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F&amp;O)'!$R$1:$R$287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" i="6" l="1"/>
  <c r="K85" i="6" l="1"/>
  <c r="M85" i="6" s="1"/>
  <c r="K86" i="6"/>
  <c r="M86" i="6" s="1"/>
  <c r="K87" i="6"/>
  <c r="M87" i="6" s="1"/>
  <c r="M82" i="6"/>
  <c r="M81" i="6"/>
  <c r="K81" i="6"/>
  <c r="L63" i="6"/>
  <c r="K63" i="6"/>
  <c r="M63" i="6" s="1"/>
  <c r="L45" i="6"/>
  <c r="K45" i="6"/>
  <c r="L42" i="6"/>
  <c r="K42" i="6"/>
  <c r="M42" i="6" s="1"/>
  <c r="M45" i="6" l="1"/>
  <c r="K84" i="6"/>
  <c r="M84" i="6" s="1"/>
  <c r="L62" i="6" l="1"/>
  <c r="K62" i="6"/>
  <c r="M62" i="6" l="1"/>
  <c r="L61" i="6"/>
  <c r="K61" i="6"/>
  <c r="K78" i="6"/>
  <c r="M78" i="6" s="1"/>
  <c r="K76" i="6"/>
  <c r="M76" i="6" s="1"/>
  <c r="M61" i="6" l="1"/>
  <c r="L40" i="6"/>
  <c r="K40" i="6"/>
  <c r="M40" i="6" s="1"/>
  <c r="L58" i="6"/>
  <c r="K58" i="6"/>
  <c r="K80" i="6"/>
  <c r="M80" i="6" s="1"/>
  <c r="L93" i="6"/>
  <c r="K93" i="6"/>
  <c r="M93" i="6" l="1"/>
  <c r="M58" i="6"/>
  <c r="L15" i="6"/>
  <c r="K15" i="6"/>
  <c r="M15" i="6" s="1"/>
  <c r="P20" i="6"/>
  <c r="P21" i="6"/>
  <c r="L60" i="6"/>
  <c r="K60" i="6"/>
  <c r="K73" i="6"/>
  <c r="M73" i="6" s="1"/>
  <c r="M60" i="6" l="1"/>
  <c r="K79" i="6"/>
  <c r="M79" i="6" s="1"/>
  <c r="P19" i="6" l="1"/>
  <c r="P18" i="6"/>
  <c r="L56" i="6"/>
  <c r="K57" i="6"/>
  <c r="K56" i="6"/>
  <c r="K55" i="6"/>
  <c r="L55" i="6"/>
  <c r="L59" i="6"/>
  <c r="K59" i="6"/>
  <c r="L54" i="6"/>
  <c r="K54" i="6"/>
  <c r="M55" i="6" l="1"/>
  <c r="M56" i="6"/>
  <c r="M59" i="6"/>
  <c r="M54" i="6"/>
  <c r="K77" i="6" l="1"/>
  <c r="M77" i="6" s="1"/>
  <c r="K72" i="6"/>
  <c r="M72" i="6" s="1"/>
  <c r="L39" i="6"/>
  <c r="K39" i="6"/>
  <c r="L35" i="6"/>
  <c r="K35" i="6"/>
  <c r="M35" i="6" s="1"/>
  <c r="M39" i="6" l="1"/>
  <c r="L38" i="6"/>
  <c r="K38" i="6"/>
  <c r="L33" i="6"/>
  <c r="K33" i="6"/>
  <c r="L14" i="6"/>
  <c r="K14" i="6"/>
  <c r="M14" i="6" s="1"/>
  <c r="L13" i="6"/>
  <c r="K13" i="6"/>
  <c r="L17" i="6"/>
  <c r="K17" i="6"/>
  <c r="M17" i="6" s="1"/>
  <c r="L34" i="6"/>
  <c r="K34" i="6"/>
  <c r="K75" i="6"/>
  <c r="M75" i="6" s="1"/>
  <c r="K74" i="6"/>
  <c r="M74" i="6" s="1"/>
  <c r="M13" i="6" l="1"/>
  <c r="M38" i="6"/>
  <c r="M33" i="6"/>
  <c r="M34" i="6"/>
  <c r="L37" i="6"/>
  <c r="K37" i="6"/>
  <c r="L36" i="6"/>
  <c r="K36" i="6"/>
  <c r="K71" i="6"/>
  <c r="M71" i="6" s="1"/>
  <c r="M37" i="6" l="1"/>
  <c r="M36" i="6"/>
  <c r="L16" i="6"/>
  <c r="K16" i="6"/>
  <c r="M16" i="6" l="1"/>
  <c r="P12" i="6" l="1"/>
  <c r="P11" i="6"/>
  <c r="P10" i="6"/>
  <c r="K273" i="6" l="1"/>
  <c r="L273" i="6" s="1"/>
  <c r="K279" i="6" l="1"/>
  <c r="L279" i="6" s="1"/>
  <c r="K262" i="6" l="1"/>
  <c r="L262" i="6" s="1"/>
  <c r="K276" i="6" l="1"/>
  <c r="L276" i="6" s="1"/>
  <c r="K268" i="6" l="1"/>
  <c r="L268" i="6" s="1"/>
  <c r="K278" i="6" l="1"/>
  <c r="L278" i="6" s="1"/>
  <c r="H274" i="6" l="1"/>
  <c r="K274" i="6" l="1"/>
  <c r="L274" i="6" s="1"/>
  <c r="K263" i="6"/>
  <c r="L263" i="6" s="1"/>
  <c r="K253" i="6"/>
  <c r="L253" i="6" s="1"/>
  <c r="K269" i="6" l="1"/>
  <c r="L269" i="6" s="1"/>
  <c r="K270" i="6" l="1"/>
  <c r="L270" i="6" s="1"/>
  <c r="K267" i="6" l="1"/>
  <c r="L267" i="6" s="1"/>
  <c r="K246" i="6"/>
  <c r="L246" i="6" s="1"/>
  <c r="K266" i="6"/>
  <c r="L266" i="6" s="1"/>
  <c r="K265" i="6"/>
  <c r="L265" i="6" s="1"/>
  <c r="K264" i="6"/>
  <c r="L264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5" i="6"/>
  <c r="L245" i="6" s="1"/>
  <c r="K244" i="6"/>
  <c r="L244" i="6" s="1"/>
  <c r="K243" i="6"/>
  <c r="L243" i="6" s="1"/>
  <c r="F242" i="6"/>
  <c r="K242" i="6" s="1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F236" i="6"/>
  <c r="K236" i="6" s="1"/>
  <c r="L236" i="6" s="1"/>
  <c r="F235" i="6"/>
  <c r="K235" i="6" s="1"/>
  <c r="L235" i="6" s="1"/>
  <c r="K234" i="6"/>
  <c r="L234" i="6" s="1"/>
  <c r="F233" i="6"/>
  <c r="K233" i="6" s="1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7" i="6"/>
  <c r="L217" i="6" s="1"/>
  <c r="K215" i="6"/>
  <c r="L215" i="6" s="1"/>
  <c r="K214" i="6"/>
  <c r="L214" i="6" s="1"/>
  <c r="F213" i="6"/>
  <c r="K213" i="6" s="1"/>
  <c r="L213" i="6" s="1"/>
  <c r="K212" i="6"/>
  <c r="L212" i="6" s="1"/>
  <c r="K209" i="6"/>
  <c r="L209" i="6" s="1"/>
  <c r="K208" i="6"/>
  <c r="L208" i="6" s="1"/>
  <c r="K207" i="6"/>
  <c r="L207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7" i="6"/>
  <c r="L187" i="6" s="1"/>
  <c r="K185" i="6"/>
  <c r="L185" i="6" s="1"/>
  <c r="K183" i="6"/>
  <c r="L183" i="6" s="1"/>
  <c r="K181" i="6"/>
  <c r="L181" i="6" s="1"/>
  <c r="K180" i="6"/>
  <c r="L180" i="6" s="1"/>
  <c r="K179" i="6"/>
  <c r="L179" i="6" s="1"/>
  <c r="K177" i="6"/>
  <c r="L177" i="6" s="1"/>
  <c r="K176" i="6"/>
  <c r="L176" i="6" s="1"/>
  <c r="K175" i="6"/>
  <c r="L175" i="6" s="1"/>
  <c r="K174" i="6"/>
  <c r="K173" i="6"/>
  <c r="L173" i="6" s="1"/>
  <c r="K172" i="6"/>
  <c r="L172" i="6" s="1"/>
  <c r="K170" i="6"/>
  <c r="L170" i="6" s="1"/>
  <c r="K169" i="6"/>
  <c r="L169" i="6" s="1"/>
  <c r="K168" i="6"/>
  <c r="L168" i="6" s="1"/>
  <c r="K167" i="6"/>
  <c r="L167" i="6" s="1"/>
  <c r="K166" i="6"/>
  <c r="L166" i="6" s="1"/>
  <c r="F165" i="6"/>
  <c r="K165" i="6" s="1"/>
  <c r="L165" i="6" s="1"/>
  <c r="H164" i="6"/>
  <c r="K164" i="6" s="1"/>
  <c r="L164" i="6" s="1"/>
  <c r="K161" i="6"/>
  <c r="L161" i="6" s="1"/>
  <c r="K160" i="6"/>
  <c r="L160" i="6" s="1"/>
  <c r="K159" i="6"/>
  <c r="L159" i="6" s="1"/>
  <c r="K158" i="6"/>
  <c r="L158" i="6" s="1"/>
  <c r="K157" i="6"/>
  <c r="L157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H130" i="6"/>
  <c r="K130" i="6" s="1"/>
  <c r="L130" i="6" s="1"/>
  <c r="F129" i="6"/>
  <c r="K129" i="6" s="1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<sst xmlns="http://schemas.openxmlformats.org/spreadsheetml/2006/main" count="2843" uniqueCount="1103">
  <si>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</si>
  <si>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</si>
  <si>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</si>
  <si>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</si>
  <si>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</si>
  <si>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</si>
  <si>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</si>
  <si>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</si>
  <si>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</si>
  <si>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</si>
  <si>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</si>
  <si>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</si>
  <si>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</si>
  <si>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</si>
  <si>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</si>
  <si>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</si>
  <si>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</si>
  <si>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</si>
  <si>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</si>
  <si>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</si>
  <si>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</si>
  <si>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</si>
  <si>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</si>
  <si>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</si>
  <si>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</si>
  <si>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</si>
  <si>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</si>
  <si>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</si>
  <si>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</si>
  <si>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</si>
  <si>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</si>
  <si>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</si>
  <si>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</si>
  <si>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</si>
  <si>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</si>
  <si>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</si>
  <si>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</si>
  <si>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</si>
  <si>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</si>
  <si>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</si>
  <si>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</si>
  <si>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</si>
  <si>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</si>
  <si>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</si>
  <si>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</si>
  <si>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</si>
  <si>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</si>
  <si>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</si>
  <si>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</si>
  <si>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</si>
  <si>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</si>
  <si>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</si>
  <si>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</si>
  <si>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</si>
  <si>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</si>
  <si>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</si>
  <si>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</si>
  <si>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</si>
  <si>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</si>
  <si>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</si>
  <si>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</si>
  <si>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</si>
  <si>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</si>
  <si>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</si>
  <si>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</si>
  <si>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</si>
  <si>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</si>
  <si>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</si>
  <si>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</si>
  <si>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</si>
  <si>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</si>
  <si>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</si>
  <si>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</si>
  <si>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</si>
  <si>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</si>
  <si>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</si>
  <si>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</si>
  <si>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</si>
  <si>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</si>
  <si>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</si>
  <si>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</si>
  <si>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</si>
  <si>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</si>
  <si>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</si>
  <si>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</si>
  <si>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</si>
  <si>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</si>
  <si>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</si>
  <si>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</si>
  <si>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</si>
  <si>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</si>
  <si>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</si>
  <si>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</si>
  <si>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</si>
  <si>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</si>
  <si>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</si>
  <si>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</si>
  <si>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</si>
  <si>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</si>
  <si>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</si>
  <si>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</si>
  <si>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</si>
  <si>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</si>
  <si>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</si>
  <si>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</si>
  <si>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</si>
  <si>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</si>
  <si>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</si>
  <si>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</si>
  <si>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</si>
  <si>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</si>
  <si>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</si>
  <si>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</si>
  <si>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</si>
  <si>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</si>
  <si>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</si>
  <si>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</si>
  <si>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</si>
  <si>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</si>
  <si>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</si>
  <si>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</si>
  <si>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</si>
  <si>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</si>
  <si>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</si>
  <si>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</si>
  <si>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</si>
  <si>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</si>
  <si>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</si>
  <si>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</si>
  <si>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</si>
  <si>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</si>
  <si>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</si>
  <si>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</si>
  <si>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</si>
  <si>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</si>
  <si>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</si>
  <si>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</si>
  <si>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</si>
  <si>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</si>
  <si>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</si>
  <si>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</si>
  <si>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</si>
  <si>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</si>
  <si>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</si>
  <si>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</si>
  <si>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</si>
  <si>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</si>
  <si>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</si>
  <si>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</si>
  <si>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</si>
  <si>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</si>
  <si>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</si>
  <si>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</si>
  <si>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</si>
  <si>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</si>
  <si>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</si>
  <si>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</si>
  <si>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</si>
  <si>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</si>
  <si>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</si>
  <si>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</si>
  <si>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</si>
  <si>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</si>
  <si>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</si>
  <si>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</si>
  <si>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</si>
  <si>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</si>
  <si>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</si>
  <si>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</si>
  <si>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</si>
  <si>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</si>
  <si>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</si>
  <si>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</si>
  <si>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</si>
  <si>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</si>
  <si>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</si>
  <si>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</si>
  <si>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</si>
  <si>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</si>
  <si>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</si>
  <si>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</si>
  <si>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</si>
  <si>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</si>
  <si>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</si>
  <si>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</si>
  <si>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</si>
  <si>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</si>
  <si>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</si>
  <si>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</si>
  <si>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</si>
  <si>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</si>
  <si>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</si>
  <si>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</si>
  <si>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</si>
  <si>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</si>
  <si>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</si>
  <si>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</si>
  <si>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</si>
  <si>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</si>
  <si>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</si>
  <si>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</si>
  <si>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</si>
  <si>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</si>
  <si>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</si>
  <si>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</si>
  <si>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</si>
  <si>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</si>
  <si>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</si>
  <si>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</si>
  <si>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</si>
  <si>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</si>
  <si>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</si>
  <si>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</si>
  <si>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</si>
  <si>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</si>
  <si>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</si>
  <si>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</si>
  <si>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</si>
  <si>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</si>
  <si>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</si>
  <si>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</si>
  <si>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</si>
  <si>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</si>
  <si>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</si>
  <si>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</si>
  <si>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</si>
  <si>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</si>
  <si>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</si>
  <si>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</si>
  <si>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</si>
  <si>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</si>
  <si>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</si>
  <si>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</si>
  <si>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</si>
  <si>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</si>
  <si>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</si>
  <si>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</si>
  <si>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</si>
  <si>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</si>
  <si>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</si>
  <si>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</si>
  <si>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</si>
  <si>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</si>
  <si>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</si>
  <si>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</si>
  <si>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</si>
  <si>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</si>
  <si>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</si>
  <si>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</si>
  <si>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</si>
  <si>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</si>
  <si>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</si>
  <si>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</si>
  <si>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</si>
  <si>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</si>
  <si>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</si>
  <si>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</si>
  <si>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</si>
  <si>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</si>
  <si>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</si>
  <si>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</si>
  <si>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</si>
  <si>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</si>
  <si>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</si>
  <si>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</si>
  <si>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</si>
  <si>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</si>
  <si>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</si>
  <si>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</si>
  <si>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</si>
  <si>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</si>
  <si>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</si>
  <si>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</si>
  <si>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</si>
  <si>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</si>
  <si>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</si>
  <si>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</si>
  <si>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</si>
  <si>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</si>
  <si>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</si>
  <si>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</si>
  <si>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</si>
  <si>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</si>
  <si>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</si>
  <si>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</si>
  <si>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</si>
  <si>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</si>
  <si>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</si>
  <si>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</si>
  <si>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</si>
  <si>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</si>
  <si>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</si>
  <si>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</si>
  <si>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</si>
  <si>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</si>
  <si>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</si>
  <si>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</si>
  <si>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</si>
  <si>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</si>
  <si>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</si>
  <si>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</si>
  <si>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</si>
  <si>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</si>
  <si>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</si>
  <si>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</si>
  <si>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</si>
  <si>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</si>
  <si>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</si>
  <si>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</si>
  <si>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</si>
  <si>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</si>
  <si>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</si>
  <si>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</si>
  <si>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</si>
  <si>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</si>
  <si>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</si>
  <si>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</si>
  <si>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</si>
  <si>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</si>
  <si>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</si>
  <si>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</si>
  <si>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</si>
  <si>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</si>
  <si>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</si>
  <si>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</si>
  <si>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</si>
  <si>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</si>
  <si>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</si>
  <si>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</si>
  <si>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</si>
  <si>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</si>
  <si>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</si>
  <si>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</si>
  <si>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</si>
  <si>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</si>
  <si>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</si>
  <si>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</si>
  <si>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</si>
  <si>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</si>
  <si>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</si>
  <si>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</si>
  <si>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</si>
  <si>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</si>
  <si>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</si>
  <si>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</si>
  <si>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</si>
  <si>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</si>
  <si>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</si>
  <si>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</si>
  <si>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</si>
  <si>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</si>
  <si>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</si>
  <si>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</si>
  <si>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</si>
  <si>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</si>
  <si>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</si>
  <si>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</si>
  <si>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</si>
  <si>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</si>
  <si>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</si>
  <si>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</si>
  <si>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</si>
  <si>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</si>
  <si>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</si>
  <si>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</si>
  <si>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</si>
  <si>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</si>
  <si>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</si>
  <si>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</si>
  <si>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</si>
  <si>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</si>
  <si>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</si>
  <si>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</si>
  <si>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</si>
  <si>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</si>
  <si>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</si>
  <si>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</si>
  <si>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</si>
  <si>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</si>
  <si>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</si>
  <si>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</si>
  <si>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</si>
  <si>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</si>
  <si>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</si>
  <si>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</si>
  <si>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</si>
  <si>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</si>
  <si>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</si>
  <si>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</si>
  <si>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</si>
  <si>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</si>
  <si>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</si>
  <si>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</si>
  <si>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</si>
  <si>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</si>
  <si>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</si>
  <si>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</si>
  <si>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</si>
  <si>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</si>
  <si>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</si>
  <si>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</si>
  <si>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</si>
  <si>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</si>
  <si>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</si>
  <si>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</si>
  <si>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</si>
  <si>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</si>
  <si>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</si>
  <si>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</si>
  <si>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</si>
  <si>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</si>
  <si>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</si>
  <si>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</si>
  <si>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</si>
  <si>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</si>
  <si>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</si>
  <si>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</si>
  <si>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</si>
  <si>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</si>
  <si>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</si>
  <si>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</si>
  <si>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</si>
  <si>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</si>
  <si>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</si>
  <si>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</si>
  <si>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</si>
  <si>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</si>
  <si>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</si>
  <si>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</si>
  <si>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</si>
  <si>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</si>
  <si>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</si>
  <si>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</si>
  <si>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</si>
  <si>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</si>
  <si>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</si>
  <si>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</si>
  <si>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</si>
  <si>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</si>
  <si>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</si>
  <si>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</si>
  <si>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</si>
  <si>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</si>
  <si>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</si>
  <si>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</si>
  <si>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</si>
  <si>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</si>
  <si>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</si>
  <si>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</si>
  <si>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</si>
  <si>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</si>
  <si>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</si>
  <si>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</si>
  <si>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</si>
  <si>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</si>
  <si>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</si>
  <si>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</si>
  <si>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</si>
  <si>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</si>
  <si>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</si>
  <si>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</si>
  <si>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</si>
  <si>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</si>
  <si>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</si>
  <si>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</si>
  <si>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</si>
  <si>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</si>
  <si>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</si>
  <si>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</si>
  <si>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</si>
  <si>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</si>
  <si>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</si>
  <si>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</si>
  <si>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</si>
  <si>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</si>
  <si>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</si>
  <si>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</si>
  <si>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</si>
  <si>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</si>
  <si>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</si>
  <si>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</si>
  <si>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</si>
  <si>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</si>
  <si>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</si>
  <si>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</si>
  <si>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</si>
  <si>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</si>
  <si>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</si>
  <si>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</si>
  <si>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</si>
  <si>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</si>
  <si>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</si>
  <si>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</si>
  <si>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</si>
  <si>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</si>
  <si>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</si>
  <si>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</si>
  <si>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</si>
  <si>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</si>
  <si>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</si>
  <si>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</si>
  <si>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</si>
  <si>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</si>
  <si>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</si>
  <si>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</si>
  <si>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</si>
  <si>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</si>
  <si>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</si>
  <si>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</si>
  <si>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</si>
  <si>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</si>
  <si>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</si>
  <si>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</si>
  <si>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</si>
  <si>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</si>
  <si>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</si>
  <si>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</si>
  <si>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</si>
  <si>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</si>
  <si>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</si>
  <si>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</si>
  <si>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</si>
  <si>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</si>
  <si>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</si>
  <si>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</si>
  <si>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</si>
  <si>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</si>
  <si>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</si>
  <si>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</si>
  <si>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</si>
  <si>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</si>
  <si>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</si>
  <si>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</si>
  <si>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</si>
  <si>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</si>
  <si>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</si>
  <si>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</si>
  <si>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</si>
  <si>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</si>
  <si>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</si>
  <si>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</si>
  <si>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</si>
  <si>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</si>
  <si>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</si>
  <si>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</si>
  <si>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</si>
  <si>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</si>
  <si>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</si>
  <si>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</si>
  <si>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</si>
  <si>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</si>
  <si>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</si>
  <si>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</si>
  <si>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</si>
  <si>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</si>
  <si>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</si>
  <si>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</si>
  <si>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</si>
  <si>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</si>
  <si>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</si>
  <si>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</si>
  <si>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</si>
  <si>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</si>
  <si>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</si>
  <si>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</si>
  <si>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</si>
  <si>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</si>
  <si>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</si>
  <si>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</si>
  <si>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</si>
  <si>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</si>
  <si>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</si>
  <si>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</si>
  <si>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</si>
  <si>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</si>
  <si>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</si>
  <si>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</si>
  <si>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</si>
  <si>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</si>
  <si>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</si>
  <si>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</si>
  <si>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</si>
  <si>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</si>
  <si>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</si>
  <si>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</si>
  <si>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</si>
  <si>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</si>
  <si>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</si>
  <si>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</si>
  <si>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</si>
  <si>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</si>
  <si>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</si>
  <si>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</si>
  <si>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</si>
  <si>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</si>
  <si>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</si>
  <si>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</si>
  <si>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</si>
  <si>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</si>
  <si>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</si>
  <si>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</si>
  <si>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</si>
  <si>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</si>
  <si>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</si>
  <si>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</si>
  <si>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</si>
  <si>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</si>
  <si>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</si>
  <si>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</si>
  <si>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</si>
  <si>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</si>
  <si>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</si>
  <si>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</si>
  <si>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</si>
  <si>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</si>
  <si>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</si>
  <si>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</si>
  <si>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</si>
  <si>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</si>
  <si>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</si>
  <si>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</si>
  <si>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</si>
  <si>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</si>
  <si>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</si>
  <si>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</si>
  <si>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</si>
  <si>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</si>
  <si>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</si>
  <si>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</si>
  <si>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</si>
  <si>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</si>
  <si>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</si>
  <si>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</si>
  <si>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</si>
  <si>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</si>
  <si>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</si>
  <si>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</si>
  <si>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</si>
  <si>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</si>
  <si>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</si>
  <si>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</si>
  <si>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</si>
  <si>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</si>
  <si>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</si>
  <si>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</si>
  <si>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</si>
  <si>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</si>
  <si>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</si>
  <si>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</si>
  <si>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</si>
  <si>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</si>
  <si>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</si>
  <si>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</si>
  <si>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</si>
  <si>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</si>
  <si>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</si>
  <si>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</si>
  <si>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</si>
  <si>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</si>
  <si>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</si>
  <si>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</si>
  <si>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</si>
  <si>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</si>
  <si>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</si>
  <si>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</si>
  <si>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</si>
  <si>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</si>
  <si>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</si>
  <si>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</si>
  <si>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</si>
  <si>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</si>
  <si>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</si>
  <si>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</si>
  <si>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</si>
  <si>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</si>
  <si>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</si>
  <si>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</si>
  <si>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</si>
  <si>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</si>
  <si>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</si>
  <si>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</si>
  <si>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</si>
  <si>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</si>
  <si>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</si>
  <si>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</si>
  <si>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</si>
  <si>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</si>
  <si>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</si>
  <si>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</si>
  <si>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</si>
  <si>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</si>
  <si>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</si>
  <si>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</si>
  <si>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</si>
  <si>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</si>
  <si>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</si>
  <si>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</si>
  <si>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</si>
  <si>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</si>
  <si>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</si>
  <si>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</si>
  <si>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</si>
  <si>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</si>
  <si>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</si>
  <si>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</si>
  <si>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</si>
  <si>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</si>
  <si>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</si>
  <si>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</si>
  <si>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</si>
  <si>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</si>
  <si>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</si>
  <si>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</si>
  <si>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</si>
  <si>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</si>
  <si>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</si>
  <si>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</si>
  <si>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</si>
  <si>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</si>
  <si>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</si>
  <si>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</si>
  <si>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</si>
  <si>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</si>
  <si>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</si>
  <si>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</si>
  <si>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</si>
  <si>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</si>
  <si>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</si>
  <si>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</si>
  <si>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</si>
  <si>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</si>
  <si>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</si>
  <si>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</si>
  <si>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</si>
  <si>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</si>
  <si>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</si>
  <si>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</si>
  <si>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</si>
  <si>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</si>
  <si>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</si>
  <si>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</si>
  <si>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</si>
  <si>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</si>
  <si>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</si>
  <si>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</si>
  <si>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</si>
  <si>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</si>
  <si>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</si>
  <si>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</si>
  <si>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</si>
  <si>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</si>
  <si>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</si>
  <si>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</si>
  <si>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</si>
  <si>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</si>
  <si>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</si>
  <si>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</si>
  <si>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</si>
  <si>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</si>
  <si>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</si>
  <si>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</si>
  <si>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</si>
  <si>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</si>
  <si>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</si>
  <si>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</si>
  <si>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</si>
  <si>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</si>
  <si>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</si>
  <si>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</si>
  <si>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</si>
  <si>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</si>
  <si>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</si>
  <si>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</si>
  <si>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</si>
  <si>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</si>
  <si>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</si>
  <si>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</si>
  <si>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</si>
  <si>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</si>
  <si>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</si>
  <si>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</si>
  <si>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</si>
  <si>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</si>
  <si>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</si>
  <si>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</si>
  <si>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</si>
  <si>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</si>
  <si>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</si>
  <si>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</si>
  <si>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</si>
  <si>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</si>
  <si>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</si>
  <si>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</si>
  <si>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</si>
  <si>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</si>
  <si>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</si>
  <si>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</si>
  <si>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</si>
  <si>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</si>
  <si>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</si>
  <si>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</si>
  <si>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</si>
  <si>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</si>
  <si>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</si>
  <si>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</si>
  <si>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</si>
  <si>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</si>
  <si>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</si>
  <si>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</si>
  <si>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</si>
  <si>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</si>
  <si>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</si>
  <si>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</si>
  <si>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</si>
  <si>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</si>
  <si>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</si>
  <si>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</si>
  <si>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</si>
  <si>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</si>
  <si>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</si>
  <si>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</si>
  <si>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</si>
  <si>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</si>
  <si>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</si>
  <si>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</si>
  <si>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</si>
  <si>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</si>
  <si>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</si>
  <si>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</si>
  <si>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</si>
  <si>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</si>
  <si>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</si>
  <si>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</si>
  <si>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</si>
  <si>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</si>
  <si>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</si>
  <si>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</si>
  <si>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</si>
  <si>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</si>
  <si>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</si>
  <si>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</si>
  <si>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</si>
  <si>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</si>
  <si>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</si>
  <si>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</si>
  <si>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</si>
  <si>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</si>
  <si>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</si>
  <si>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</si>
  <si>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</si>
  <si>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</si>
  <si>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</si>
  <si>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</si>
  <si>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</si>
  <si>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</si>
  <si>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</si>
  <si>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</si>
  <si>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</si>
  <si>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</si>
  <si>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</si>
  <si>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</si>
  <si>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</si>
  <si>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</si>
  <si>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</si>
  <si>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</si>
  <si>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</si>
  <si>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</si>
  <si>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780-800</t>
  </si>
  <si>
    <t>870-900</t>
  </si>
  <si>
    <t>3300-3400</t>
  </si>
  <si>
    <t>360ONE</t>
  </si>
  <si>
    <t>825-850</t>
  </si>
  <si>
    <t>900-950</t>
  </si>
  <si>
    <t>180-185</t>
  </si>
  <si>
    <t>1650-1700</t>
  </si>
  <si>
    <t>Profit of Rs.23/-</t>
  </si>
  <si>
    <t>180-220</t>
  </si>
  <si>
    <t>6000-6300</t>
  </si>
  <si>
    <t>1200-1220</t>
  </si>
  <si>
    <t>BEML</t>
  </si>
  <si>
    <t>LEMONTREE</t>
  </si>
  <si>
    <t>PPLPHARMA</t>
  </si>
  <si>
    <t>RAINBOW</t>
  </si>
  <si>
    <t>UCOBANK</t>
  </si>
  <si>
    <t>540-550</t>
  </si>
  <si>
    <t>Profit of Rs.8/-</t>
  </si>
  <si>
    <t>670-680</t>
  </si>
  <si>
    <t>57-58</t>
  </si>
  <si>
    <t>2750-2780</t>
  </si>
  <si>
    <t>Loss of Rs.7/-</t>
  </si>
  <si>
    <t>MARUTI 8500 CE APR</t>
  </si>
  <si>
    <t>278-285</t>
  </si>
  <si>
    <t>3200-3300</t>
  </si>
  <si>
    <t>2500-2600</t>
  </si>
  <si>
    <t>Profit of Rs.175/-</t>
  </si>
  <si>
    <t>3500-3600</t>
  </si>
  <si>
    <t>Profit of Rs.35/-</t>
  </si>
  <si>
    <t>105-110</t>
  </si>
  <si>
    <t xml:space="preserve"> LUPIN APR FUT</t>
  </si>
  <si>
    <t>Sell</t>
  </si>
  <si>
    <t xml:space="preserve">NIFTY 18000 CE 27 APR </t>
  </si>
  <si>
    <t>NIFTY 17450 PE APR</t>
  </si>
  <si>
    <t>80-100</t>
  </si>
  <si>
    <t xml:space="preserve">BANKNIFTY 40900 PE 6-APR </t>
  </si>
  <si>
    <t>300-350</t>
  </si>
  <si>
    <t>Retail Research Technical Calls &amp; Fundamental Performance Report for the month of Apr-2023</t>
  </si>
  <si>
    <t>Loss of Rs.24/-</t>
  </si>
  <si>
    <t>Loss of Rs.111/-</t>
  </si>
  <si>
    <t>Profit of Rs.13/-</t>
  </si>
  <si>
    <t>LALPATHLAB APR FUT</t>
  </si>
  <si>
    <t>1800-1760</t>
  </si>
  <si>
    <t>BATAINDIA 1420 CE APR</t>
  </si>
  <si>
    <t>50-60</t>
  </si>
  <si>
    <t>NIFTY APR FUT</t>
  </si>
  <si>
    <t>17400-17300</t>
  </si>
  <si>
    <t>NIFTY 17400 PE 27-APR</t>
  </si>
  <si>
    <t>Profit of Rs.135/-</t>
  </si>
  <si>
    <t>Profit of Rs.8.75/-</t>
  </si>
  <si>
    <t>Profit of Rs.335/-</t>
  </si>
  <si>
    <t>GUJGASLTD APR FUT</t>
  </si>
  <si>
    <t>490-495</t>
  </si>
  <si>
    <t xml:space="preserve">IGL </t>
  </si>
  <si>
    <t>475-485</t>
  </si>
  <si>
    <t xml:space="preserve">ARVIND </t>
  </si>
  <si>
    <t>95-97</t>
  </si>
  <si>
    <t>452.5-467.5</t>
  </si>
  <si>
    <t>500-530</t>
  </si>
  <si>
    <t>GRSE</t>
  </si>
  <si>
    <t>450-470</t>
  </si>
  <si>
    <t>BANKNIFTY 41100 PE 13-APR</t>
  </si>
  <si>
    <t>250-350</t>
  </si>
  <si>
    <t>COLPAL APR FUT</t>
  </si>
  <si>
    <t>1560-1570</t>
  </si>
  <si>
    <t>Profit of Rs.16.5/-</t>
  </si>
  <si>
    <t>Profit of Rs.4-</t>
  </si>
  <si>
    <t>390-410</t>
  </si>
  <si>
    <t>440-460</t>
  </si>
  <si>
    <t>ULTRACEMCO 8000 CE APR</t>
  </si>
  <si>
    <t>Profit of Rs.20/-</t>
  </si>
  <si>
    <t>Loss of Rs.50/-</t>
  </si>
  <si>
    <t>Loss of Rs.137/-</t>
  </si>
  <si>
    <t>SIEMENS APR FUT</t>
  </si>
  <si>
    <t>3410-3440</t>
  </si>
  <si>
    <t>TATACONSUM 725 CE APR</t>
  </si>
  <si>
    <t>13-17</t>
  </si>
  <si>
    <t>MULTIPLIER SHARE &amp; STOCK ADVISORS PRIVATE LIMITED</t>
  </si>
  <si>
    <t>STANCAP</t>
  </si>
  <si>
    <t>MARUTI 8700 CE APR</t>
  </si>
  <si>
    <t>160-200</t>
  </si>
  <si>
    <t>Profit of Rs.24.5/-</t>
  </si>
  <si>
    <t>112-116</t>
  </si>
  <si>
    <t>170-220</t>
  </si>
  <si>
    <t>BANKNIFTY 42500 CE 27-APR</t>
  </si>
  <si>
    <t>BANKNIFTY 42600 CE 20-APR</t>
  </si>
  <si>
    <t>165-170</t>
  </si>
  <si>
    <t>180-190</t>
  </si>
  <si>
    <t>1000-1035</t>
  </si>
  <si>
    <t>1150-1200</t>
  </si>
  <si>
    <t>243.5-253.5</t>
  </si>
  <si>
    <t>280-290</t>
  </si>
  <si>
    <t>KOLTEPATIL</t>
  </si>
  <si>
    <t>890-896</t>
  </si>
  <si>
    <t>930-950</t>
  </si>
  <si>
    <t>Profit of Rs.30.5/-</t>
  </si>
  <si>
    <t>ISH TRAVEL &amp; TOURS PRIVATE LIMITED</t>
  </si>
  <si>
    <t>SVJ</t>
  </si>
  <si>
    <t>Profit of Rs.5.75/-</t>
  </si>
  <si>
    <t>Loss of Rs.3.25/-</t>
  </si>
  <si>
    <t>3400-3430</t>
  </si>
  <si>
    <t>M&amp;M APR FUT</t>
  </si>
  <si>
    <t>1240-1250</t>
  </si>
  <si>
    <t>SVPHOUSING</t>
  </si>
  <si>
    <t>Loss of Rs.100/-</t>
  </si>
  <si>
    <t>Profit of Rs.8.5/-</t>
  </si>
  <si>
    <t>Profit of Rs.7.5/-</t>
  </si>
  <si>
    <t>Loss of Rs.5.1/-</t>
  </si>
  <si>
    <t>ICICIBANK 900 CE APR</t>
  </si>
  <si>
    <t>11.5-12.5</t>
  </si>
  <si>
    <t>20-25</t>
  </si>
  <si>
    <t xml:space="preserve">MARUTI 8700 CE APR </t>
  </si>
  <si>
    <t>325-330</t>
  </si>
  <si>
    <t>758-762</t>
  </si>
  <si>
    <t>RELIANCE 2360 CE APR</t>
  </si>
  <si>
    <t>45-55</t>
  </si>
  <si>
    <t>Loss of Rs.46.5/-</t>
  </si>
  <si>
    <t>1570-1600</t>
  </si>
  <si>
    <t>GRAVITON RESEARCH CAPITAL LLP</t>
  </si>
  <si>
    <t>Profit of Rs.16/-</t>
  </si>
  <si>
    <t>ULTRACEMCO 7400 PE APR</t>
  </si>
  <si>
    <t>10-1.0</t>
  </si>
  <si>
    <t>2330-2336</t>
  </si>
  <si>
    <t>2450-2500</t>
  </si>
  <si>
    <t>43.5-44</t>
  </si>
  <si>
    <t>NIFTY 17750 CE 27-APR</t>
  </si>
  <si>
    <t>90-110</t>
  </si>
  <si>
    <t>SVP BUILDERS INDIA LIMITED</t>
  </si>
  <si>
    <t>3705-3815</t>
  </si>
  <si>
    <t>4100-4200</t>
  </si>
  <si>
    <t>TRENT MAY FUT</t>
  </si>
  <si>
    <t>1387-1393</t>
  </si>
  <si>
    <t>1425-1445</t>
  </si>
  <si>
    <t xml:space="preserve">ULTRACEMCO MAY FUT </t>
  </si>
  <si>
    <t>7410-7430</t>
  </si>
  <si>
    <t>7600-7650</t>
  </si>
  <si>
    <t>Loss of Rs.52/-</t>
  </si>
  <si>
    <t>EXHICON</t>
  </si>
  <si>
    <t>BP EQUITIES PVT. LTD.</t>
  </si>
  <si>
    <t>SHARE INDIA SECURITIES LIMITED</t>
  </si>
  <si>
    <t>VISHAL BIPINCHANDRA DOSHI</t>
  </si>
  <si>
    <t>SANCODE</t>
  </si>
  <si>
    <t>MADHUDEVI SANJAY BUCHA</t>
  </si>
  <si>
    <t>SRESTHA FINVEST LIMITED</t>
  </si>
  <si>
    <t>LAMBODHARA</t>
  </si>
  <si>
    <t>Lambodhara Textiles Ltd.</t>
  </si>
  <si>
    <t>CHETAN RASIKLAL SHAH</t>
  </si>
  <si>
    <t>PATTECH</t>
  </si>
  <si>
    <t>Pattech Fitwell Tub Com L</t>
  </si>
  <si>
    <t>SCAPDVR</t>
  </si>
  <si>
    <t>Stampede Capital Limited</t>
  </si>
  <si>
    <t>Profit of Rs.1.15/-</t>
  </si>
  <si>
    <t>239-240</t>
  </si>
  <si>
    <t>248-252</t>
  </si>
  <si>
    <t>Profit of Rs.32/-</t>
  </si>
  <si>
    <t>1201-1203</t>
  </si>
  <si>
    <t>1230-1240</t>
  </si>
  <si>
    <t>Profit of Rs.65/</t>
  </si>
  <si>
    <t>Profit of Rs.7/-</t>
  </si>
  <si>
    <t>ARUNAHTEL</t>
  </si>
  <si>
    <t>KAMATH SUMATHI RAGHURAMA BOLA</t>
  </si>
  <si>
    <t>BNL</t>
  </si>
  <si>
    <t>DEEPESH DUGAR</t>
  </si>
  <si>
    <t>GEETANJ</t>
  </si>
  <si>
    <t>MEHUL HANSRAJ THAKKAR RUPAREL</t>
  </si>
  <si>
    <t>NARENDRA BABU KADATHUR HARIDAS</t>
  </si>
  <si>
    <t>JETMALL</t>
  </si>
  <si>
    <t>CHANCHAL NARAYAN BELLANEY</t>
  </si>
  <si>
    <t>KCDGROUP</t>
  </si>
  <si>
    <t>GAURI NANDAN TRADERS</t>
  </si>
  <si>
    <t>TVISHA CORPORATE ADVISORS LLP</t>
  </si>
  <si>
    <t>NACIO MULTI TRADERS LLP</t>
  </si>
  <si>
    <t>SAHITAY COMMOSALES LLP</t>
  </si>
  <si>
    <t>SKYBRIDGE INCAP ADVISORY LLP</t>
  </si>
  <si>
    <t>OMKAR</t>
  </si>
  <si>
    <t>RAMAPRASAD REDDY MADHIREDDI</t>
  </si>
  <si>
    <t>RAHUL ANANTRAI MEHTA</t>
  </si>
  <si>
    <t>PARAGONF</t>
  </si>
  <si>
    <t>RIZVANA GAFARBHAI SOLANKI</t>
  </si>
  <si>
    <t>YASIN LUKAMANBHAI GADHIA</t>
  </si>
  <si>
    <t>RAJNISH</t>
  </si>
  <si>
    <t>SARVAGAY TEXTILE LLP</t>
  </si>
  <si>
    <t>KALPANA COMMOSALES LLP</t>
  </si>
  <si>
    <t>MAHESH JHAWAR</t>
  </si>
  <si>
    <t>REKHA BHANDARI</t>
  </si>
  <si>
    <t>PREETI BHAUKA</t>
  </si>
  <si>
    <t>VKAL</t>
  </si>
  <si>
    <t>BLUE KNIGHT CAPITAL PRIVATE LIMITED</t>
  </si>
  <si>
    <t>Aditya Birla Capital Ltd.</t>
  </si>
  <si>
    <t>ESSEL MINING &amp; INDUSTRIES LTD</t>
  </si>
  <si>
    <t>AGUL</t>
  </si>
  <si>
    <t>A G Universal Limited</t>
  </si>
  <si>
    <t>ENTREAT FINCREDIT PRIVATE LIMITED</t>
  </si>
  <si>
    <t>SELVAMURTHY  AKILANDESWARI</t>
  </si>
  <si>
    <t>SUHAS RAJU VASISHTHA</t>
  </si>
  <si>
    <t>CALSOFT</t>
  </si>
  <si>
    <t>California Soft Ltd.</t>
  </si>
  <si>
    <t>AMIT KUMAR JAIN HUF</t>
  </si>
  <si>
    <t>SANGITABEN GOPIKUMAR KHANT</t>
  </si>
  <si>
    <t>ARPIT JAIN HUF</t>
  </si>
  <si>
    <t>GOYALALUM</t>
  </si>
  <si>
    <t>Goyal Aluminiums Limited</t>
  </si>
  <si>
    <t>WONDERLAND SUPPLIERS PRIVATE LIMITED</t>
  </si>
  <si>
    <t>KOHINOOR</t>
  </si>
  <si>
    <t>Kohinoor Foods Limited</t>
  </si>
  <si>
    <t>ARIHANT CAPITAL MARKETS LIMTED</t>
  </si>
  <si>
    <t>MUDUPULAVEMULA SURENDRANADHA REDDY</t>
  </si>
  <si>
    <t>XTX MARKETS LLP</t>
  </si>
  <si>
    <t>LAXMICOT</t>
  </si>
  <si>
    <t>Laxmi Cotspin Limited</t>
  </si>
  <si>
    <t>Rail Vikas Nigam Limited</t>
  </si>
  <si>
    <t>JUMP TRADING FINANCIAL INDIA PRIVATE LIMITED</t>
  </si>
  <si>
    <t>L7 HITECH PRIVATE LIMITED</t>
  </si>
  <si>
    <t>SHREERAMA</t>
  </si>
  <si>
    <t>Shree Rama Multi-Tech Ltd</t>
  </si>
  <si>
    <t>TIRUPATIFL</t>
  </si>
  <si>
    <t>Tirupati Forge Limited</t>
  </si>
  <si>
    <t>NEERAJ YADAV</t>
  </si>
  <si>
    <t>UMA</t>
  </si>
  <si>
    <t>Uma Converter Limited</t>
  </si>
  <si>
    <t>SMC GLOBAL SECURITIES LIMITED</t>
  </si>
  <si>
    <t>VIVIANA</t>
  </si>
  <si>
    <t>Viviana Power Tech Ltd</t>
  </si>
  <si>
    <t>IGH HOLDINGS PRIVATE LIMITED</t>
  </si>
  <si>
    <t>RAJASTHAN GLOBAL SECURITIES PVT LTD</t>
  </si>
  <si>
    <t>GAL</t>
  </si>
  <si>
    <t>Gyscoal Alloys Ltd</t>
  </si>
  <si>
    <t>TIRTH SAMIRBHAI PATEL</t>
  </si>
  <si>
    <t>MCON</t>
  </si>
  <si>
    <t>Mcon Rasayan India Ltd</t>
  </si>
  <si>
    <t>EUROPLUS ONE REALITY PVT LTD</t>
  </si>
  <si>
    <t>GAYI ADI HOLDINGS PRIVATE LIMITED</t>
  </si>
  <si>
    <t>VARDMNPOLY</t>
  </si>
  <si>
    <t>Vardhman Polytex Limited</t>
  </si>
  <si>
    <t>TRANS GALACTIC TRADING FZ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</si>
</sst>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04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32" fillId="19" borderId="20" xfId="0" applyFont="1" applyFill="1" applyBorder="1" applyAlignment="1">
      <alignment horizontal="center" vertical="center"/>
    </xf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166" fontId="32" fillId="18" borderId="20" xfId="0" applyNumberFormat="1" applyFont="1" applyFill="1" applyBorder="1" applyAlignment="1">
      <alignment horizontal="center" vertical="center"/>
    </xf>
    <xf numFmtId="16" fontId="32" fillId="21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3" fontId="24" fillId="2" borderId="0" xfId="0" applyNumberFormat="1" applyFont="1" applyFill="1"/>
    <xf numFmtId="16" fontId="37" fillId="11" borderId="20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4" borderId="20" xfId="0" applyFont="1" applyFill="1" applyBorder="1"/>
    <xf numFmtId="0" fontId="37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0" fontId="32" fillId="25" borderId="21" xfId="0" applyFont="1" applyFill="1" applyBorder="1" applyAlignment="1">
      <alignment horizontal="center" vertical="center"/>
    </xf>
    <xf numFmtId="16" fontId="32" fillId="25" borderId="21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" fontId="37" fillId="22" borderId="21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21" borderId="22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7" fillId="19" borderId="22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31" fillId="19" borderId="22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" fontId="37" fillId="22" borderId="22" xfId="0" applyNumberFormat="1" applyFont="1" applyFill="1" applyBorder="1" applyAlignment="1">
      <alignment horizontal="center" vertical="center"/>
    </xf>
    <xf numFmtId="16" fontId="37" fillId="22" borderId="21" xfId="0" applyNumberFormat="1" applyFont="1" applyFill="1" applyBorder="1" applyAlignment="1">
      <alignment horizontal="center" vertical="center"/>
    </xf>
    <xf numFmtId="0" fontId="32" fillId="22" borderId="22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208</xdr:row>
      <xdr:rowOff>0</xdr:rowOff>
    </xdr:from>
    <xdr:to>
      <xdr:col>11</xdr:col>
      <xdr:colOff>123825</xdr:colOff>
      <xdr:row>222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topLeftCell="A4" workbookViewId="0">
      <selection activeCell="C28" sqref="C28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45041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K26" sqref="K2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45041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6" t="s">
        <v>16</v>
      </c>
      <c r="B9" s="378" t="s">
        <v>17</v>
      </c>
      <c r="C9" s="378" t="s">
        <v>18</v>
      </c>
      <c r="D9" s="378" t="s">
        <v>19</v>
      </c>
      <c r="E9" s="23" t="s">
        <v>20</v>
      </c>
      <c r="F9" s="23" t="s">
        <v>21</v>
      </c>
      <c r="G9" s="373" t="s">
        <v>22</v>
      </c>
      <c r="H9" s="374"/>
      <c r="I9" s="375"/>
      <c r="J9" s="373" t="s">
        <v>23</v>
      </c>
      <c r="K9" s="374"/>
      <c r="L9" s="375"/>
      <c r="M9" s="23"/>
      <c r="N9" s="24"/>
      <c r="O9" s="24"/>
      <c r="P9" s="24"/>
    </row>
    <row r="10" spans="1:16" ht="59.25" customHeight="1">
      <c r="A10" s="377"/>
      <c r="B10" s="379"/>
      <c r="C10" s="379"/>
      <c r="D10" s="37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45043</v>
      </c>
      <c r="E11" s="32">
        <v>17763.900000000001</v>
      </c>
      <c r="F11" s="32">
        <v>17723.033333333336</v>
      </c>
      <c r="G11" s="33">
        <v>17674.066666666673</v>
      </c>
      <c r="H11" s="33">
        <v>17584.233333333337</v>
      </c>
      <c r="I11" s="33">
        <v>17535.266666666674</v>
      </c>
      <c r="J11" s="33">
        <v>17812.866666666672</v>
      </c>
      <c r="K11" s="33">
        <v>17861.833333333339</v>
      </c>
      <c r="L11" s="33">
        <v>17951.666666666672</v>
      </c>
      <c r="M11" s="34">
        <v>17772</v>
      </c>
      <c r="N11" s="34">
        <v>17633.2</v>
      </c>
      <c r="O11" s="35">
        <v>11905450</v>
      </c>
      <c r="P11" s="36">
        <v>5.8318665884402723E-2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45043</v>
      </c>
      <c r="E12" s="37">
        <v>42652.35</v>
      </c>
      <c r="F12" s="37">
        <v>42548.283333333333</v>
      </c>
      <c r="G12" s="38">
        <v>42384.066666666666</v>
      </c>
      <c r="H12" s="38">
        <v>42115.783333333333</v>
      </c>
      <c r="I12" s="38">
        <v>41951.566666666666</v>
      </c>
      <c r="J12" s="38">
        <v>42816.566666666666</v>
      </c>
      <c r="K12" s="38">
        <v>42980.783333333326</v>
      </c>
      <c r="L12" s="38">
        <v>43249.066666666666</v>
      </c>
      <c r="M12" s="28">
        <v>42712.5</v>
      </c>
      <c r="N12" s="28">
        <v>42280</v>
      </c>
      <c r="O12" s="39">
        <v>3140000</v>
      </c>
      <c r="P12" s="40">
        <v>5.1529992883754032E-2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45041</v>
      </c>
      <c r="E13" s="37">
        <v>19002.900000000001</v>
      </c>
      <c r="F13" s="37">
        <v>18949.333333333332</v>
      </c>
      <c r="G13" s="38">
        <v>18883.566666666666</v>
      </c>
      <c r="H13" s="38">
        <v>18764.233333333334</v>
      </c>
      <c r="I13" s="38">
        <v>18698.466666666667</v>
      </c>
      <c r="J13" s="38">
        <v>19068.666666666664</v>
      </c>
      <c r="K13" s="38">
        <v>19134.433333333334</v>
      </c>
      <c r="L13" s="38">
        <v>19253.766666666663</v>
      </c>
      <c r="M13" s="28">
        <v>19015.099999999999</v>
      </c>
      <c r="N13" s="28">
        <v>18830</v>
      </c>
      <c r="O13" s="39">
        <v>53680</v>
      </c>
      <c r="P13" s="40">
        <v>9.5510204081632646E-2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45041</v>
      </c>
      <c r="E14" s="37">
        <v>6959.95</v>
      </c>
      <c r="F14" s="37">
        <v>2319.9833333333331</v>
      </c>
      <c r="G14" s="38">
        <v>4639.9666666666662</v>
      </c>
      <c r="H14" s="38">
        <v>2319.9833333333331</v>
      </c>
      <c r="I14" s="38">
        <v>4639.9666666666662</v>
      </c>
      <c r="J14" s="38">
        <v>4639.9666666666662</v>
      </c>
      <c r="K14" s="38">
        <v>2319.9833333333331</v>
      </c>
      <c r="L14" s="38">
        <v>4639.9666666666662</v>
      </c>
      <c r="M14" s="28">
        <v>0</v>
      </c>
      <c r="N14" s="28">
        <v>0</v>
      </c>
      <c r="O14" s="39">
        <v>300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45043</v>
      </c>
      <c r="E15" s="37">
        <v>551.65</v>
      </c>
      <c r="F15" s="37">
        <v>553.26666666666677</v>
      </c>
      <c r="G15" s="38">
        <v>548.53333333333353</v>
      </c>
      <c r="H15" s="38">
        <v>545.41666666666674</v>
      </c>
      <c r="I15" s="38">
        <v>540.68333333333351</v>
      </c>
      <c r="J15" s="38">
        <v>556.38333333333355</v>
      </c>
      <c r="K15" s="38">
        <v>561.1166666666669</v>
      </c>
      <c r="L15" s="38">
        <v>564.23333333333358</v>
      </c>
      <c r="M15" s="28">
        <v>558</v>
      </c>
      <c r="N15" s="28">
        <v>550.15</v>
      </c>
      <c r="O15" s="39">
        <v>3247850</v>
      </c>
      <c r="P15" s="40">
        <v>-1.1895526247737265E-2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45043</v>
      </c>
      <c r="E16" s="37">
        <v>3213.55</v>
      </c>
      <c r="F16" s="37">
        <v>3201.8166666666671</v>
      </c>
      <c r="G16" s="38">
        <v>3176.4333333333343</v>
      </c>
      <c r="H16" s="38">
        <v>3139.3166666666671</v>
      </c>
      <c r="I16" s="38">
        <v>3113.9333333333343</v>
      </c>
      <c r="J16" s="38">
        <v>3238.9333333333343</v>
      </c>
      <c r="K16" s="38">
        <v>3264.3166666666666</v>
      </c>
      <c r="L16" s="38">
        <v>3301.4333333333343</v>
      </c>
      <c r="M16" s="28">
        <v>3227.2</v>
      </c>
      <c r="N16" s="28">
        <v>3164.7</v>
      </c>
      <c r="O16" s="39">
        <v>1583250</v>
      </c>
      <c r="P16" s="40">
        <v>-3.5485836125494975E-2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45043</v>
      </c>
      <c r="E17" s="37">
        <v>22538.35</v>
      </c>
      <c r="F17" s="37">
        <v>22500.083333333332</v>
      </c>
      <c r="G17" s="38">
        <v>22360.166666666664</v>
      </c>
      <c r="H17" s="38">
        <v>22181.983333333334</v>
      </c>
      <c r="I17" s="38">
        <v>22042.066666666666</v>
      </c>
      <c r="J17" s="38">
        <v>22678.266666666663</v>
      </c>
      <c r="K17" s="38">
        <v>22818.183333333327</v>
      </c>
      <c r="L17" s="38">
        <v>22996.366666666661</v>
      </c>
      <c r="M17" s="28">
        <v>22640</v>
      </c>
      <c r="N17" s="28">
        <v>22321.9</v>
      </c>
      <c r="O17" s="39">
        <v>63960</v>
      </c>
      <c r="P17" s="40">
        <v>1.588310038119441E-2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45043</v>
      </c>
      <c r="E18" s="37">
        <v>160.44999999999999</v>
      </c>
      <c r="F18" s="37">
        <v>159.66666666666666</v>
      </c>
      <c r="G18" s="38">
        <v>158.0333333333333</v>
      </c>
      <c r="H18" s="38">
        <v>155.61666666666665</v>
      </c>
      <c r="I18" s="38">
        <v>153.98333333333329</v>
      </c>
      <c r="J18" s="38">
        <v>162.08333333333331</v>
      </c>
      <c r="K18" s="38">
        <v>163.7166666666667</v>
      </c>
      <c r="L18" s="38">
        <v>166.13333333333333</v>
      </c>
      <c r="M18" s="28">
        <v>161.30000000000001</v>
      </c>
      <c r="N18" s="28">
        <v>157.25</v>
      </c>
      <c r="O18" s="39">
        <v>33798600</v>
      </c>
      <c r="P18" s="40">
        <v>6.6996249573815211E-2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45043</v>
      </c>
      <c r="E19" s="37">
        <v>222.95</v>
      </c>
      <c r="F19" s="37">
        <v>222.03333333333333</v>
      </c>
      <c r="G19" s="38">
        <v>219.56666666666666</v>
      </c>
      <c r="H19" s="38">
        <v>216.18333333333334</v>
      </c>
      <c r="I19" s="38">
        <v>213.71666666666667</v>
      </c>
      <c r="J19" s="38">
        <v>225.41666666666666</v>
      </c>
      <c r="K19" s="38">
        <v>227.8833333333333</v>
      </c>
      <c r="L19" s="38">
        <v>231.26666666666665</v>
      </c>
      <c r="M19" s="28">
        <v>224.5</v>
      </c>
      <c r="N19" s="28">
        <v>218.65</v>
      </c>
      <c r="O19" s="39">
        <v>23480600</v>
      </c>
      <c r="P19" s="40">
        <v>-3.1216477150826004E-2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45043</v>
      </c>
      <c r="E20" s="37">
        <v>1737.5</v>
      </c>
      <c r="F20" s="37">
        <v>1729.75</v>
      </c>
      <c r="G20" s="38">
        <v>1718.35</v>
      </c>
      <c r="H20" s="38">
        <v>1699.1999999999998</v>
      </c>
      <c r="I20" s="38">
        <v>1687.7999999999997</v>
      </c>
      <c r="J20" s="38">
        <v>1748.9</v>
      </c>
      <c r="K20" s="38">
        <v>1760.3000000000002</v>
      </c>
      <c r="L20" s="38">
        <v>1779.4500000000003</v>
      </c>
      <c r="M20" s="28">
        <v>1741.15</v>
      </c>
      <c r="N20" s="28">
        <v>1710.6</v>
      </c>
      <c r="O20" s="39">
        <v>4295250</v>
      </c>
      <c r="P20" s="40">
        <v>1.6323675158864339E-3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45043</v>
      </c>
      <c r="E21" s="37">
        <v>1807.15</v>
      </c>
      <c r="F21" s="37">
        <v>1800.9666666666669</v>
      </c>
      <c r="G21" s="38">
        <v>1781.2333333333338</v>
      </c>
      <c r="H21" s="38">
        <v>1755.3166666666668</v>
      </c>
      <c r="I21" s="38">
        <v>1735.5833333333337</v>
      </c>
      <c r="J21" s="38">
        <v>1826.8833333333339</v>
      </c>
      <c r="K21" s="38">
        <v>1846.616666666667</v>
      </c>
      <c r="L21" s="38">
        <v>1872.533333333334</v>
      </c>
      <c r="M21" s="28">
        <v>1820.7</v>
      </c>
      <c r="N21" s="28">
        <v>1775.05</v>
      </c>
      <c r="O21" s="39">
        <v>8919500</v>
      </c>
      <c r="P21" s="40">
        <v>-4.4228347933242249E-2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45043</v>
      </c>
      <c r="E22" s="37">
        <v>670.9</v>
      </c>
      <c r="F22" s="37">
        <v>666.11666666666667</v>
      </c>
      <c r="G22" s="38">
        <v>659.93333333333339</v>
      </c>
      <c r="H22" s="38">
        <v>648.9666666666667</v>
      </c>
      <c r="I22" s="38">
        <v>642.78333333333342</v>
      </c>
      <c r="J22" s="38">
        <v>677.08333333333337</v>
      </c>
      <c r="K22" s="38">
        <v>683.26666666666654</v>
      </c>
      <c r="L22" s="38">
        <v>694.23333333333335</v>
      </c>
      <c r="M22" s="28">
        <v>672.3</v>
      </c>
      <c r="N22" s="28">
        <v>655.15</v>
      </c>
      <c r="O22" s="39">
        <v>36967500</v>
      </c>
      <c r="P22" s="40">
        <v>-2.3276996255439733E-3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45043</v>
      </c>
      <c r="E23" s="37">
        <v>3429.8</v>
      </c>
      <c r="F23" s="37">
        <v>3427.7333333333336</v>
      </c>
      <c r="G23" s="38">
        <v>3408.5666666666671</v>
      </c>
      <c r="H23" s="38">
        <v>3387.3333333333335</v>
      </c>
      <c r="I23" s="38">
        <v>3368.166666666667</v>
      </c>
      <c r="J23" s="38">
        <v>3448.9666666666672</v>
      </c>
      <c r="K23" s="38">
        <v>3468.1333333333332</v>
      </c>
      <c r="L23" s="38">
        <v>3489.3666666666672</v>
      </c>
      <c r="M23" s="28">
        <v>3446.9</v>
      </c>
      <c r="N23" s="28">
        <v>3406.5</v>
      </c>
      <c r="O23" s="39">
        <v>700400</v>
      </c>
      <c r="P23" s="40">
        <v>-2.7492363232435434E-2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45043</v>
      </c>
      <c r="E24" s="37">
        <v>381.35</v>
      </c>
      <c r="F24" s="37">
        <v>379.26666666666665</v>
      </c>
      <c r="G24" s="38">
        <v>375.13333333333333</v>
      </c>
      <c r="H24" s="38">
        <v>368.91666666666669</v>
      </c>
      <c r="I24" s="38">
        <v>364.78333333333336</v>
      </c>
      <c r="J24" s="38">
        <v>385.48333333333329</v>
      </c>
      <c r="K24" s="38">
        <v>389.61666666666662</v>
      </c>
      <c r="L24" s="38">
        <v>395.83333333333326</v>
      </c>
      <c r="M24" s="28">
        <v>383.4</v>
      </c>
      <c r="N24" s="28">
        <v>373.05</v>
      </c>
      <c r="O24" s="39">
        <v>58910400</v>
      </c>
      <c r="P24" s="40">
        <v>2.1127407452769527E-3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45043</v>
      </c>
      <c r="E25" s="37">
        <v>4393.45</v>
      </c>
      <c r="F25" s="37">
        <v>4405.3666666666659</v>
      </c>
      <c r="G25" s="38">
        <v>4358.1333333333314</v>
      </c>
      <c r="H25" s="38">
        <v>4322.8166666666657</v>
      </c>
      <c r="I25" s="38">
        <v>4275.5833333333312</v>
      </c>
      <c r="J25" s="38">
        <v>4440.6833333333316</v>
      </c>
      <c r="K25" s="38">
        <v>4487.916666666667</v>
      </c>
      <c r="L25" s="38">
        <v>4523.2333333333318</v>
      </c>
      <c r="M25" s="28">
        <v>4452.6000000000004</v>
      </c>
      <c r="N25" s="28">
        <v>4370.05</v>
      </c>
      <c r="O25" s="39">
        <v>1437000</v>
      </c>
      <c r="P25" s="40">
        <v>-3.4782608695652176E-4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45043</v>
      </c>
      <c r="E26" s="37">
        <v>332.85</v>
      </c>
      <c r="F26" s="37">
        <v>334.41666666666669</v>
      </c>
      <c r="G26" s="38">
        <v>330.18333333333339</v>
      </c>
      <c r="H26" s="38">
        <v>327.51666666666671</v>
      </c>
      <c r="I26" s="38">
        <v>323.28333333333342</v>
      </c>
      <c r="J26" s="38">
        <v>337.08333333333337</v>
      </c>
      <c r="K26" s="38">
        <v>341.31666666666661</v>
      </c>
      <c r="L26" s="38">
        <v>343.98333333333335</v>
      </c>
      <c r="M26" s="28">
        <v>338.65</v>
      </c>
      <c r="N26" s="28">
        <v>331.75</v>
      </c>
      <c r="O26" s="39">
        <v>13212500</v>
      </c>
      <c r="P26" s="40">
        <v>2.5815217391304348E-2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45043</v>
      </c>
      <c r="E27" s="37">
        <v>136.69999999999999</v>
      </c>
      <c r="F27" s="37">
        <v>136.64999999999998</v>
      </c>
      <c r="G27" s="38">
        <v>136.19999999999996</v>
      </c>
      <c r="H27" s="38">
        <v>135.69999999999999</v>
      </c>
      <c r="I27" s="38">
        <v>135.24999999999997</v>
      </c>
      <c r="J27" s="38">
        <v>137.14999999999995</v>
      </c>
      <c r="K27" s="38">
        <v>137.6</v>
      </c>
      <c r="L27" s="38">
        <v>138.09999999999994</v>
      </c>
      <c r="M27" s="28">
        <v>137.1</v>
      </c>
      <c r="N27" s="28">
        <v>136.15</v>
      </c>
      <c r="O27" s="39">
        <v>69520000</v>
      </c>
      <c r="P27" s="40">
        <v>-5.1516886090440753E-3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45043</v>
      </c>
      <c r="E28" s="37">
        <v>2891.2</v>
      </c>
      <c r="F28" s="37">
        <v>2879.65</v>
      </c>
      <c r="G28" s="38">
        <v>2864.3</v>
      </c>
      <c r="H28" s="38">
        <v>2837.4</v>
      </c>
      <c r="I28" s="38">
        <v>2822.05</v>
      </c>
      <c r="J28" s="38">
        <v>2906.55</v>
      </c>
      <c r="K28" s="38">
        <v>2921.8999999999996</v>
      </c>
      <c r="L28" s="38">
        <v>2948.8</v>
      </c>
      <c r="M28" s="28">
        <v>2895</v>
      </c>
      <c r="N28" s="28">
        <v>2852.75</v>
      </c>
      <c r="O28" s="39">
        <v>6443800</v>
      </c>
      <c r="P28" s="40">
        <v>-2.6621266057885776E-3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45043</v>
      </c>
      <c r="E29" s="37">
        <v>1397.95</v>
      </c>
      <c r="F29" s="37">
        <v>1404.6166666666668</v>
      </c>
      <c r="G29" s="38">
        <v>1387.1833333333336</v>
      </c>
      <c r="H29" s="38">
        <v>1376.4166666666667</v>
      </c>
      <c r="I29" s="38">
        <v>1358.9833333333336</v>
      </c>
      <c r="J29" s="38">
        <v>1415.3833333333337</v>
      </c>
      <c r="K29" s="38">
        <v>1432.8166666666671</v>
      </c>
      <c r="L29" s="38">
        <v>1443.5833333333337</v>
      </c>
      <c r="M29" s="28">
        <v>1422.05</v>
      </c>
      <c r="N29" s="28">
        <v>1393.85</v>
      </c>
      <c r="O29" s="39">
        <v>1881609</v>
      </c>
      <c r="P29" s="40">
        <v>4.8466257668711654E-2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45043</v>
      </c>
      <c r="E30" s="37">
        <v>6959.65</v>
      </c>
      <c r="F30" s="37">
        <v>6979.45</v>
      </c>
      <c r="G30" s="38">
        <v>6929</v>
      </c>
      <c r="H30" s="38">
        <v>6898.35</v>
      </c>
      <c r="I30" s="38">
        <v>6847.9000000000005</v>
      </c>
      <c r="J30" s="38">
        <v>7010.0999999999995</v>
      </c>
      <c r="K30" s="38">
        <v>7060.5499999999984</v>
      </c>
      <c r="L30" s="38">
        <v>7091.1999999999989</v>
      </c>
      <c r="M30" s="28">
        <v>7029.9</v>
      </c>
      <c r="N30" s="28">
        <v>6948.8</v>
      </c>
      <c r="O30" s="39">
        <v>157650</v>
      </c>
      <c r="P30" s="40">
        <v>-7.0854983467170526E-3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45043</v>
      </c>
      <c r="E31" s="37">
        <v>665</v>
      </c>
      <c r="F31" s="37">
        <v>664.96666666666658</v>
      </c>
      <c r="G31" s="38">
        <v>658.83333333333314</v>
      </c>
      <c r="H31" s="38">
        <v>652.66666666666652</v>
      </c>
      <c r="I31" s="38">
        <v>646.53333333333308</v>
      </c>
      <c r="J31" s="38">
        <v>671.13333333333321</v>
      </c>
      <c r="K31" s="38">
        <v>677.26666666666665</v>
      </c>
      <c r="L31" s="38">
        <v>683.43333333333328</v>
      </c>
      <c r="M31" s="28">
        <v>671.1</v>
      </c>
      <c r="N31" s="28">
        <v>658.8</v>
      </c>
      <c r="O31" s="39">
        <v>16627000</v>
      </c>
      <c r="P31" s="40">
        <v>-0.14076791897059585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45043</v>
      </c>
      <c r="E32" s="37">
        <v>589.95000000000005</v>
      </c>
      <c r="F32" s="37">
        <v>588.68333333333328</v>
      </c>
      <c r="G32" s="38">
        <v>585.71666666666658</v>
      </c>
      <c r="H32" s="38">
        <v>581.48333333333335</v>
      </c>
      <c r="I32" s="38">
        <v>578.51666666666665</v>
      </c>
      <c r="J32" s="38">
        <v>592.91666666666652</v>
      </c>
      <c r="K32" s="38">
        <v>595.88333333333321</v>
      </c>
      <c r="L32" s="38">
        <v>600.11666666666645</v>
      </c>
      <c r="M32" s="28">
        <v>591.65</v>
      </c>
      <c r="N32" s="28">
        <v>584.45000000000005</v>
      </c>
      <c r="O32" s="39">
        <v>13614000</v>
      </c>
      <c r="P32" s="40">
        <v>-1.3335265980576895E-2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45043</v>
      </c>
      <c r="E33" s="37">
        <v>881</v>
      </c>
      <c r="F33" s="37">
        <v>874.83333333333337</v>
      </c>
      <c r="G33" s="38">
        <v>866.76666666666677</v>
      </c>
      <c r="H33" s="38">
        <v>852.53333333333342</v>
      </c>
      <c r="I33" s="38">
        <v>844.46666666666681</v>
      </c>
      <c r="J33" s="38">
        <v>889.06666666666672</v>
      </c>
      <c r="K33" s="38">
        <v>897.13333333333333</v>
      </c>
      <c r="L33" s="38">
        <v>911.36666666666667</v>
      </c>
      <c r="M33" s="28">
        <v>882.9</v>
      </c>
      <c r="N33" s="28">
        <v>860.6</v>
      </c>
      <c r="O33" s="39">
        <v>51162000</v>
      </c>
      <c r="P33" s="40">
        <v>-1.4971235820067924E-2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45043</v>
      </c>
      <c r="E34" s="37">
        <v>4337.05</v>
      </c>
      <c r="F34" s="37">
        <v>4328.9000000000005</v>
      </c>
      <c r="G34" s="38">
        <v>4299.1500000000015</v>
      </c>
      <c r="H34" s="38">
        <v>4261.2500000000009</v>
      </c>
      <c r="I34" s="38">
        <v>4231.5000000000018</v>
      </c>
      <c r="J34" s="38">
        <v>4366.8000000000011</v>
      </c>
      <c r="K34" s="38">
        <v>4396.5499999999993</v>
      </c>
      <c r="L34" s="38">
        <v>4434.4500000000007</v>
      </c>
      <c r="M34" s="28">
        <v>4358.6499999999996</v>
      </c>
      <c r="N34" s="28">
        <v>4291</v>
      </c>
      <c r="O34" s="39">
        <v>3583250</v>
      </c>
      <c r="P34" s="40">
        <v>-5.374001452432825E-2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45043</v>
      </c>
      <c r="E35" s="37">
        <v>1322.55</v>
      </c>
      <c r="F35" s="37">
        <v>1318.3833333333334</v>
      </c>
      <c r="G35" s="38">
        <v>1310.8166666666668</v>
      </c>
      <c r="H35" s="38">
        <v>1299.0833333333335</v>
      </c>
      <c r="I35" s="38">
        <v>1291.5166666666669</v>
      </c>
      <c r="J35" s="38">
        <v>1330.1166666666668</v>
      </c>
      <c r="K35" s="38">
        <v>1337.6833333333334</v>
      </c>
      <c r="L35" s="38">
        <v>1349.4166666666667</v>
      </c>
      <c r="M35" s="28">
        <v>1325.95</v>
      </c>
      <c r="N35" s="28">
        <v>1306.6500000000001</v>
      </c>
      <c r="O35" s="39">
        <v>9769500</v>
      </c>
      <c r="P35" s="40">
        <v>2.8530820655893036E-2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45043</v>
      </c>
      <c r="E36" s="37">
        <v>5943.15</v>
      </c>
      <c r="F36" s="37">
        <v>5934.8666666666659</v>
      </c>
      <c r="G36" s="38">
        <v>5893.2833333333319</v>
      </c>
      <c r="H36" s="38">
        <v>5843.4166666666661</v>
      </c>
      <c r="I36" s="38">
        <v>5801.8333333333321</v>
      </c>
      <c r="J36" s="38">
        <v>5984.7333333333318</v>
      </c>
      <c r="K36" s="38">
        <v>6026.3166666666657</v>
      </c>
      <c r="L36" s="38">
        <v>6076.1833333333316</v>
      </c>
      <c r="M36" s="28">
        <v>5976.45</v>
      </c>
      <c r="N36" s="28">
        <v>5885</v>
      </c>
      <c r="O36" s="39">
        <v>5381625</v>
      </c>
      <c r="P36" s="40">
        <v>2.3463129368135785E-2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45043</v>
      </c>
      <c r="E37" s="37">
        <v>2056.0500000000002</v>
      </c>
      <c r="F37" s="37">
        <v>2055.15</v>
      </c>
      <c r="G37" s="38">
        <v>2035.3000000000002</v>
      </c>
      <c r="H37" s="38">
        <v>2014.5500000000002</v>
      </c>
      <c r="I37" s="38">
        <v>1994.7000000000003</v>
      </c>
      <c r="J37" s="38">
        <v>2075.9</v>
      </c>
      <c r="K37" s="38">
        <v>2095.7499999999995</v>
      </c>
      <c r="L37" s="38">
        <v>2116.5</v>
      </c>
      <c r="M37" s="28">
        <v>2075</v>
      </c>
      <c r="N37" s="28">
        <v>2034.4</v>
      </c>
      <c r="O37" s="39">
        <v>1645800</v>
      </c>
      <c r="P37" s="40">
        <v>4.4156832889227254E-2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45043</v>
      </c>
      <c r="E38" s="37">
        <v>420.6</v>
      </c>
      <c r="F38" s="37">
        <v>418.25</v>
      </c>
      <c r="G38" s="38">
        <v>414.15</v>
      </c>
      <c r="H38" s="38">
        <v>407.7</v>
      </c>
      <c r="I38" s="38">
        <v>403.59999999999997</v>
      </c>
      <c r="J38" s="38">
        <v>424.7</v>
      </c>
      <c r="K38" s="38">
        <v>428.8</v>
      </c>
      <c r="L38" s="38">
        <v>435.25</v>
      </c>
      <c r="M38" s="28">
        <v>422.35</v>
      </c>
      <c r="N38" s="28">
        <v>411.8</v>
      </c>
      <c r="O38" s="39">
        <v>7265600</v>
      </c>
      <c r="P38" s="40">
        <v>-5.7297072866929623E-2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45043</v>
      </c>
      <c r="E39" s="37">
        <v>220.15</v>
      </c>
      <c r="F39" s="37">
        <v>221.51666666666668</v>
      </c>
      <c r="G39" s="38">
        <v>218.23333333333335</v>
      </c>
      <c r="H39" s="38">
        <v>216.31666666666666</v>
      </c>
      <c r="I39" s="38">
        <v>213.03333333333333</v>
      </c>
      <c r="J39" s="38">
        <v>223.43333333333337</v>
      </c>
      <c r="K39" s="38">
        <v>226.71666666666673</v>
      </c>
      <c r="L39" s="38">
        <v>228.63333333333338</v>
      </c>
      <c r="M39" s="28">
        <v>224.8</v>
      </c>
      <c r="N39" s="28">
        <v>219.6</v>
      </c>
      <c r="O39" s="39">
        <v>56133000</v>
      </c>
      <c r="P39" s="40">
        <v>2.1530946718940807E-3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45043</v>
      </c>
      <c r="E40" s="37">
        <v>180.3</v>
      </c>
      <c r="F40" s="37">
        <v>179.43333333333331</v>
      </c>
      <c r="G40" s="38">
        <v>177.86666666666662</v>
      </c>
      <c r="H40" s="38">
        <v>175.43333333333331</v>
      </c>
      <c r="I40" s="38">
        <v>173.86666666666662</v>
      </c>
      <c r="J40" s="38">
        <v>181.86666666666662</v>
      </c>
      <c r="K40" s="38">
        <v>183.43333333333328</v>
      </c>
      <c r="L40" s="38">
        <v>185.86666666666662</v>
      </c>
      <c r="M40" s="28">
        <v>181</v>
      </c>
      <c r="N40" s="28">
        <v>177</v>
      </c>
      <c r="O40" s="39">
        <v>101286900</v>
      </c>
      <c r="P40" s="40">
        <v>3.583607538139396E-2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45043</v>
      </c>
      <c r="E41" s="37">
        <v>1480</v>
      </c>
      <c r="F41" s="37">
        <v>1476.3499999999997</v>
      </c>
      <c r="G41" s="38">
        <v>1468.2499999999993</v>
      </c>
      <c r="H41" s="38">
        <v>1456.4999999999995</v>
      </c>
      <c r="I41" s="38">
        <v>1448.3999999999992</v>
      </c>
      <c r="J41" s="38">
        <v>1488.0999999999995</v>
      </c>
      <c r="K41" s="38">
        <v>1496.1999999999998</v>
      </c>
      <c r="L41" s="38">
        <v>1507.9499999999996</v>
      </c>
      <c r="M41" s="28">
        <v>1484.45</v>
      </c>
      <c r="N41" s="28">
        <v>1464.6</v>
      </c>
      <c r="O41" s="39">
        <v>2731300</v>
      </c>
      <c r="P41" s="40">
        <v>-4.5825727735613414E-2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45043</v>
      </c>
      <c r="E42" s="37">
        <v>101.9</v>
      </c>
      <c r="F42" s="37">
        <v>102.11666666666667</v>
      </c>
      <c r="G42" s="38">
        <v>101.13333333333335</v>
      </c>
      <c r="H42" s="38">
        <v>100.36666666666667</v>
      </c>
      <c r="I42" s="38">
        <v>99.383333333333354</v>
      </c>
      <c r="J42" s="38">
        <v>102.88333333333335</v>
      </c>
      <c r="K42" s="38">
        <v>103.86666666666667</v>
      </c>
      <c r="L42" s="38">
        <v>104.63333333333335</v>
      </c>
      <c r="M42" s="28">
        <v>103.1</v>
      </c>
      <c r="N42" s="28">
        <v>101.35</v>
      </c>
      <c r="O42" s="39">
        <v>96529500</v>
      </c>
      <c r="P42" s="40">
        <v>1.4618656761128753E-2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45043</v>
      </c>
      <c r="E43" s="37">
        <v>592.95000000000005</v>
      </c>
      <c r="F43" s="37">
        <v>592.46666666666658</v>
      </c>
      <c r="G43" s="38">
        <v>588.53333333333319</v>
      </c>
      <c r="H43" s="38">
        <v>584.11666666666656</v>
      </c>
      <c r="I43" s="38">
        <v>580.18333333333317</v>
      </c>
      <c r="J43" s="38">
        <v>596.88333333333321</v>
      </c>
      <c r="K43" s="38">
        <v>600.81666666666661</v>
      </c>
      <c r="L43" s="38">
        <v>605.23333333333323</v>
      </c>
      <c r="M43" s="28">
        <v>596.4</v>
      </c>
      <c r="N43" s="28">
        <v>588.04999999999995</v>
      </c>
      <c r="O43" s="39">
        <v>9112400</v>
      </c>
      <c r="P43" s="40">
        <v>-8.6659316427783906E-2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45043</v>
      </c>
      <c r="E44" s="37">
        <v>787.05</v>
      </c>
      <c r="F44" s="37">
        <v>783.86666666666667</v>
      </c>
      <c r="G44" s="38">
        <v>779.73333333333335</v>
      </c>
      <c r="H44" s="38">
        <v>772.41666666666663</v>
      </c>
      <c r="I44" s="38">
        <v>768.2833333333333</v>
      </c>
      <c r="J44" s="38">
        <v>791.18333333333339</v>
      </c>
      <c r="K44" s="38">
        <v>795.31666666666683</v>
      </c>
      <c r="L44" s="38">
        <v>802.63333333333344</v>
      </c>
      <c r="M44" s="28">
        <v>788</v>
      </c>
      <c r="N44" s="28">
        <v>776.55</v>
      </c>
      <c r="O44" s="39">
        <v>9594000</v>
      </c>
      <c r="P44" s="40">
        <v>-2.9733009708737865E-2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45043</v>
      </c>
      <c r="E45" s="37">
        <v>762.1</v>
      </c>
      <c r="F45" s="37">
        <v>762.76666666666677</v>
      </c>
      <c r="G45" s="38">
        <v>756.53333333333353</v>
      </c>
      <c r="H45" s="38">
        <v>750.96666666666681</v>
      </c>
      <c r="I45" s="38">
        <v>744.73333333333358</v>
      </c>
      <c r="J45" s="38">
        <v>768.33333333333348</v>
      </c>
      <c r="K45" s="38">
        <v>774.56666666666683</v>
      </c>
      <c r="L45" s="38">
        <v>780.13333333333344</v>
      </c>
      <c r="M45" s="28">
        <v>769</v>
      </c>
      <c r="N45" s="28">
        <v>757.2</v>
      </c>
      <c r="O45" s="39">
        <v>43385550</v>
      </c>
      <c r="P45" s="40">
        <v>2.1654996532516051E-2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45043</v>
      </c>
      <c r="E46" s="37">
        <v>76.599999999999994</v>
      </c>
      <c r="F46" s="37">
        <v>76.233333333333334</v>
      </c>
      <c r="G46" s="38">
        <v>75.466666666666669</v>
      </c>
      <c r="H46" s="38">
        <v>74.333333333333329</v>
      </c>
      <c r="I46" s="38">
        <v>73.566666666666663</v>
      </c>
      <c r="J46" s="38">
        <v>77.366666666666674</v>
      </c>
      <c r="K46" s="38">
        <v>78.133333333333354</v>
      </c>
      <c r="L46" s="38">
        <v>79.26666666666668</v>
      </c>
      <c r="M46" s="28">
        <v>77</v>
      </c>
      <c r="N46" s="28">
        <v>75.099999999999994</v>
      </c>
      <c r="O46" s="39">
        <v>114985500</v>
      </c>
      <c r="P46" s="40">
        <v>0.10115635997988939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45043</v>
      </c>
      <c r="E47" s="37">
        <v>225.95</v>
      </c>
      <c r="F47" s="37">
        <v>227.23333333333332</v>
      </c>
      <c r="G47" s="38">
        <v>224.36666666666665</v>
      </c>
      <c r="H47" s="38">
        <v>222.78333333333333</v>
      </c>
      <c r="I47" s="38">
        <v>219.91666666666666</v>
      </c>
      <c r="J47" s="38">
        <v>228.81666666666663</v>
      </c>
      <c r="K47" s="38">
        <v>231.68333333333331</v>
      </c>
      <c r="L47" s="38">
        <v>233.26666666666662</v>
      </c>
      <c r="M47" s="28">
        <v>230.1</v>
      </c>
      <c r="N47" s="28">
        <v>225.65</v>
      </c>
      <c r="O47" s="39">
        <v>32522000</v>
      </c>
      <c r="P47" s="40">
        <v>-1.2155931256112897E-2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45043</v>
      </c>
      <c r="E48" s="37">
        <v>18795.5</v>
      </c>
      <c r="F48" s="37">
        <v>18789.116666666665</v>
      </c>
      <c r="G48" s="38">
        <v>18717.033333333329</v>
      </c>
      <c r="H48" s="38">
        <v>18638.566666666666</v>
      </c>
      <c r="I48" s="38">
        <v>18566.48333333333</v>
      </c>
      <c r="J48" s="38">
        <v>18867.583333333328</v>
      </c>
      <c r="K48" s="38">
        <v>18939.666666666664</v>
      </c>
      <c r="L48" s="38">
        <v>19018.133333333328</v>
      </c>
      <c r="M48" s="28">
        <v>18861.2</v>
      </c>
      <c r="N48" s="28">
        <v>18710.650000000001</v>
      </c>
      <c r="O48" s="39">
        <v>167200</v>
      </c>
      <c r="P48" s="40">
        <v>4.807692307692308E-3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45043</v>
      </c>
      <c r="E49" s="37">
        <v>347.5</v>
      </c>
      <c r="F49" s="37">
        <v>346.18333333333334</v>
      </c>
      <c r="G49" s="38">
        <v>344.36666666666667</v>
      </c>
      <c r="H49" s="38">
        <v>341.23333333333335</v>
      </c>
      <c r="I49" s="38">
        <v>339.41666666666669</v>
      </c>
      <c r="J49" s="38">
        <v>349.31666666666666</v>
      </c>
      <c r="K49" s="38">
        <v>351.13333333333338</v>
      </c>
      <c r="L49" s="38">
        <v>354.26666666666665</v>
      </c>
      <c r="M49" s="28">
        <v>348</v>
      </c>
      <c r="N49" s="28">
        <v>343.05</v>
      </c>
      <c r="O49" s="39">
        <v>16617600</v>
      </c>
      <c r="P49" s="40">
        <v>1.0397285761190762E-2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45043</v>
      </c>
      <c r="E50" s="37">
        <v>4322.3999999999996</v>
      </c>
      <c r="F50" s="37">
        <v>4318.8499999999995</v>
      </c>
      <c r="G50" s="38">
        <v>4297.5999999999985</v>
      </c>
      <c r="H50" s="38">
        <v>4272.7999999999993</v>
      </c>
      <c r="I50" s="38">
        <v>4251.5499999999984</v>
      </c>
      <c r="J50" s="38">
        <v>4343.6499999999987</v>
      </c>
      <c r="K50" s="38">
        <v>4364.9000000000005</v>
      </c>
      <c r="L50" s="38">
        <v>4389.6999999999989</v>
      </c>
      <c r="M50" s="28">
        <v>4340.1000000000004</v>
      </c>
      <c r="N50" s="28">
        <v>4294.05</v>
      </c>
      <c r="O50" s="39">
        <v>1714400</v>
      </c>
      <c r="P50" s="40">
        <v>4.4856167723061918E-2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45043</v>
      </c>
      <c r="E51" s="37">
        <v>265.7</v>
      </c>
      <c r="F51" s="37">
        <v>262.66666666666669</v>
      </c>
      <c r="G51" s="38">
        <v>258.48333333333335</v>
      </c>
      <c r="H51" s="38">
        <v>251.26666666666665</v>
      </c>
      <c r="I51" s="38">
        <v>247.08333333333331</v>
      </c>
      <c r="J51" s="38">
        <v>269.88333333333338</v>
      </c>
      <c r="K51" s="38">
        <v>274.06666666666666</v>
      </c>
      <c r="L51" s="38">
        <v>281.28333333333342</v>
      </c>
      <c r="M51" s="28">
        <v>266.85000000000002</v>
      </c>
      <c r="N51" s="28">
        <v>255.45</v>
      </c>
      <c r="O51" s="39">
        <v>8244000</v>
      </c>
      <c r="P51" s="40">
        <v>-3.2621450363764376E-2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45043</v>
      </c>
      <c r="E52" s="37">
        <v>302.85000000000002</v>
      </c>
      <c r="F52" s="37">
        <v>300.78333333333336</v>
      </c>
      <c r="G52" s="38">
        <v>297.9666666666667</v>
      </c>
      <c r="H52" s="38">
        <v>293.08333333333331</v>
      </c>
      <c r="I52" s="38">
        <v>290.26666666666665</v>
      </c>
      <c r="J52" s="38">
        <v>305.66666666666674</v>
      </c>
      <c r="K52" s="38">
        <v>308.48333333333346</v>
      </c>
      <c r="L52" s="38">
        <v>313.36666666666679</v>
      </c>
      <c r="M52" s="28">
        <v>303.60000000000002</v>
      </c>
      <c r="N52" s="28">
        <v>295.89999999999998</v>
      </c>
      <c r="O52" s="39">
        <v>43507800</v>
      </c>
      <c r="P52" s="40">
        <v>-1.7798366451298304E-2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45043</v>
      </c>
      <c r="E53" s="37">
        <v>578.04999999999995</v>
      </c>
      <c r="F53" s="37">
        <v>572.63333333333333</v>
      </c>
      <c r="G53" s="38">
        <v>565.01666666666665</v>
      </c>
      <c r="H53" s="38">
        <v>551.98333333333335</v>
      </c>
      <c r="I53" s="38">
        <v>544.36666666666667</v>
      </c>
      <c r="J53" s="38">
        <v>585.66666666666663</v>
      </c>
      <c r="K53" s="38">
        <v>593.28333333333319</v>
      </c>
      <c r="L53" s="38">
        <v>606.31666666666661</v>
      </c>
      <c r="M53" s="28">
        <v>580.25</v>
      </c>
      <c r="N53" s="28">
        <v>559.6</v>
      </c>
      <c r="O53" s="39">
        <v>3769350</v>
      </c>
      <c r="P53" s="40">
        <v>3.6344755970924196E-3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45043</v>
      </c>
      <c r="E54" s="37">
        <v>275.55</v>
      </c>
      <c r="F54" s="37">
        <v>276.09999999999997</v>
      </c>
      <c r="G54" s="38">
        <v>272.94999999999993</v>
      </c>
      <c r="H54" s="38">
        <v>270.34999999999997</v>
      </c>
      <c r="I54" s="38">
        <v>267.19999999999993</v>
      </c>
      <c r="J54" s="38">
        <v>278.69999999999993</v>
      </c>
      <c r="K54" s="38">
        <v>281.84999999999991</v>
      </c>
      <c r="L54" s="38">
        <v>284.44999999999993</v>
      </c>
      <c r="M54" s="28">
        <v>279.25</v>
      </c>
      <c r="N54" s="28">
        <v>273.5</v>
      </c>
      <c r="O54" s="39">
        <v>5206500</v>
      </c>
      <c r="P54" s="40">
        <v>3.0888030888030889E-2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45043</v>
      </c>
      <c r="E55" s="37">
        <v>842.05</v>
      </c>
      <c r="F55" s="37">
        <v>844.06666666666661</v>
      </c>
      <c r="G55" s="38">
        <v>837.83333333333326</v>
      </c>
      <c r="H55" s="38">
        <v>833.61666666666667</v>
      </c>
      <c r="I55" s="38">
        <v>827.38333333333333</v>
      </c>
      <c r="J55" s="38">
        <v>848.28333333333319</v>
      </c>
      <c r="K55" s="38">
        <v>854.51666666666654</v>
      </c>
      <c r="L55" s="38">
        <v>858.73333333333312</v>
      </c>
      <c r="M55" s="28">
        <v>850.3</v>
      </c>
      <c r="N55" s="28">
        <v>839.85</v>
      </c>
      <c r="O55" s="39">
        <v>11077500</v>
      </c>
      <c r="P55" s="40">
        <v>-3.0374620317246033E-3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45043</v>
      </c>
      <c r="E56" s="37">
        <v>904.5</v>
      </c>
      <c r="F56" s="37">
        <v>907.29999999999984</v>
      </c>
      <c r="G56" s="38">
        <v>898.24999999999966</v>
      </c>
      <c r="H56" s="38">
        <v>891.99999999999977</v>
      </c>
      <c r="I56" s="38">
        <v>882.94999999999959</v>
      </c>
      <c r="J56" s="38">
        <v>913.54999999999973</v>
      </c>
      <c r="K56" s="38">
        <v>922.59999999999991</v>
      </c>
      <c r="L56" s="38">
        <v>928.8499999999998</v>
      </c>
      <c r="M56" s="28">
        <v>916.35</v>
      </c>
      <c r="N56" s="28">
        <v>901.05</v>
      </c>
      <c r="O56" s="39">
        <v>14589900</v>
      </c>
      <c r="P56" s="40">
        <v>1.5013113864520214E-2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45043</v>
      </c>
      <c r="E57" s="37">
        <v>230.9</v>
      </c>
      <c r="F57" s="37">
        <v>230.93333333333337</v>
      </c>
      <c r="G57" s="38">
        <v>230.06666666666672</v>
      </c>
      <c r="H57" s="38">
        <v>229.23333333333335</v>
      </c>
      <c r="I57" s="38">
        <v>228.3666666666667</v>
      </c>
      <c r="J57" s="38">
        <v>231.76666666666674</v>
      </c>
      <c r="K57" s="38">
        <v>232.63333333333335</v>
      </c>
      <c r="L57" s="38">
        <v>233.46666666666675</v>
      </c>
      <c r="M57" s="28">
        <v>231.8</v>
      </c>
      <c r="N57" s="28">
        <v>230.1</v>
      </c>
      <c r="O57" s="39">
        <v>44591400</v>
      </c>
      <c r="P57" s="40">
        <v>-2.0571955719557194E-2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45043</v>
      </c>
      <c r="E58" s="37">
        <v>3901.65</v>
      </c>
      <c r="F58" s="37">
        <v>3864.2666666666664</v>
      </c>
      <c r="G58" s="38">
        <v>3817.4333333333329</v>
      </c>
      <c r="H58" s="38">
        <v>3733.2166666666667</v>
      </c>
      <c r="I58" s="38">
        <v>3686.3833333333332</v>
      </c>
      <c r="J58" s="38">
        <v>3948.4833333333327</v>
      </c>
      <c r="K58" s="38">
        <v>3995.3166666666666</v>
      </c>
      <c r="L58" s="38">
        <v>4079.5333333333324</v>
      </c>
      <c r="M58" s="28">
        <v>3911.1</v>
      </c>
      <c r="N58" s="28">
        <v>3780.05</v>
      </c>
      <c r="O58" s="39">
        <v>958200</v>
      </c>
      <c r="P58" s="40">
        <v>-8.4944850307978798E-2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45043</v>
      </c>
      <c r="E59" s="37">
        <v>1570.25</v>
      </c>
      <c r="F59" s="37">
        <v>1562</v>
      </c>
      <c r="G59" s="38">
        <v>1547.35</v>
      </c>
      <c r="H59" s="38">
        <v>1524.4499999999998</v>
      </c>
      <c r="I59" s="38">
        <v>1509.7999999999997</v>
      </c>
      <c r="J59" s="38">
        <v>1584.9</v>
      </c>
      <c r="K59" s="38">
        <v>1599.5500000000002</v>
      </c>
      <c r="L59" s="38">
        <v>1622.4500000000003</v>
      </c>
      <c r="M59" s="28">
        <v>1576.65</v>
      </c>
      <c r="N59" s="28">
        <v>1539.1</v>
      </c>
      <c r="O59" s="39">
        <v>1985900</v>
      </c>
      <c r="P59" s="40">
        <v>1.1588518452487075E-2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45043</v>
      </c>
      <c r="E60" s="37">
        <v>604</v>
      </c>
      <c r="F60" s="37">
        <v>604.69999999999993</v>
      </c>
      <c r="G60" s="38">
        <v>600.44999999999982</v>
      </c>
      <c r="H60" s="38">
        <v>596.89999999999986</v>
      </c>
      <c r="I60" s="38">
        <v>592.64999999999975</v>
      </c>
      <c r="J60" s="38">
        <v>608.24999999999989</v>
      </c>
      <c r="K60" s="38">
        <v>612.50000000000011</v>
      </c>
      <c r="L60" s="38">
        <v>616.04999999999995</v>
      </c>
      <c r="M60" s="28">
        <v>608.95000000000005</v>
      </c>
      <c r="N60" s="28">
        <v>601.15</v>
      </c>
      <c r="O60" s="39">
        <v>9806000</v>
      </c>
      <c r="P60" s="40">
        <v>8.1217230389637098E-3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45043</v>
      </c>
      <c r="E61" s="37">
        <v>939.75</v>
      </c>
      <c r="F61" s="37">
        <v>942.41666666666663</v>
      </c>
      <c r="G61" s="38">
        <v>934.0333333333333</v>
      </c>
      <c r="H61" s="38">
        <v>928.31666666666672</v>
      </c>
      <c r="I61" s="38">
        <v>919.93333333333339</v>
      </c>
      <c r="J61" s="38">
        <v>948.13333333333321</v>
      </c>
      <c r="K61" s="38">
        <v>956.51666666666665</v>
      </c>
      <c r="L61" s="38">
        <v>962.23333333333312</v>
      </c>
      <c r="M61" s="28">
        <v>950.8</v>
      </c>
      <c r="N61" s="28">
        <v>936.7</v>
      </c>
      <c r="O61" s="39">
        <v>1346100</v>
      </c>
      <c r="P61" s="40">
        <v>6.5373961218836568E-2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45043</v>
      </c>
      <c r="E62" s="37">
        <v>294.3</v>
      </c>
      <c r="F62" s="37">
        <v>293.18333333333334</v>
      </c>
      <c r="G62" s="38">
        <v>290.11666666666667</v>
      </c>
      <c r="H62" s="38">
        <v>285.93333333333334</v>
      </c>
      <c r="I62" s="38">
        <v>282.86666666666667</v>
      </c>
      <c r="J62" s="38">
        <v>297.36666666666667</v>
      </c>
      <c r="K62" s="38">
        <v>300.43333333333339</v>
      </c>
      <c r="L62" s="38">
        <v>304.61666666666667</v>
      </c>
      <c r="M62" s="28">
        <v>296.25</v>
      </c>
      <c r="N62" s="28">
        <v>289</v>
      </c>
      <c r="O62" s="39">
        <v>6126000</v>
      </c>
      <c r="P62" s="40">
        <v>-5.2436194895591648E-2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45043</v>
      </c>
      <c r="E63" s="37">
        <v>134.35</v>
      </c>
      <c r="F63" s="37">
        <v>133.03333333333333</v>
      </c>
      <c r="G63" s="38">
        <v>131.01666666666665</v>
      </c>
      <c r="H63" s="38">
        <v>127.68333333333331</v>
      </c>
      <c r="I63" s="38">
        <v>125.66666666666663</v>
      </c>
      <c r="J63" s="38">
        <v>136.36666666666667</v>
      </c>
      <c r="K63" s="38">
        <v>138.38333333333338</v>
      </c>
      <c r="L63" s="38">
        <v>141.7166666666667</v>
      </c>
      <c r="M63" s="28">
        <v>135.05000000000001</v>
      </c>
      <c r="N63" s="28">
        <v>129.69999999999999</v>
      </c>
      <c r="O63" s="39">
        <v>26835000</v>
      </c>
      <c r="P63" s="40">
        <v>-4.6036260220405259E-2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45043</v>
      </c>
      <c r="E64" s="37">
        <v>1552.95</v>
      </c>
      <c r="F64" s="37">
        <v>1548.95</v>
      </c>
      <c r="G64" s="38">
        <v>1542.1000000000001</v>
      </c>
      <c r="H64" s="38">
        <v>1531.25</v>
      </c>
      <c r="I64" s="38">
        <v>1524.4</v>
      </c>
      <c r="J64" s="38">
        <v>1559.8000000000002</v>
      </c>
      <c r="K64" s="38">
        <v>1566.65</v>
      </c>
      <c r="L64" s="38">
        <v>1577.5000000000002</v>
      </c>
      <c r="M64" s="28">
        <v>1555.8</v>
      </c>
      <c r="N64" s="28">
        <v>1538.1</v>
      </c>
      <c r="O64" s="39">
        <v>3223800</v>
      </c>
      <c r="P64" s="40">
        <v>-1.7373811265544988E-2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45043</v>
      </c>
      <c r="E65" s="37">
        <v>525.70000000000005</v>
      </c>
      <c r="F65" s="37">
        <v>525.20000000000005</v>
      </c>
      <c r="G65" s="38">
        <v>522.30000000000007</v>
      </c>
      <c r="H65" s="38">
        <v>518.9</v>
      </c>
      <c r="I65" s="38">
        <v>516</v>
      </c>
      <c r="J65" s="38">
        <v>528.60000000000014</v>
      </c>
      <c r="K65" s="38">
        <v>531.50000000000023</v>
      </c>
      <c r="L65" s="38">
        <v>534.9000000000002</v>
      </c>
      <c r="M65" s="28">
        <v>528.1</v>
      </c>
      <c r="N65" s="28">
        <v>521.79999999999995</v>
      </c>
      <c r="O65" s="39">
        <v>13827500</v>
      </c>
      <c r="P65" s="40">
        <v>-1.6361372932598258E-2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45043</v>
      </c>
      <c r="E66" s="37">
        <v>1935.45</v>
      </c>
      <c r="F66" s="37">
        <v>1929.5666666666666</v>
      </c>
      <c r="G66" s="38">
        <v>1915.9333333333332</v>
      </c>
      <c r="H66" s="38">
        <v>1896.4166666666665</v>
      </c>
      <c r="I66" s="38">
        <v>1882.7833333333331</v>
      </c>
      <c r="J66" s="38">
        <v>1949.0833333333333</v>
      </c>
      <c r="K66" s="38">
        <v>1962.7166666666665</v>
      </c>
      <c r="L66" s="38">
        <v>1982.2333333333333</v>
      </c>
      <c r="M66" s="28">
        <v>1943.2</v>
      </c>
      <c r="N66" s="28">
        <v>1910.05</v>
      </c>
      <c r="O66" s="39">
        <v>2479000</v>
      </c>
      <c r="P66" s="40">
        <v>0.13559322033898305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45043</v>
      </c>
      <c r="E67" s="37">
        <v>1839.35</v>
      </c>
      <c r="F67" s="37">
        <v>1839.9833333333333</v>
      </c>
      <c r="G67" s="38">
        <v>1830.6166666666668</v>
      </c>
      <c r="H67" s="38">
        <v>1821.8833333333334</v>
      </c>
      <c r="I67" s="38">
        <v>1812.5166666666669</v>
      </c>
      <c r="J67" s="38">
        <v>1848.7166666666667</v>
      </c>
      <c r="K67" s="38">
        <v>1858.083333333333</v>
      </c>
      <c r="L67" s="38">
        <v>1866.8166666666666</v>
      </c>
      <c r="M67" s="28">
        <v>1849.35</v>
      </c>
      <c r="N67" s="28">
        <v>1831.25</v>
      </c>
      <c r="O67" s="39">
        <v>1970750</v>
      </c>
      <c r="P67" s="40">
        <v>-5.2296225054099546E-2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45043</v>
      </c>
      <c r="E68" s="37">
        <v>197.4</v>
      </c>
      <c r="F68" s="37">
        <v>197.58333333333334</v>
      </c>
      <c r="G68" s="38">
        <v>194.86666666666667</v>
      </c>
      <c r="H68" s="38">
        <v>192.33333333333334</v>
      </c>
      <c r="I68" s="38">
        <v>189.61666666666667</v>
      </c>
      <c r="J68" s="38">
        <v>200.11666666666667</v>
      </c>
      <c r="K68" s="38">
        <v>202.83333333333331</v>
      </c>
      <c r="L68" s="38">
        <v>205.36666666666667</v>
      </c>
      <c r="M68" s="28">
        <v>200.3</v>
      </c>
      <c r="N68" s="28">
        <v>195.05</v>
      </c>
      <c r="O68" s="39">
        <v>16553600</v>
      </c>
      <c r="P68" s="40">
        <v>2.3368530379089494E-2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45043</v>
      </c>
      <c r="E69" s="37">
        <v>3195.7</v>
      </c>
      <c r="F69" s="37">
        <v>3201.7666666666664</v>
      </c>
      <c r="G69" s="38">
        <v>3174.5333333333328</v>
      </c>
      <c r="H69" s="38">
        <v>3153.3666666666663</v>
      </c>
      <c r="I69" s="38">
        <v>3126.1333333333328</v>
      </c>
      <c r="J69" s="38">
        <v>3222.9333333333329</v>
      </c>
      <c r="K69" s="38">
        <v>3250.1666666666665</v>
      </c>
      <c r="L69" s="38">
        <v>3271.333333333333</v>
      </c>
      <c r="M69" s="28">
        <v>3229</v>
      </c>
      <c r="N69" s="28">
        <v>3180.6</v>
      </c>
      <c r="O69" s="39">
        <v>3298500</v>
      </c>
      <c r="P69" s="40">
        <v>-5.3705138135812035E-2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45043</v>
      </c>
      <c r="E70" s="37">
        <v>2903.9</v>
      </c>
      <c r="F70" s="37">
        <v>2905.1</v>
      </c>
      <c r="G70" s="38">
        <v>2877.2999999999997</v>
      </c>
      <c r="H70" s="38">
        <v>2850.7</v>
      </c>
      <c r="I70" s="38">
        <v>2822.8999999999996</v>
      </c>
      <c r="J70" s="38">
        <v>2931.7</v>
      </c>
      <c r="K70" s="38">
        <v>2959.5</v>
      </c>
      <c r="L70" s="38">
        <v>2986.1</v>
      </c>
      <c r="M70" s="28">
        <v>2932.9</v>
      </c>
      <c r="N70" s="28">
        <v>2878.5</v>
      </c>
      <c r="O70" s="39">
        <v>985750</v>
      </c>
      <c r="P70" s="40">
        <v>1.8205293737895416E-2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45043</v>
      </c>
      <c r="E71" s="37">
        <v>410.75</v>
      </c>
      <c r="F71" s="37">
        <v>408.7</v>
      </c>
      <c r="G71" s="38">
        <v>406.04999999999995</v>
      </c>
      <c r="H71" s="38">
        <v>401.34999999999997</v>
      </c>
      <c r="I71" s="38">
        <v>398.69999999999993</v>
      </c>
      <c r="J71" s="38">
        <v>413.4</v>
      </c>
      <c r="K71" s="38">
        <v>416.04999999999995</v>
      </c>
      <c r="L71" s="38">
        <v>420.75</v>
      </c>
      <c r="M71" s="28">
        <v>411.35</v>
      </c>
      <c r="N71" s="28">
        <v>404</v>
      </c>
      <c r="O71" s="39">
        <v>36851100</v>
      </c>
      <c r="P71" s="40">
        <v>7.4882713821725006E-3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45043</v>
      </c>
      <c r="E72" s="37">
        <v>4804.5</v>
      </c>
      <c r="F72" s="37">
        <v>4816.3499999999995</v>
      </c>
      <c r="G72" s="38">
        <v>4739.1999999999989</v>
      </c>
      <c r="H72" s="38">
        <v>4673.8999999999996</v>
      </c>
      <c r="I72" s="38">
        <v>4596.7499999999991</v>
      </c>
      <c r="J72" s="38">
        <v>4881.6499999999987</v>
      </c>
      <c r="K72" s="38">
        <v>4958.7999999999984</v>
      </c>
      <c r="L72" s="38">
        <v>5024.0999999999985</v>
      </c>
      <c r="M72" s="28">
        <v>4893.5</v>
      </c>
      <c r="N72" s="28">
        <v>4751.05</v>
      </c>
      <c r="O72" s="39">
        <v>2767625</v>
      </c>
      <c r="P72" s="40">
        <v>-8.5740072202166069E-4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45043</v>
      </c>
      <c r="E73" s="37">
        <v>3193.1</v>
      </c>
      <c r="F73" s="37">
        <v>3192.9166666666665</v>
      </c>
      <c r="G73" s="38">
        <v>3168.2833333333328</v>
      </c>
      <c r="H73" s="38">
        <v>3143.4666666666662</v>
      </c>
      <c r="I73" s="38">
        <v>3118.8333333333326</v>
      </c>
      <c r="J73" s="38">
        <v>3217.7333333333331</v>
      </c>
      <c r="K73" s="38">
        <v>3242.3666666666672</v>
      </c>
      <c r="L73" s="38">
        <v>3267.1833333333334</v>
      </c>
      <c r="M73" s="28">
        <v>3217.55</v>
      </c>
      <c r="N73" s="28">
        <v>3168.1</v>
      </c>
      <c r="O73" s="39">
        <v>3649450</v>
      </c>
      <c r="P73" s="40">
        <v>-2.4374269005847955E-2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45043</v>
      </c>
      <c r="E74" s="37">
        <v>1962.45</v>
      </c>
      <c r="F74" s="37">
        <v>1956.7833333333335</v>
      </c>
      <c r="G74" s="38">
        <v>1936.0166666666671</v>
      </c>
      <c r="H74" s="38">
        <v>1909.5833333333335</v>
      </c>
      <c r="I74" s="38">
        <v>1888.8166666666671</v>
      </c>
      <c r="J74" s="38">
        <v>1983.2166666666672</v>
      </c>
      <c r="K74" s="38">
        <v>2003.9833333333336</v>
      </c>
      <c r="L74" s="38">
        <v>2030.4166666666672</v>
      </c>
      <c r="M74" s="28">
        <v>1977.55</v>
      </c>
      <c r="N74" s="28">
        <v>1930.35</v>
      </c>
      <c r="O74" s="39">
        <v>1580425</v>
      </c>
      <c r="P74" s="40">
        <v>-2.6097271648873072E-2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45043</v>
      </c>
      <c r="E75" s="37">
        <v>188.8</v>
      </c>
      <c r="F75" s="37">
        <v>188.66666666666666</v>
      </c>
      <c r="G75" s="38">
        <v>187.33333333333331</v>
      </c>
      <c r="H75" s="38">
        <v>185.86666666666665</v>
      </c>
      <c r="I75" s="38">
        <v>184.5333333333333</v>
      </c>
      <c r="J75" s="38">
        <v>190.13333333333333</v>
      </c>
      <c r="K75" s="38">
        <v>191.46666666666664</v>
      </c>
      <c r="L75" s="38">
        <v>192.93333333333334</v>
      </c>
      <c r="M75" s="28">
        <v>190</v>
      </c>
      <c r="N75" s="28">
        <v>187.2</v>
      </c>
      <c r="O75" s="39">
        <v>20455200</v>
      </c>
      <c r="P75" s="40">
        <v>-3.2356948228882833E-2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45043</v>
      </c>
      <c r="E76" s="37">
        <v>132.35</v>
      </c>
      <c r="F76" s="37">
        <v>131.85</v>
      </c>
      <c r="G76" s="38">
        <v>130.94999999999999</v>
      </c>
      <c r="H76" s="38">
        <v>129.54999999999998</v>
      </c>
      <c r="I76" s="38">
        <v>128.64999999999998</v>
      </c>
      <c r="J76" s="38">
        <v>133.25</v>
      </c>
      <c r="K76" s="38">
        <v>134.15000000000003</v>
      </c>
      <c r="L76" s="38">
        <v>135.55000000000001</v>
      </c>
      <c r="M76" s="28">
        <v>132.75</v>
      </c>
      <c r="N76" s="28">
        <v>130.44999999999999</v>
      </c>
      <c r="O76" s="39">
        <v>62540000</v>
      </c>
      <c r="P76" s="40">
        <v>-4.460739382829209E-2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45043</v>
      </c>
      <c r="E77" s="37">
        <v>109.3</v>
      </c>
      <c r="F77" s="37">
        <v>109.10000000000001</v>
      </c>
      <c r="G77" s="38">
        <v>108.70000000000002</v>
      </c>
      <c r="H77" s="38">
        <v>108.10000000000001</v>
      </c>
      <c r="I77" s="38">
        <v>107.70000000000002</v>
      </c>
      <c r="J77" s="38">
        <v>109.70000000000002</v>
      </c>
      <c r="K77" s="38">
        <v>110.10000000000002</v>
      </c>
      <c r="L77" s="38">
        <v>110.70000000000002</v>
      </c>
      <c r="M77" s="28">
        <v>109.5</v>
      </c>
      <c r="N77" s="28">
        <v>108.5</v>
      </c>
      <c r="O77" s="39">
        <v>71671950</v>
      </c>
      <c r="P77" s="40">
        <v>2.8492647058823529E-2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45043</v>
      </c>
      <c r="E78" s="37">
        <v>517.79999999999995</v>
      </c>
      <c r="F78" s="37">
        <v>514.96666666666658</v>
      </c>
      <c r="G78" s="38">
        <v>511.03333333333319</v>
      </c>
      <c r="H78" s="38">
        <v>504.26666666666659</v>
      </c>
      <c r="I78" s="38">
        <v>500.3333333333332</v>
      </c>
      <c r="J78" s="38">
        <v>521.73333333333312</v>
      </c>
      <c r="K78" s="38">
        <v>525.66666666666652</v>
      </c>
      <c r="L78" s="38">
        <v>532.43333333333317</v>
      </c>
      <c r="M78" s="28">
        <v>518.9</v>
      </c>
      <c r="N78" s="28">
        <v>508.2</v>
      </c>
      <c r="O78" s="39">
        <v>7854650</v>
      </c>
      <c r="P78" s="40">
        <v>5.5411895086811974E-4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45043</v>
      </c>
      <c r="E79" s="37">
        <v>44.75</v>
      </c>
      <c r="F79" s="37">
        <v>44.6</v>
      </c>
      <c r="G79" s="38">
        <v>44.35</v>
      </c>
      <c r="H79" s="38">
        <v>43.95</v>
      </c>
      <c r="I79" s="38">
        <v>43.7</v>
      </c>
      <c r="J79" s="38">
        <v>45</v>
      </c>
      <c r="K79" s="38">
        <v>45.25</v>
      </c>
      <c r="L79" s="38">
        <v>45.65</v>
      </c>
      <c r="M79" s="28">
        <v>44.85</v>
      </c>
      <c r="N79" s="28">
        <v>44.2</v>
      </c>
      <c r="O79" s="39">
        <v>158580000</v>
      </c>
      <c r="P79" s="40">
        <v>6.1126166817223729E-2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45043</v>
      </c>
      <c r="E80" s="37">
        <v>527.45000000000005</v>
      </c>
      <c r="F80" s="37">
        <v>528.01666666666677</v>
      </c>
      <c r="G80" s="38">
        <v>523.93333333333351</v>
      </c>
      <c r="H80" s="38">
        <v>520.41666666666674</v>
      </c>
      <c r="I80" s="38">
        <v>516.33333333333348</v>
      </c>
      <c r="J80" s="38">
        <v>531.53333333333353</v>
      </c>
      <c r="K80" s="38">
        <v>535.61666666666679</v>
      </c>
      <c r="L80" s="38">
        <v>539.13333333333355</v>
      </c>
      <c r="M80" s="28">
        <v>532.1</v>
      </c>
      <c r="N80" s="28">
        <v>524.5</v>
      </c>
      <c r="O80" s="39">
        <v>8266700</v>
      </c>
      <c r="P80" s="40">
        <v>-1.9882860665844635E-2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45043</v>
      </c>
      <c r="E81" s="37">
        <v>991.35</v>
      </c>
      <c r="F81" s="37">
        <v>989.73333333333323</v>
      </c>
      <c r="G81" s="38">
        <v>984.71666666666647</v>
      </c>
      <c r="H81" s="38">
        <v>978.08333333333326</v>
      </c>
      <c r="I81" s="38">
        <v>973.06666666666649</v>
      </c>
      <c r="J81" s="38">
        <v>996.36666666666645</v>
      </c>
      <c r="K81" s="38">
        <v>1001.3833333333331</v>
      </c>
      <c r="L81" s="38">
        <v>1008.0166666666664</v>
      </c>
      <c r="M81" s="28">
        <v>994.75</v>
      </c>
      <c r="N81" s="28">
        <v>983.1</v>
      </c>
      <c r="O81" s="39">
        <v>7864000</v>
      </c>
      <c r="P81" s="40">
        <v>3.7603905528433831E-2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45043</v>
      </c>
      <c r="E82" s="37">
        <v>1283.55</v>
      </c>
      <c r="F82" s="37">
        <v>1282.3666666666668</v>
      </c>
      <c r="G82" s="38">
        <v>1270.7333333333336</v>
      </c>
      <c r="H82" s="38">
        <v>1257.9166666666667</v>
      </c>
      <c r="I82" s="38">
        <v>1246.2833333333335</v>
      </c>
      <c r="J82" s="38">
        <v>1295.1833333333336</v>
      </c>
      <c r="K82" s="38">
        <v>1306.8166666666668</v>
      </c>
      <c r="L82" s="38">
        <v>1319.6333333333337</v>
      </c>
      <c r="M82" s="28">
        <v>1294</v>
      </c>
      <c r="N82" s="28">
        <v>1269.55</v>
      </c>
      <c r="O82" s="39">
        <v>5589175</v>
      </c>
      <c r="P82" s="40">
        <v>6.4284074385857507E-3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45043</v>
      </c>
      <c r="E83" s="37">
        <v>298.39999999999998</v>
      </c>
      <c r="F83" s="37">
        <v>299.91666666666669</v>
      </c>
      <c r="G83" s="38">
        <v>295.98333333333335</v>
      </c>
      <c r="H83" s="38">
        <v>293.56666666666666</v>
      </c>
      <c r="I83" s="38">
        <v>289.63333333333333</v>
      </c>
      <c r="J83" s="38">
        <v>302.33333333333337</v>
      </c>
      <c r="K83" s="38">
        <v>306.26666666666665</v>
      </c>
      <c r="L83" s="38">
        <v>308.68333333333339</v>
      </c>
      <c r="M83" s="28">
        <v>303.85000000000002</v>
      </c>
      <c r="N83" s="28">
        <v>297.5</v>
      </c>
      <c r="O83" s="39">
        <v>7226000</v>
      </c>
      <c r="P83" s="40">
        <v>-1.3919213973799126E-2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45043</v>
      </c>
      <c r="E84" s="37">
        <v>1689.05</v>
      </c>
      <c r="F84" s="37">
        <v>1680.05</v>
      </c>
      <c r="G84" s="38">
        <v>1668.3999999999999</v>
      </c>
      <c r="H84" s="38">
        <v>1647.75</v>
      </c>
      <c r="I84" s="38">
        <v>1636.1</v>
      </c>
      <c r="J84" s="38">
        <v>1700.6999999999998</v>
      </c>
      <c r="K84" s="38">
        <v>1712.35</v>
      </c>
      <c r="L84" s="38">
        <v>1732.9999999999998</v>
      </c>
      <c r="M84" s="28">
        <v>1691.7</v>
      </c>
      <c r="N84" s="28">
        <v>1659.4</v>
      </c>
      <c r="O84" s="39">
        <v>13050625</v>
      </c>
      <c r="P84" s="40">
        <v>-3.9515661252900233E-3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45043</v>
      </c>
      <c r="E85" s="37">
        <v>464.15</v>
      </c>
      <c r="F85" s="37">
        <v>464</v>
      </c>
      <c r="G85" s="38">
        <v>461.45</v>
      </c>
      <c r="H85" s="38">
        <v>458.75</v>
      </c>
      <c r="I85" s="38">
        <v>456.2</v>
      </c>
      <c r="J85" s="38">
        <v>466.7</v>
      </c>
      <c r="K85" s="38">
        <v>469.24999999999994</v>
      </c>
      <c r="L85" s="38">
        <v>471.95</v>
      </c>
      <c r="M85" s="28">
        <v>466.55</v>
      </c>
      <c r="N85" s="28">
        <v>461.3</v>
      </c>
      <c r="O85" s="39">
        <v>4985000</v>
      </c>
      <c r="P85" s="40">
        <v>-5.160523186682521E-2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45043</v>
      </c>
      <c r="E86" s="37">
        <v>2826.1</v>
      </c>
      <c r="F86" s="37">
        <v>2809.4333333333329</v>
      </c>
      <c r="G86" s="38">
        <v>2784.766666666666</v>
      </c>
      <c r="H86" s="38">
        <v>2743.4333333333329</v>
      </c>
      <c r="I86" s="38">
        <v>2718.766666666666</v>
      </c>
      <c r="J86" s="38">
        <v>2850.766666666666</v>
      </c>
      <c r="K86" s="38">
        <v>2875.4333333333329</v>
      </c>
      <c r="L86" s="38">
        <v>2916.766666666666</v>
      </c>
      <c r="M86" s="28">
        <v>2834.1</v>
      </c>
      <c r="N86" s="28">
        <v>2768.1</v>
      </c>
      <c r="O86" s="39">
        <v>2866500</v>
      </c>
      <c r="P86" s="40">
        <v>-5.2647233789411066E-2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45043</v>
      </c>
      <c r="E87" s="37">
        <v>1202.95</v>
      </c>
      <c r="F87" s="37">
        <v>1203.1833333333334</v>
      </c>
      <c r="G87" s="38">
        <v>1194.8166666666668</v>
      </c>
      <c r="H87" s="38">
        <v>1186.6833333333334</v>
      </c>
      <c r="I87" s="38">
        <v>1178.3166666666668</v>
      </c>
      <c r="J87" s="38">
        <v>1211.3166666666668</v>
      </c>
      <c r="K87" s="38">
        <v>1219.6833333333336</v>
      </c>
      <c r="L87" s="38">
        <v>1227.8166666666668</v>
      </c>
      <c r="M87" s="28">
        <v>1211.55</v>
      </c>
      <c r="N87" s="28">
        <v>1195.05</v>
      </c>
      <c r="O87" s="39">
        <v>5874500</v>
      </c>
      <c r="P87" s="40">
        <v>-4.253871022630594E-4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45043</v>
      </c>
      <c r="E88" s="37">
        <v>1055.8499999999999</v>
      </c>
      <c r="F88" s="37">
        <v>1054.8333333333333</v>
      </c>
      <c r="G88" s="38">
        <v>1049.1666666666665</v>
      </c>
      <c r="H88" s="38">
        <v>1042.4833333333333</v>
      </c>
      <c r="I88" s="38">
        <v>1036.8166666666666</v>
      </c>
      <c r="J88" s="38">
        <v>1061.5166666666664</v>
      </c>
      <c r="K88" s="38">
        <v>1067.1833333333329</v>
      </c>
      <c r="L88" s="38">
        <v>1073.8666666666663</v>
      </c>
      <c r="M88" s="28">
        <v>1060.5</v>
      </c>
      <c r="N88" s="28">
        <v>1048.1500000000001</v>
      </c>
      <c r="O88" s="39">
        <v>11778200</v>
      </c>
      <c r="P88" s="40">
        <v>-3.3876894809370693E-2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45043</v>
      </c>
      <c r="E89" s="37">
        <v>2786.9</v>
      </c>
      <c r="F89" s="37">
        <v>2779.0666666666671</v>
      </c>
      <c r="G89" s="38">
        <v>2768.5333333333342</v>
      </c>
      <c r="H89" s="38">
        <v>2750.166666666667</v>
      </c>
      <c r="I89" s="38">
        <v>2739.6333333333341</v>
      </c>
      <c r="J89" s="38">
        <v>2797.4333333333343</v>
      </c>
      <c r="K89" s="38">
        <v>2807.9666666666672</v>
      </c>
      <c r="L89" s="38">
        <v>2826.3333333333344</v>
      </c>
      <c r="M89" s="28">
        <v>2789.6</v>
      </c>
      <c r="N89" s="28">
        <v>2760.7</v>
      </c>
      <c r="O89" s="39">
        <v>19972500</v>
      </c>
      <c r="P89" s="40">
        <v>4.6023841859061413E-3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45043</v>
      </c>
      <c r="E90" s="37">
        <v>1780.15</v>
      </c>
      <c r="F90" s="37">
        <v>1776.4166666666667</v>
      </c>
      <c r="G90" s="38">
        <v>1766.9333333333334</v>
      </c>
      <c r="H90" s="38">
        <v>1753.7166666666667</v>
      </c>
      <c r="I90" s="38">
        <v>1744.2333333333333</v>
      </c>
      <c r="J90" s="38">
        <v>1789.6333333333334</v>
      </c>
      <c r="K90" s="38">
        <v>1799.1166666666666</v>
      </c>
      <c r="L90" s="38">
        <v>1812.3333333333335</v>
      </c>
      <c r="M90" s="28">
        <v>1785.9</v>
      </c>
      <c r="N90" s="28">
        <v>1763.2</v>
      </c>
      <c r="O90" s="39">
        <v>2548200</v>
      </c>
      <c r="P90" s="40">
        <v>-8.5683530678148545E-2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45043</v>
      </c>
      <c r="E91" s="37">
        <v>1691.45</v>
      </c>
      <c r="F91" s="37">
        <v>1687.3666666666668</v>
      </c>
      <c r="G91" s="38">
        <v>1681.2833333333335</v>
      </c>
      <c r="H91" s="38">
        <v>1671.1166666666668</v>
      </c>
      <c r="I91" s="38">
        <v>1665.0333333333335</v>
      </c>
      <c r="J91" s="38">
        <v>1697.5333333333335</v>
      </c>
      <c r="K91" s="38">
        <v>1703.6166666666666</v>
      </c>
      <c r="L91" s="38">
        <v>1713.7833333333335</v>
      </c>
      <c r="M91" s="28">
        <v>1693.45</v>
      </c>
      <c r="N91" s="28">
        <v>1677.2</v>
      </c>
      <c r="O91" s="39">
        <v>70493500</v>
      </c>
      <c r="P91" s="40">
        <v>1.9649960222752585E-2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45043</v>
      </c>
      <c r="E92" s="37">
        <v>546.5</v>
      </c>
      <c r="F92" s="37">
        <v>544.08333333333337</v>
      </c>
      <c r="G92" s="38">
        <v>534.16666666666674</v>
      </c>
      <c r="H92" s="38">
        <v>521.83333333333337</v>
      </c>
      <c r="I92" s="38">
        <v>511.91666666666674</v>
      </c>
      <c r="J92" s="38">
        <v>556.41666666666674</v>
      </c>
      <c r="K92" s="38">
        <v>566.33333333333348</v>
      </c>
      <c r="L92" s="38">
        <v>578.66666666666674</v>
      </c>
      <c r="M92" s="28">
        <v>554</v>
      </c>
      <c r="N92" s="28">
        <v>531.75</v>
      </c>
      <c r="O92" s="39">
        <v>16990600</v>
      </c>
      <c r="P92" s="40">
        <v>1.1327178681333072E-2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45043</v>
      </c>
      <c r="E93" s="37">
        <v>2501.4</v>
      </c>
      <c r="F93" s="37">
        <v>2491.2000000000003</v>
      </c>
      <c r="G93" s="38">
        <v>2459.5500000000006</v>
      </c>
      <c r="H93" s="38">
        <v>2417.7000000000003</v>
      </c>
      <c r="I93" s="38">
        <v>2386.0500000000006</v>
      </c>
      <c r="J93" s="38">
        <v>2533.0500000000006</v>
      </c>
      <c r="K93" s="38">
        <v>2564.7000000000003</v>
      </c>
      <c r="L93" s="38">
        <v>2606.5500000000006</v>
      </c>
      <c r="M93" s="28">
        <v>2522.85</v>
      </c>
      <c r="N93" s="28">
        <v>2449.35</v>
      </c>
      <c r="O93" s="39">
        <v>3705000</v>
      </c>
      <c r="P93" s="40">
        <v>5.2317655078391277E-2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45043</v>
      </c>
      <c r="E94" s="37">
        <v>427</v>
      </c>
      <c r="F94" s="37">
        <v>424.36666666666662</v>
      </c>
      <c r="G94" s="38">
        <v>421.23333333333323</v>
      </c>
      <c r="H94" s="38">
        <v>415.46666666666664</v>
      </c>
      <c r="I94" s="38">
        <v>412.33333333333326</v>
      </c>
      <c r="J94" s="38">
        <v>430.13333333333321</v>
      </c>
      <c r="K94" s="38">
        <v>433.26666666666654</v>
      </c>
      <c r="L94" s="38">
        <v>439.03333333333319</v>
      </c>
      <c r="M94" s="28">
        <v>427.5</v>
      </c>
      <c r="N94" s="28">
        <v>418.6</v>
      </c>
      <c r="O94" s="39">
        <v>25464600</v>
      </c>
      <c r="P94" s="40">
        <v>9.9950024987506252E-3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45043</v>
      </c>
      <c r="E95" s="37">
        <v>99.25</v>
      </c>
      <c r="F95" s="37">
        <v>98.7</v>
      </c>
      <c r="G95" s="38">
        <v>98</v>
      </c>
      <c r="H95" s="38">
        <v>96.75</v>
      </c>
      <c r="I95" s="38">
        <v>96.05</v>
      </c>
      <c r="J95" s="38">
        <v>99.95</v>
      </c>
      <c r="K95" s="38">
        <v>100.65000000000002</v>
      </c>
      <c r="L95" s="38">
        <v>101.9</v>
      </c>
      <c r="M95" s="28">
        <v>99.4</v>
      </c>
      <c r="N95" s="28">
        <v>97.45</v>
      </c>
      <c r="O95" s="39">
        <v>20020800</v>
      </c>
      <c r="P95" s="40">
        <v>-1.6041519226232603E-2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45043</v>
      </c>
      <c r="E96" s="37">
        <v>243.7</v>
      </c>
      <c r="F96" s="37">
        <v>242.56666666666669</v>
      </c>
      <c r="G96" s="38">
        <v>240.93333333333339</v>
      </c>
      <c r="H96" s="38">
        <v>238.16666666666671</v>
      </c>
      <c r="I96" s="38">
        <v>236.53333333333342</v>
      </c>
      <c r="J96" s="38">
        <v>245.33333333333337</v>
      </c>
      <c r="K96" s="38">
        <v>246.96666666666664</v>
      </c>
      <c r="L96" s="38">
        <v>249.73333333333335</v>
      </c>
      <c r="M96" s="28">
        <v>244.2</v>
      </c>
      <c r="N96" s="28">
        <v>239.8</v>
      </c>
      <c r="O96" s="39">
        <v>16848000</v>
      </c>
      <c r="P96" s="40">
        <v>-1.8713634219216856E-2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45043</v>
      </c>
      <c r="E97" s="37">
        <v>2504.0500000000002</v>
      </c>
      <c r="F97" s="37">
        <v>2497.1666666666665</v>
      </c>
      <c r="G97" s="38">
        <v>2487.8833333333332</v>
      </c>
      <c r="H97" s="38">
        <v>2471.7166666666667</v>
      </c>
      <c r="I97" s="38">
        <v>2462.4333333333334</v>
      </c>
      <c r="J97" s="38">
        <v>2513.333333333333</v>
      </c>
      <c r="K97" s="38">
        <v>2522.6166666666668</v>
      </c>
      <c r="L97" s="38">
        <v>2538.7833333333328</v>
      </c>
      <c r="M97" s="28">
        <v>2506.4499999999998</v>
      </c>
      <c r="N97" s="28">
        <v>2481</v>
      </c>
      <c r="O97" s="39">
        <v>9329100</v>
      </c>
      <c r="P97" s="40">
        <v>2.5187089968021627E-2</v>
      </c>
    </row>
    <row r="98" spans="1:16" ht="12.75" customHeight="1">
      <c r="A98" s="28">
        <v>88</v>
      </c>
      <c r="B98" s="29" t="s">
        <v>44</v>
      </c>
      <c r="C98" s="30" t="s">
        <v>373</v>
      </c>
      <c r="D98" s="31">
        <v>45043</v>
      </c>
      <c r="E98" s="37">
        <v>36012.699999999997</v>
      </c>
      <c r="F98" s="37">
        <v>35935.549999999996</v>
      </c>
      <c r="G98" s="38">
        <v>35621.099999999991</v>
      </c>
      <c r="H98" s="38">
        <v>35229.499999999993</v>
      </c>
      <c r="I98" s="38">
        <v>34915.049999999988</v>
      </c>
      <c r="J98" s="38">
        <v>36327.149999999994</v>
      </c>
      <c r="K98" s="38">
        <v>36641.599999999991</v>
      </c>
      <c r="L98" s="38">
        <v>37033.199999999997</v>
      </c>
      <c r="M98" s="28">
        <v>36250</v>
      </c>
      <c r="N98" s="28">
        <v>35543.949999999997</v>
      </c>
      <c r="O98" s="39">
        <v>12045</v>
      </c>
      <c r="P98" s="40">
        <v>-9.5720720720720714E-2</v>
      </c>
    </row>
    <row r="99" spans="1:16" ht="12.75" customHeight="1">
      <c r="A99" s="28">
        <v>89</v>
      </c>
      <c r="B99" s="29" t="s">
        <v>63</v>
      </c>
      <c r="C99" s="30" t="s">
        <v>123</v>
      </c>
      <c r="D99" s="31">
        <v>45043</v>
      </c>
      <c r="E99" s="37">
        <v>104</v>
      </c>
      <c r="F99" s="37">
        <v>103.48333333333335</v>
      </c>
      <c r="G99" s="38">
        <v>101.9166666666667</v>
      </c>
      <c r="H99" s="38">
        <v>99.833333333333357</v>
      </c>
      <c r="I99" s="38">
        <v>98.266666666666708</v>
      </c>
      <c r="J99" s="38">
        <v>105.56666666666669</v>
      </c>
      <c r="K99" s="38">
        <v>107.13333333333335</v>
      </c>
      <c r="L99" s="38">
        <v>109.21666666666668</v>
      </c>
      <c r="M99" s="28">
        <v>105.05</v>
      </c>
      <c r="N99" s="28">
        <v>101.4</v>
      </c>
      <c r="O99" s="39">
        <v>48552000</v>
      </c>
      <c r="P99" s="40">
        <v>-5.1570557899671826E-2</v>
      </c>
    </row>
    <row r="100" spans="1:16" ht="12.75" customHeight="1">
      <c r="A100" s="28">
        <v>90</v>
      </c>
      <c r="B100" s="29" t="s">
        <v>58</v>
      </c>
      <c r="C100" s="30" t="s">
        <v>124</v>
      </c>
      <c r="D100" s="31">
        <v>45043</v>
      </c>
      <c r="E100" s="37">
        <v>905.25</v>
      </c>
      <c r="F100" s="37">
        <v>902.56666666666661</v>
      </c>
      <c r="G100" s="38">
        <v>897.13333333333321</v>
      </c>
      <c r="H100" s="38">
        <v>889.01666666666665</v>
      </c>
      <c r="I100" s="38">
        <v>883.58333333333326</v>
      </c>
      <c r="J100" s="38">
        <v>910.68333333333317</v>
      </c>
      <c r="K100" s="38">
        <v>916.11666666666656</v>
      </c>
      <c r="L100" s="38">
        <v>924.23333333333312</v>
      </c>
      <c r="M100" s="28">
        <v>908</v>
      </c>
      <c r="N100" s="28">
        <v>894.45</v>
      </c>
      <c r="O100" s="39">
        <v>76060600</v>
      </c>
      <c r="P100" s="40">
        <v>1.3177901672579827E-3</v>
      </c>
    </row>
    <row r="101" spans="1:16" ht="12.75" customHeight="1">
      <c r="A101" s="28">
        <v>91</v>
      </c>
      <c r="B101" s="29" t="s">
        <v>63</v>
      </c>
      <c r="C101" s="30" t="s">
        <v>125</v>
      </c>
      <c r="D101" s="31">
        <v>45043</v>
      </c>
      <c r="E101" s="37">
        <v>1071.9000000000001</v>
      </c>
      <c r="F101" s="37">
        <v>1077.2833333333335</v>
      </c>
      <c r="G101" s="38">
        <v>1063.166666666667</v>
      </c>
      <c r="H101" s="38">
        <v>1054.4333333333334</v>
      </c>
      <c r="I101" s="38">
        <v>1040.3166666666668</v>
      </c>
      <c r="J101" s="38">
        <v>1086.0166666666671</v>
      </c>
      <c r="K101" s="38">
        <v>1100.1333333333334</v>
      </c>
      <c r="L101" s="38">
        <v>1108.8666666666672</v>
      </c>
      <c r="M101" s="28">
        <v>1091.4000000000001</v>
      </c>
      <c r="N101" s="28">
        <v>1068.55</v>
      </c>
      <c r="O101" s="39">
        <v>5774050</v>
      </c>
      <c r="P101" s="40">
        <v>6.0722748815165879E-3</v>
      </c>
    </row>
    <row r="102" spans="1:16" ht="12.75" customHeight="1">
      <c r="A102" s="28">
        <v>92</v>
      </c>
      <c r="B102" s="29" t="s">
        <v>63</v>
      </c>
      <c r="C102" s="30" t="s">
        <v>126</v>
      </c>
      <c r="D102" s="31">
        <v>45043</v>
      </c>
      <c r="E102" s="37">
        <v>442.9</v>
      </c>
      <c r="F102" s="37">
        <v>440.63333333333338</v>
      </c>
      <c r="G102" s="38">
        <v>433.16666666666674</v>
      </c>
      <c r="H102" s="38">
        <v>423.43333333333334</v>
      </c>
      <c r="I102" s="38">
        <v>415.9666666666667</v>
      </c>
      <c r="J102" s="38">
        <v>450.36666666666679</v>
      </c>
      <c r="K102" s="38">
        <v>457.83333333333337</v>
      </c>
      <c r="L102" s="38">
        <v>467.56666666666683</v>
      </c>
      <c r="M102" s="28">
        <v>448.1</v>
      </c>
      <c r="N102" s="28">
        <v>430.9</v>
      </c>
      <c r="O102" s="39">
        <v>14704500</v>
      </c>
      <c r="P102" s="40">
        <v>-2.2632103688933199E-2</v>
      </c>
    </row>
    <row r="103" spans="1:16" ht="12.75" customHeight="1">
      <c r="A103" s="28">
        <v>93</v>
      </c>
      <c r="B103" s="29" t="s">
        <v>74</v>
      </c>
      <c r="C103" s="30" t="s">
        <v>127</v>
      </c>
      <c r="D103" s="31">
        <v>45043</v>
      </c>
      <c r="E103" s="37">
        <v>6.4</v>
      </c>
      <c r="F103" s="37">
        <v>6.3999999999999995</v>
      </c>
      <c r="G103" s="38">
        <v>6.2499999999999991</v>
      </c>
      <c r="H103" s="38">
        <v>6.1</v>
      </c>
      <c r="I103" s="38">
        <v>5.9499999999999993</v>
      </c>
      <c r="J103" s="38">
        <v>6.5499999999999989</v>
      </c>
      <c r="K103" s="38">
        <v>6.6999999999999993</v>
      </c>
      <c r="L103" s="38">
        <v>6.8499999999999988</v>
      </c>
      <c r="M103" s="28">
        <v>6.55</v>
      </c>
      <c r="N103" s="28">
        <v>6.25</v>
      </c>
      <c r="O103" s="39">
        <v>645820000</v>
      </c>
      <c r="P103" s="40">
        <v>8.2101806239737271E-2</v>
      </c>
    </row>
    <row r="104" spans="1:16" ht="12.75" customHeight="1">
      <c r="A104" s="28">
        <v>94</v>
      </c>
      <c r="B104" s="29" t="s">
        <v>63</v>
      </c>
      <c r="C104" s="30" t="s">
        <v>377</v>
      </c>
      <c r="D104" s="31">
        <v>45043</v>
      </c>
      <c r="E104" s="37">
        <v>83.55</v>
      </c>
      <c r="F104" s="37">
        <v>83.1</v>
      </c>
      <c r="G104" s="38">
        <v>82.549999999999983</v>
      </c>
      <c r="H104" s="38">
        <v>81.549999999999983</v>
      </c>
      <c r="I104" s="38">
        <v>80.999999999999972</v>
      </c>
      <c r="J104" s="38">
        <v>84.1</v>
      </c>
      <c r="K104" s="38">
        <v>84.65</v>
      </c>
      <c r="L104" s="38">
        <v>85.65</v>
      </c>
      <c r="M104" s="28">
        <v>83.65</v>
      </c>
      <c r="N104" s="28">
        <v>82.1</v>
      </c>
      <c r="O104" s="39">
        <v>187380000</v>
      </c>
      <c r="P104" s="40">
        <v>3.0976616231086659E-2</v>
      </c>
    </row>
    <row r="105" spans="1:16" ht="12.75" customHeight="1">
      <c r="A105" s="28">
        <v>95</v>
      </c>
      <c r="B105" s="29" t="s">
        <v>58</v>
      </c>
      <c r="C105" s="30" t="s">
        <v>128</v>
      </c>
      <c r="D105" s="31">
        <v>45043</v>
      </c>
      <c r="E105" s="37">
        <v>58.35</v>
      </c>
      <c r="F105" s="37">
        <v>57.766666666666673</v>
      </c>
      <c r="G105" s="38">
        <v>57.033333333333346</v>
      </c>
      <c r="H105" s="38">
        <v>55.716666666666676</v>
      </c>
      <c r="I105" s="38">
        <v>54.983333333333348</v>
      </c>
      <c r="J105" s="38">
        <v>59.083333333333343</v>
      </c>
      <c r="K105" s="38">
        <v>59.816666666666677</v>
      </c>
      <c r="L105" s="38">
        <v>61.13333333333334</v>
      </c>
      <c r="M105" s="28">
        <v>58.5</v>
      </c>
      <c r="N105" s="28">
        <v>56.45</v>
      </c>
      <c r="O105" s="39">
        <v>207750000</v>
      </c>
      <c r="P105" s="40">
        <v>7.2207379594194532E-5</v>
      </c>
    </row>
    <row r="106" spans="1:16" ht="12.75" customHeight="1">
      <c r="A106" s="28">
        <v>96</v>
      </c>
      <c r="B106" s="29" t="s">
        <v>44</v>
      </c>
      <c r="C106" s="30" t="s">
        <v>386</v>
      </c>
      <c r="D106" s="31">
        <v>45043</v>
      </c>
      <c r="E106" s="37">
        <v>153.25</v>
      </c>
      <c r="F106" s="37">
        <v>153.86666666666667</v>
      </c>
      <c r="G106" s="38">
        <v>152.43333333333334</v>
      </c>
      <c r="H106" s="38">
        <v>151.61666666666667</v>
      </c>
      <c r="I106" s="38">
        <v>150.18333333333334</v>
      </c>
      <c r="J106" s="38">
        <v>154.68333333333334</v>
      </c>
      <c r="K106" s="38">
        <v>156.11666666666667</v>
      </c>
      <c r="L106" s="38">
        <v>156.93333333333334</v>
      </c>
      <c r="M106" s="28">
        <v>155.30000000000001</v>
      </c>
      <c r="N106" s="28">
        <v>153.05000000000001</v>
      </c>
      <c r="O106" s="39">
        <v>40402500</v>
      </c>
      <c r="P106" s="40">
        <v>5.5062995800279979E-3</v>
      </c>
    </row>
    <row r="107" spans="1:16" ht="12.75" customHeight="1">
      <c r="A107" s="28">
        <v>97</v>
      </c>
      <c r="B107" s="29" t="s">
        <v>79</v>
      </c>
      <c r="C107" s="30" t="s">
        <v>129</v>
      </c>
      <c r="D107" s="31">
        <v>45043</v>
      </c>
      <c r="E107" s="37">
        <v>486.45</v>
      </c>
      <c r="F107" s="37">
        <v>487.90000000000003</v>
      </c>
      <c r="G107" s="38">
        <v>484.10000000000008</v>
      </c>
      <c r="H107" s="38">
        <v>481.75000000000006</v>
      </c>
      <c r="I107" s="38">
        <v>477.9500000000001</v>
      </c>
      <c r="J107" s="38">
        <v>490.25000000000006</v>
      </c>
      <c r="K107" s="38">
        <v>494.05</v>
      </c>
      <c r="L107" s="38">
        <v>496.40000000000003</v>
      </c>
      <c r="M107" s="28">
        <v>491.7</v>
      </c>
      <c r="N107" s="28">
        <v>485.55</v>
      </c>
      <c r="O107" s="39">
        <v>8091875</v>
      </c>
      <c r="P107" s="40">
        <v>6.3269493844049247E-3</v>
      </c>
    </row>
    <row r="108" spans="1:16" ht="12.75" customHeight="1">
      <c r="A108" s="28">
        <v>98</v>
      </c>
      <c r="B108" s="29" t="s">
        <v>105</v>
      </c>
      <c r="C108" s="30" t="s">
        <v>130</v>
      </c>
      <c r="D108" s="31">
        <v>45043</v>
      </c>
      <c r="E108" s="37">
        <v>339</v>
      </c>
      <c r="F108" s="37">
        <v>336.68333333333334</v>
      </c>
      <c r="G108" s="38">
        <v>333.2166666666667</v>
      </c>
      <c r="H108" s="38">
        <v>327.43333333333334</v>
      </c>
      <c r="I108" s="38">
        <v>323.9666666666667</v>
      </c>
      <c r="J108" s="38">
        <v>342.4666666666667</v>
      </c>
      <c r="K108" s="38">
        <v>345.93333333333328</v>
      </c>
      <c r="L108" s="38">
        <v>351.7166666666667</v>
      </c>
      <c r="M108" s="28">
        <v>340.15</v>
      </c>
      <c r="N108" s="28">
        <v>330.9</v>
      </c>
      <c r="O108" s="39">
        <v>26932000</v>
      </c>
      <c r="P108" s="40">
        <v>-7.3713696004717678E-3</v>
      </c>
    </row>
    <row r="109" spans="1:16" ht="12.75" customHeight="1">
      <c r="A109" s="28">
        <v>99</v>
      </c>
      <c r="B109" s="29" t="s">
        <v>42</v>
      </c>
      <c r="C109" s="30" t="s">
        <v>383</v>
      </c>
      <c r="D109" s="31">
        <v>45043</v>
      </c>
      <c r="E109" s="37">
        <v>180.55</v>
      </c>
      <c r="F109" s="37">
        <v>179.2166666666667</v>
      </c>
      <c r="G109" s="38">
        <v>177.53333333333339</v>
      </c>
      <c r="H109" s="38">
        <v>174.51666666666668</v>
      </c>
      <c r="I109" s="38">
        <v>172.83333333333337</v>
      </c>
      <c r="J109" s="38">
        <v>182.23333333333341</v>
      </c>
      <c r="K109" s="38">
        <v>183.91666666666669</v>
      </c>
      <c r="L109" s="38">
        <v>186.93333333333342</v>
      </c>
      <c r="M109" s="28">
        <v>180.9</v>
      </c>
      <c r="N109" s="28">
        <v>176.2</v>
      </c>
      <c r="O109" s="39">
        <v>18551300</v>
      </c>
      <c r="P109" s="40">
        <v>-5.9052059052059052E-3</v>
      </c>
    </row>
    <row r="110" spans="1:16" ht="12.75" customHeight="1">
      <c r="A110" s="28">
        <v>100</v>
      </c>
      <c r="B110" s="29" t="s">
        <v>44</v>
      </c>
      <c r="C110" s="30" t="s">
        <v>260</v>
      </c>
      <c r="D110" s="31">
        <v>45043</v>
      </c>
      <c r="E110" s="37">
        <v>5218.25</v>
      </c>
      <c r="F110" s="37">
        <v>5240.05</v>
      </c>
      <c r="G110" s="38">
        <v>5168.2000000000007</v>
      </c>
      <c r="H110" s="38">
        <v>5118.1500000000005</v>
      </c>
      <c r="I110" s="38">
        <v>5046.3000000000011</v>
      </c>
      <c r="J110" s="38">
        <v>5290.1</v>
      </c>
      <c r="K110" s="38">
        <v>5361.9500000000007</v>
      </c>
      <c r="L110" s="38">
        <v>5412</v>
      </c>
      <c r="M110" s="28">
        <v>5311.9</v>
      </c>
      <c r="N110" s="28">
        <v>5190</v>
      </c>
      <c r="O110" s="39">
        <v>355200</v>
      </c>
      <c r="P110" s="40">
        <v>5.5728934462773071E-2</v>
      </c>
    </row>
    <row r="111" spans="1:16" ht="12.75" customHeight="1">
      <c r="A111" s="28">
        <v>101</v>
      </c>
      <c r="B111" s="29" t="s">
        <v>44</v>
      </c>
      <c r="C111" s="30" t="s">
        <v>131</v>
      </c>
      <c r="D111" s="31">
        <v>45043</v>
      </c>
      <c r="E111" s="37">
        <v>1995.15</v>
      </c>
      <c r="F111" s="37">
        <v>1991.05</v>
      </c>
      <c r="G111" s="38">
        <v>1982.1</v>
      </c>
      <c r="H111" s="38">
        <v>1969.05</v>
      </c>
      <c r="I111" s="38">
        <v>1960.1</v>
      </c>
      <c r="J111" s="38">
        <v>2004.1</v>
      </c>
      <c r="K111" s="38">
        <v>2013.0500000000002</v>
      </c>
      <c r="L111" s="38">
        <v>2026.1</v>
      </c>
      <c r="M111" s="28">
        <v>2000</v>
      </c>
      <c r="N111" s="28">
        <v>1978</v>
      </c>
      <c r="O111" s="39">
        <v>3281100</v>
      </c>
      <c r="P111" s="40">
        <v>8.9483394833948342E-3</v>
      </c>
    </row>
    <row r="112" spans="1:16" ht="12.75" customHeight="1">
      <c r="A112" s="28">
        <v>102</v>
      </c>
      <c r="B112" s="29" t="s">
        <v>58</v>
      </c>
      <c r="C112" s="30" t="s">
        <v>132</v>
      </c>
      <c r="D112" s="31">
        <v>45043</v>
      </c>
      <c r="E112" s="37">
        <v>1104.1500000000001</v>
      </c>
      <c r="F112" s="37">
        <v>1113.8833333333332</v>
      </c>
      <c r="G112" s="38">
        <v>1084.2166666666665</v>
      </c>
      <c r="H112" s="38">
        <v>1064.2833333333333</v>
      </c>
      <c r="I112" s="38">
        <v>1034.6166666666666</v>
      </c>
      <c r="J112" s="38">
        <v>1133.8166666666664</v>
      </c>
      <c r="K112" s="38">
        <v>1163.4833333333333</v>
      </c>
      <c r="L112" s="38">
        <v>1183.4166666666663</v>
      </c>
      <c r="M112" s="28">
        <v>1143.55</v>
      </c>
      <c r="N112" s="28">
        <v>1093.95</v>
      </c>
      <c r="O112" s="39">
        <v>25190550</v>
      </c>
      <c r="P112" s="40">
        <v>0.14413309624542686</v>
      </c>
    </row>
    <row r="113" spans="1:16" ht="12.75" customHeight="1">
      <c r="A113" s="28">
        <v>103</v>
      </c>
      <c r="B113" s="29" t="s">
        <v>74</v>
      </c>
      <c r="C113" s="30" t="s">
        <v>133</v>
      </c>
      <c r="D113" s="31">
        <v>45043</v>
      </c>
      <c r="E113" s="37">
        <v>139.30000000000001</v>
      </c>
      <c r="F113" s="37">
        <v>139.03333333333333</v>
      </c>
      <c r="G113" s="38">
        <v>137.91666666666666</v>
      </c>
      <c r="H113" s="38">
        <v>136.53333333333333</v>
      </c>
      <c r="I113" s="38">
        <v>135.41666666666666</v>
      </c>
      <c r="J113" s="38">
        <v>140.41666666666666</v>
      </c>
      <c r="K113" s="38">
        <v>141.53333333333333</v>
      </c>
      <c r="L113" s="38">
        <v>142.91666666666666</v>
      </c>
      <c r="M113" s="28">
        <v>140.15</v>
      </c>
      <c r="N113" s="28">
        <v>137.65</v>
      </c>
      <c r="O113" s="39">
        <v>34381200</v>
      </c>
      <c r="P113" s="40">
        <v>-8.1669284271931791E-2</v>
      </c>
    </row>
    <row r="114" spans="1:16" ht="12.75" customHeight="1">
      <c r="A114" s="28">
        <v>104</v>
      </c>
      <c r="B114" s="29" t="s">
        <v>86</v>
      </c>
      <c r="C114" s="30" t="s">
        <v>134</v>
      </c>
      <c r="D114" s="31">
        <v>45043</v>
      </c>
      <c r="E114" s="37">
        <v>1229</v>
      </c>
      <c r="F114" s="37">
        <v>1227.4833333333333</v>
      </c>
      <c r="G114" s="38">
        <v>1222.3166666666666</v>
      </c>
      <c r="H114" s="38">
        <v>1215.6333333333332</v>
      </c>
      <c r="I114" s="38">
        <v>1210.4666666666665</v>
      </c>
      <c r="J114" s="38">
        <v>1234.1666666666667</v>
      </c>
      <c r="K114" s="38">
        <v>1239.3333333333333</v>
      </c>
      <c r="L114" s="38">
        <v>1246.0166666666669</v>
      </c>
      <c r="M114" s="28">
        <v>1232.6500000000001</v>
      </c>
      <c r="N114" s="28">
        <v>1220.8</v>
      </c>
      <c r="O114" s="39">
        <v>48620800</v>
      </c>
      <c r="P114" s="40">
        <v>1.6712113354634725E-2</v>
      </c>
    </row>
    <row r="115" spans="1:16" ht="12.75" customHeight="1">
      <c r="A115" s="28">
        <v>105</v>
      </c>
      <c r="B115" s="29" t="s">
        <v>86</v>
      </c>
      <c r="C115" s="30" t="s">
        <v>390</v>
      </c>
      <c r="D115" s="31">
        <v>45043</v>
      </c>
      <c r="E115" s="37">
        <v>437.45</v>
      </c>
      <c r="F115" s="37">
        <v>434.08333333333331</v>
      </c>
      <c r="G115" s="38">
        <v>427.41666666666663</v>
      </c>
      <c r="H115" s="38">
        <v>417.38333333333333</v>
      </c>
      <c r="I115" s="38">
        <v>410.71666666666664</v>
      </c>
      <c r="J115" s="38">
        <v>444.11666666666662</v>
      </c>
      <c r="K115" s="38">
        <v>450.78333333333325</v>
      </c>
      <c r="L115" s="38">
        <v>460.81666666666661</v>
      </c>
      <c r="M115" s="28">
        <v>440.75</v>
      </c>
      <c r="N115" s="28">
        <v>424.05</v>
      </c>
      <c r="O115" s="39">
        <v>4186000</v>
      </c>
      <c r="P115" s="40">
        <v>-8.7615439261188727E-3</v>
      </c>
    </row>
    <row r="116" spans="1:16" ht="12.75" customHeight="1">
      <c r="A116" s="28">
        <v>106</v>
      </c>
      <c r="B116" s="29" t="s">
        <v>79</v>
      </c>
      <c r="C116" s="30" t="s">
        <v>135</v>
      </c>
      <c r="D116" s="31">
        <v>45043</v>
      </c>
      <c r="E116" s="37">
        <v>78.349999999999994</v>
      </c>
      <c r="F116" s="37">
        <v>78.283333333333317</v>
      </c>
      <c r="G116" s="38">
        <v>78.016666666666637</v>
      </c>
      <c r="H116" s="38">
        <v>77.683333333333323</v>
      </c>
      <c r="I116" s="38">
        <v>77.416666666666643</v>
      </c>
      <c r="J116" s="38">
        <v>78.616666666666632</v>
      </c>
      <c r="K116" s="38">
        <v>78.883333333333312</v>
      </c>
      <c r="L116" s="38">
        <v>79.216666666666626</v>
      </c>
      <c r="M116" s="28">
        <v>78.55</v>
      </c>
      <c r="N116" s="28">
        <v>77.95</v>
      </c>
      <c r="O116" s="39">
        <v>83001750</v>
      </c>
      <c r="P116" s="40">
        <v>-3.6282771535580526E-3</v>
      </c>
    </row>
    <row r="117" spans="1:16" ht="12.75" customHeight="1">
      <c r="A117" s="28">
        <v>107</v>
      </c>
      <c r="B117" s="29" t="s">
        <v>47</v>
      </c>
      <c r="C117" s="30" t="s">
        <v>261</v>
      </c>
      <c r="D117" s="31">
        <v>45043</v>
      </c>
      <c r="E117" s="37">
        <v>827.6</v>
      </c>
      <c r="F117" s="37">
        <v>836.51666666666677</v>
      </c>
      <c r="G117" s="38">
        <v>816.93333333333351</v>
      </c>
      <c r="H117" s="38">
        <v>806.26666666666677</v>
      </c>
      <c r="I117" s="38">
        <v>786.68333333333351</v>
      </c>
      <c r="J117" s="38">
        <v>847.18333333333351</v>
      </c>
      <c r="K117" s="38">
        <v>866.76666666666677</v>
      </c>
      <c r="L117" s="38">
        <v>877.43333333333351</v>
      </c>
      <c r="M117" s="28">
        <v>856.1</v>
      </c>
      <c r="N117" s="28">
        <v>825.85</v>
      </c>
      <c r="O117" s="39">
        <v>2078050</v>
      </c>
      <c r="P117" s="40">
        <v>3.3290239172592113E-2</v>
      </c>
    </row>
    <row r="118" spans="1:16" ht="12.75" customHeight="1">
      <c r="A118" s="28">
        <v>108</v>
      </c>
      <c r="B118" s="29" t="s">
        <v>44</v>
      </c>
      <c r="C118" s="30" t="s">
        <v>136</v>
      </c>
      <c r="D118" s="31">
        <v>45043</v>
      </c>
      <c r="E118" s="37">
        <v>605.15</v>
      </c>
      <c r="F118" s="37">
        <v>603.85</v>
      </c>
      <c r="G118" s="38">
        <v>599</v>
      </c>
      <c r="H118" s="38">
        <v>592.85</v>
      </c>
      <c r="I118" s="38">
        <v>588</v>
      </c>
      <c r="J118" s="38">
        <v>610</v>
      </c>
      <c r="K118" s="38">
        <v>614.85000000000014</v>
      </c>
      <c r="L118" s="38">
        <v>621</v>
      </c>
      <c r="M118" s="28">
        <v>608.70000000000005</v>
      </c>
      <c r="N118" s="28">
        <v>597.70000000000005</v>
      </c>
      <c r="O118" s="39">
        <v>13986000</v>
      </c>
      <c r="P118" s="40">
        <v>-5.8324496288441142E-2</v>
      </c>
    </row>
    <row r="119" spans="1:16" ht="12.75" customHeight="1">
      <c r="A119" s="28">
        <v>109</v>
      </c>
      <c r="B119" s="29" t="s">
        <v>56</v>
      </c>
      <c r="C119" s="30" t="s">
        <v>137</v>
      </c>
      <c r="D119" s="31">
        <v>45043</v>
      </c>
      <c r="E119" s="37">
        <v>407.35</v>
      </c>
      <c r="F119" s="37">
        <v>406.73333333333335</v>
      </c>
      <c r="G119" s="38">
        <v>404.81666666666672</v>
      </c>
      <c r="H119" s="38">
        <v>402.28333333333336</v>
      </c>
      <c r="I119" s="38">
        <v>400.36666666666673</v>
      </c>
      <c r="J119" s="38">
        <v>409.26666666666671</v>
      </c>
      <c r="K119" s="38">
        <v>411.18333333333334</v>
      </c>
      <c r="L119" s="38">
        <v>413.7166666666667</v>
      </c>
      <c r="M119" s="28">
        <v>408.65</v>
      </c>
      <c r="N119" s="28">
        <v>404.2</v>
      </c>
      <c r="O119" s="39">
        <v>74936000</v>
      </c>
      <c r="P119" s="40">
        <v>1.0245901639344262E-2</v>
      </c>
    </row>
    <row r="120" spans="1:16" ht="12.75" customHeight="1">
      <c r="A120" s="28">
        <v>110</v>
      </c>
      <c r="B120" s="29" t="s">
        <v>119</v>
      </c>
      <c r="C120" s="30" t="s">
        <v>138</v>
      </c>
      <c r="D120" s="31">
        <v>45043</v>
      </c>
      <c r="E120" s="37">
        <v>576.54999999999995</v>
      </c>
      <c r="F120" s="37">
        <v>573.48333333333323</v>
      </c>
      <c r="G120" s="38">
        <v>568.06666666666649</v>
      </c>
      <c r="H120" s="38">
        <v>559.58333333333326</v>
      </c>
      <c r="I120" s="38">
        <v>554.16666666666652</v>
      </c>
      <c r="J120" s="38">
        <v>581.96666666666647</v>
      </c>
      <c r="K120" s="38">
        <v>587.38333333333321</v>
      </c>
      <c r="L120" s="38">
        <v>595.86666666666645</v>
      </c>
      <c r="M120" s="28">
        <v>578.9</v>
      </c>
      <c r="N120" s="28">
        <v>565</v>
      </c>
      <c r="O120" s="39">
        <v>18138750</v>
      </c>
      <c r="P120" s="40">
        <v>-1.0366227920616517E-2</v>
      </c>
    </row>
    <row r="121" spans="1:16" ht="12.75" customHeight="1">
      <c r="A121" s="28">
        <v>111</v>
      </c>
      <c r="B121" s="29" t="s">
        <v>42</v>
      </c>
      <c r="C121" s="30" t="s">
        <v>392</v>
      </c>
      <c r="D121" s="31">
        <v>45043</v>
      </c>
      <c r="E121" s="37">
        <v>2900</v>
      </c>
      <c r="F121" s="37">
        <v>2901.7000000000003</v>
      </c>
      <c r="G121" s="38">
        <v>2871.4000000000005</v>
      </c>
      <c r="H121" s="38">
        <v>2842.8</v>
      </c>
      <c r="I121" s="38">
        <v>2812.5000000000005</v>
      </c>
      <c r="J121" s="38">
        <v>2930.3000000000006</v>
      </c>
      <c r="K121" s="38">
        <v>2960.6000000000008</v>
      </c>
      <c r="L121" s="38">
        <v>2989.2000000000007</v>
      </c>
      <c r="M121" s="28">
        <v>2932</v>
      </c>
      <c r="N121" s="28">
        <v>2873.1</v>
      </c>
      <c r="O121" s="39">
        <v>506500</v>
      </c>
      <c r="P121" s="40">
        <v>-7.1068317285648788E-2</v>
      </c>
    </row>
    <row r="122" spans="1:16" ht="12.75" customHeight="1">
      <c r="A122" s="28">
        <v>112</v>
      </c>
      <c r="B122" s="29" t="s">
        <v>119</v>
      </c>
      <c r="C122" s="30" t="s">
        <v>139</v>
      </c>
      <c r="D122" s="31">
        <v>45043</v>
      </c>
      <c r="E122" s="37">
        <v>721.85</v>
      </c>
      <c r="F122" s="37">
        <v>717.41666666666663</v>
      </c>
      <c r="G122" s="38">
        <v>710.13333333333321</v>
      </c>
      <c r="H122" s="38">
        <v>698.41666666666663</v>
      </c>
      <c r="I122" s="38">
        <v>691.13333333333321</v>
      </c>
      <c r="J122" s="38">
        <v>729.13333333333321</v>
      </c>
      <c r="K122" s="38">
        <v>736.41666666666674</v>
      </c>
      <c r="L122" s="38">
        <v>748.13333333333321</v>
      </c>
      <c r="M122" s="28">
        <v>724.7</v>
      </c>
      <c r="N122" s="28">
        <v>705.7</v>
      </c>
      <c r="O122" s="39">
        <v>22154850</v>
      </c>
      <c r="P122" s="40">
        <v>-2.006810994891754E-3</v>
      </c>
    </row>
    <row r="123" spans="1:16" ht="12.75" customHeight="1">
      <c r="A123" s="28">
        <v>113</v>
      </c>
      <c r="B123" s="29" t="s">
        <v>44</v>
      </c>
      <c r="C123" s="30" t="s">
        <v>140</v>
      </c>
      <c r="D123" s="31">
        <v>45043</v>
      </c>
      <c r="E123" s="37">
        <v>449.25</v>
      </c>
      <c r="F123" s="37">
        <v>446.5</v>
      </c>
      <c r="G123" s="38">
        <v>442.6</v>
      </c>
      <c r="H123" s="38">
        <v>435.95000000000005</v>
      </c>
      <c r="I123" s="38">
        <v>432.05000000000007</v>
      </c>
      <c r="J123" s="38">
        <v>453.15</v>
      </c>
      <c r="K123" s="38">
        <v>457.04999999999995</v>
      </c>
      <c r="L123" s="38">
        <v>463.69999999999993</v>
      </c>
      <c r="M123" s="28">
        <v>450.4</v>
      </c>
      <c r="N123" s="28">
        <v>439.85</v>
      </c>
      <c r="O123" s="39">
        <v>20513750</v>
      </c>
      <c r="P123" s="40">
        <v>-9.2211527823874317E-2</v>
      </c>
    </row>
    <row r="124" spans="1:16" ht="12.75" customHeight="1">
      <c r="A124" s="28">
        <v>114</v>
      </c>
      <c r="B124" s="29" t="s">
        <v>58</v>
      </c>
      <c r="C124" s="30" t="s">
        <v>141</v>
      </c>
      <c r="D124" s="31">
        <v>45043</v>
      </c>
      <c r="E124" s="37">
        <v>1895.95</v>
      </c>
      <c r="F124" s="37">
        <v>1891.25</v>
      </c>
      <c r="G124" s="38">
        <v>1881.55</v>
      </c>
      <c r="H124" s="38">
        <v>1867.1499999999999</v>
      </c>
      <c r="I124" s="38">
        <v>1857.4499999999998</v>
      </c>
      <c r="J124" s="38">
        <v>1905.65</v>
      </c>
      <c r="K124" s="38">
        <v>1915.35</v>
      </c>
      <c r="L124" s="38">
        <v>1929.7500000000002</v>
      </c>
      <c r="M124" s="28">
        <v>1900.95</v>
      </c>
      <c r="N124" s="28">
        <v>1876.85</v>
      </c>
      <c r="O124" s="39">
        <v>31942800</v>
      </c>
      <c r="P124" s="40">
        <v>-3.7426550394850109E-3</v>
      </c>
    </row>
    <row r="125" spans="1:16" ht="12.75" customHeight="1">
      <c r="A125" s="28">
        <v>115</v>
      </c>
      <c r="B125" s="29" t="s">
        <v>63</v>
      </c>
      <c r="C125" s="30" t="s">
        <v>142</v>
      </c>
      <c r="D125" s="31">
        <v>45043</v>
      </c>
      <c r="E125" s="37">
        <v>90.2</v>
      </c>
      <c r="F125" s="37">
        <v>89.033333333333346</v>
      </c>
      <c r="G125" s="38">
        <v>87.666666666666686</v>
      </c>
      <c r="H125" s="38">
        <v>85.13333333333334</v>
      </c>
      <c r="I125" s="38">
        <v>83.76666666666668</v>
      </c>
      <c r="J125" s="38">
        <v>91.566666666666691</v>
      </c>
      <c r="K125" s="38">
        <v>92.933333333333337</v>
      </c>
      <c r="L125" s="38">
        <v>95.466666666666697</v>
      </c>
      <c r="M125" s="28">
        <v>90.4</v>
      </c>
      <c r="N125" s="28">
        <v>86.5</v>
      </c>
      <c r="O125" s="39">
        <v>78727528</v>
      </c>
      <c r="P125" s="40">
        <v>1.5657379691457519E-2</v>
      </c>
    </row>
    <row r="126" spans="1:16" ht="12.75" customHeight="1">
      <c r="A126" s="28">
        <v>116</v>
      </c>
      <c r="B126" s="29" t="s">
        <v>44</v>
      </c>
      <c r="C126" s="30" t="s">
        <v>143</v>
      </c>
      <c r="D126" s="31">
        <v>45043</v>
      </c>
      <c r="E126" s="37">
        <v>1907.4</v>
      </c>
      <c r="F126" s="37">
        <v>1901.6333333333332</v>
      </c>
      <c r="G126" s="38">
        <v>1883.9166666666665</v>
      </c>
      <c r="H126" s="38">
        <v>1860.4333333333334</v>
      </c>
      <c r="I126" s="38">
        <v>1842.7166666666667</v>
      </c>
      <c r="J126" s="38">
        <v>1925.1166666666663</v>
      </c>
      <c r="K126" s="38">
        <v>1942.833333333333</v>
      </c>
      <c r="L126" s="38">
        <v>1966.3166666666662</v>
      </c>
      <c r="M126" s="28">
        <v>1919.35</v>
      </c>
      <c r="N126" s="28">
        <v>1878.15</v>
      </c>
      <c r="O126" s="39">
        <v>914750</v>
      </c>
      <c r="P126" s="40">
        <v>1.5542603386067166E-2</v>
      </c>
    </row>
    <row r="127" spans="1:16" ht="12.75" customHeight="1">
      <c r="A127" s="28">
        <v>117</v>
      </c>
      <c r="B127" s="29" t="s">
        <v>47</v>
      </c>
      <c r="C127" s="30" t="s">
        <v>263</v>
      </c>
      <c r="D127" s="31">
        <v>45043</v>
      </c>
      <c r="E127" s="37">
        <v>297.95</v>
      </c>
      <c r="F127" s="37">
        <v>298.58333333333331</v>
      </c>
      <c r="G127" s="38">
        <v>292.26666666666665</v>
      </c>
      <c r="H127" s="38">
        <v>286.58333333333331</v>
      </c>
      <c r="I127" s="38">
        <v>280.26666666666665</v>
      </c>
      <c r="J127" s="38">
        <v>304.26666666666665</v>
      </c>
      <c r="K127" s="38">
        <v>310.58333333333337</v>
      </c>
      <c r="L127" s="38">
        <v>316.26666666666665</v>
      </c>
      <c r="M127" s="28">
        <v>304.89999999999998</v>
      </c>
      <c r="N127" s="28">
        <v>292.89999999999998</v>
      </c>
      <c r="O127" s="39">
        <v>14776300</v>
      </c>
      <c r="P127" s="40">
        <v>5.840509172594534E-3</v>
      </c>
    </row>
    <row r="128" spans="1:16" ht="12.75" customHeight="1">
      <c r="A128" s="28">
        <v>118</v>
      </c>
      <c r="B128" s="29" t="s">
        <v>63</v>
      </c>
      <c r="C128" s="30" t="s">
        <v>144</v>
      </c>
      <c r="D128" s="31">
        <v>45043</v>
      </c>
      <c r="E128" s="37">
        <v>339.15</v>
      </c>
      <c r="F128" s="37">
        <v>336.81666666666666</v>
      </c>
      <c r="G128" s="38">
        <v>334.08333333333331</v>
      </c>
      <c r="H128" s="38">
        <v>329.01666666666665</v>
      </c>
      <c r="I128" s="38">
        <v>326.2833333333333</v>
      </c>
      <c r="J128" s="38">
        <v>341.88333333333333</v>
      </c>
      <c r="K128" s="38">
        <v>344.61666666666667</v>
      </c>
      <c r="L128" s="38">
        <v>349.68333333333334</v>
      </c>
      <c r="M128" s="28">
        <v>339.55</v>
      </c>
      <c r="N128" s="28">
        <v>331.75</v>
      </c>
      <c r="O128" s="39">
        <v>16574000</v>
      </c>
      <c r="P128" s="40">
        <v>-4.4395756457564578E-2</v>
      </c>
    </row>
    <row r="129" spans="1:16" ht="12.75" customHeight="1">
      <c r="A129" s="28">
        <v>119</v>
      </c>
      <c r="B129" s="29" t="s">
        <v>70</v>
      </c>
      <c r="C129" s="30" t="s">
        <v>145</v>
      </c>
      <c r="D129" s="31">
        <v>45043</v>
      </c>
      <c r="E129" s="37">
        <v>2228.1</v>
      </c>
      <c r="F129" s="37">
        <v>2216.2000000000003</v>
      </c>
      <c r="G129" s="38">
        <v>2200.9000000000005</v>
      </c>
      <c r="H129" s="38">
        <v>2173.7000000000003</v>
      </c>
      <c r="I129" s="38">
        <v>2158.4000000000005</v>
      </c>
      <c r="J129" s="38">
        <v>2243.4000000000005</v>
      </c>
      <c r="K129" s="38">
        <v>2258.7000000000007</v>
      </c>
      <c r="L129" s="38">
        <v>2285.9000000000005</v>
      </c>
      <c r="M129" s="28">
        <v>2231.5</v>
      </c>
      <c r="N129" s="28">
        <v>2189</v>
      </c>
      <c r="O129" s="39">
        <v>10225200</v>
      </c>
      <c r="P129" s="40">
        <v>1.5250804241629929E-2</v>
      </c>
    </row>
    <row r="130" spans="1:16" ht="12.75" customHeight="1">
      <c r="A130" s="28">
        <v>120</v>
      </c>
      <c r="B130" s="29" t="s">
        <v>86</v>
      </c>
      <c r="C130" s="30" t="s">
        <v>864</v>
      </c>
      <c r="D130" s="31">
        <v>45043</v>
      </c>
      <c r="E130" s="37">
        <v>4195.8500000000004</v>
      </c>
      <c r="F130" s="37">
        <v>4186.95</v>
      </c>
      <c r="G130" s="38">
        <v>4153.8999999999996</v>
      </c>
      <c r="H130" s="38">
        <v>4111.95</v>
      </c>
      <c r="I130" s="38">
        <v>4078.8999999999996</v>
      </c>
      <c r="J130" s="38">
        <v>4228.8999999999996</v>
      </c>
      <c r="K130" s="38">
        <v>4261.9500000000007</v>
      </c>
      <c r="L130" s="38">
        <v>4303.8999999999996</v>
      </c>
      <c r="M130" s="28">
        <v>4220</v>
      </c>
      <c r="N130" s="28">
        <v>4145</v>
      </c>
      <c r="O130" s="39">
        <v>1883550</v>
      </c>
      <c r="P130" s="40">
        <v>-7.9791436245852422E-3</v>
      </c>
    </row>
    <row r="131" spans="1:16" ht="12.75" customHeight="1">
      <c r="A131" s="28">
        <v>121</v>
      </c>
      <c r="B131" s="29" t="s">
        <v>86</v>
      </c>
      <c r="C131" s="30" t="s">
        <v>146</v>
      </c>
      <c r="D131" s="31">
        <v>45043</v>
      </c>
      <c r="E131" s="37">
        <v>3397.5</v>
      </c>
      <c r="F131" s="37">
        <v>3380.6</v>
      </c>
      <c r="G131" s="38">
        <v>3351.8999999999996</v>
      </c>
      <c r="H131" s="38">
        <v>3306.2999999999997</v>
      </c>
      <c r="I131" s="38">
        <v>3277.5999999999995</v>
      </c>
      <c r="J131" s="38">
        <v>3426.2</v>
      </c>
      <c r="K131" s="38">
        <v>3454.8999999999996</v>
      </c>
      <c r="L131" s="38">
        <v>3500.5</v>
      </c>
      <c r="M131" s="28">
        <v>3409.3</v>
      </c>
      <c r="N131" s="28">
        <v>3335</v>
      </c>
      <c r="O131" s="39">
        <v>1877200</v>
      </c>
      <c r="P131" s="40">
        <v>-7.6998721604877571E-2</v>
      </c>
    </row>
    <row r="132" spans="1:16" ht="12.75" customHeight="1">
      <c r="A132" s="28">
        <v>122</v>
      </c>
      <c r="B132" s="29" t="s">
        <v>47</v>
      </c>
      <c r="C132" s="30" t="s">
        <v>147</v>
      </c>
      <c r="D132" s="31">
        <v>45043</v>
      </c>
      <c r="E132" s="37">
        <v>702</v>
      </c>
      <c r="F132" s="37">
        <v>698.86666666666667</v>
      </c>
      <c r="G132" s="38">
        <v>692.63333333333333</v>
      </c>
      <c r="H132" s="38">
        <v>683.26666666666665</v>
      </c>
      <c r="I132" s="38">
        <v>677.0333333333333</v>
      </c>
      <c r="J132" s="38">
        <v>708.23333333333335</v>
      </c>
      <c r="K132" s="38">
        <v>714.4666666666667</v>
      </c>
      <c r="L132" s="38">
        <v>723.83333333333337</v>
      </c>
      <c r="M132" s="28">
        <v>705.1</v>
      </c>
      <c r="N132" s="28">
        <v>689.5</v>
      </c>
      <c r="O132" s="39">
        <v>7241150</v>
      </c>
      <c r="P132" s="40">
        <v>-3.5111564163551934E-2</v>
      </c>
    </row>
    <row r="133" spans="1:16" ht="12.75" customHeight="1">
      <c r="A133" s="28">
        <v>123</v>
      </c>
      <c r="B133" s="29" t="s">
        <v>49</v>
      </c>
      <c r="C133" s="30" t="s">
        <v>148</v>
      </c>
      <c r="D133" s="31">
        <v>45043</v>
      </c>
      <c r="E133" s="37">
        <v>1207.2</v>
      </c>
      <c r="F133" s="37">
        <v>1206.3</v>
      </c>
      <c r="G133" s="38">
        <v>1196.25</v>
      </c>
      <c r="H133" s="38">
        <v>1185.3</v>
      </c>
      <c r="I133" s="38">
        <v>1175.25</v>
      </c>
      <c r="J133" s="38">
        <v>1217.25</v>
      </c>
      <c r="K133" s="38">
        <v>1227.2999999999997</v>
      </c>
      <c r="L133" s="38">
        <v>1238.25</v>
      </c>
      <c r="M133" s="28">
        <v>1216.3499999999999</v>
      </c>
      <c r="N133" s="28">
        <v>1195.3499999999999</v>
      </c>
      <c r="O133" s="39">
        <v>14169400</v>
      </c>
      <c r="P133" s="40">
        <v>-5.3581447540677014E-2</v>
      </c>
    </row>
    <row r="134" spans="1:16" ht="12.75" customHeight="1">
      <c r="A134" s="28">
        <v>124</v>
      </c>
      <c r="B134" s="29" t="s">
        <v>63</v>
      </c>
      <c r="C134" s="30" t="s">
        <v>149</v>
      </c>
      <c r="D134" s="31">
        <v>45043</v>
      </c>
      <c r="E134" s="37">
        <v>255.75</v>
      </c>
      <c r="F134" s="37">
        <v>255.33333333333334</v>
      </c>
      <c r="G134" s="38">
        <v>253.2166666666667</v>
      </c>
      <c r="H134" s="38">
        <v>250.68333333333337</v>
      </c>
      <c r="I134" s="38">
        <v>248.56666666666672</v>
      </c>
      <c r="J134" s="38">
        <v>257.86666666666667</v>
      </c>
      <c r="K134" s="38">
        <v>259.98333333333329</v>
      </c>
      <c r="L134" s="38">
        <v>262.51666666666665</v>
      </c>
      <c r="M134" s="28">
        <v>257.45</v>
      </c>
      <c r="N134" s="28">
        <v>252.8</v>
      </c>
      <c r="O134" s="39">
        <v>27136000</v>
      </c>
      <c r="P134" s="40">
        <v>2.8085735402808574E-3</v>
      </c>
    </row>
    <row r="135" spans="1:16" ht="12.75" customHeight="1">
      <c r="A135" s="28">
        <v>125</v>
      </c>
      <c r="B135" s="29" t="s">
        <v>63</v>
      </c>
      <c r="C135" s="30" t="s">
        <v>150</v>
      </c>
      <c r="D135" s="31">
        <v>45043</v>
      </c>
      <c r="E135" s="37">
        <v>128.30000000000001</v>
      </c>
      <c r="F135" s="37">
        <v>127.34999999999998</v>
      </c>
      <c r="G135" s="38">
        <v>126.09999999999997</v>
      </c>
      <c r="H135" s="38">
        <v>123.89999999999999</v>
      </c>
      <c r="I135" s="38">
        <v>122.64999999999998</v>
      </c>
      <c r="J135" s="38">
        <v>129.54999999999995</v>
      </c>
      <c r="K135" s="38">
        <v>130.79999999999998</v>
      </c>
      <c r="L135" s="38">
        <v>132.99999999999994</v>
      </c>
      <c r="M135" s="28">
        <v>128.6</v>
      </c>
      <c r="N135" s="28">
        <v>125.15</v>
      </c>
      <c r="O135" s="39">
        <v>47220000</v>
      </c>
      <c r="P135" s="40">
        <v>-1.7846000249594408E-2</v>
      </c>
    </row>
    <row r="136" spans="1:16" ht="12.75" customHeight="1">
      <c r="A136" s="28">
        <v>126</v>
      </c>
      <c r="B136" s="29" t="s">
        <v>56</v>
      </c>
      <c r="C136" s="30" t="s">
        <v>151</v>
      </c>
      <c r="D136" s="31">
        <v>45043</v>
      </c>
      <c r="E136" s="37">
        <v>475.4</v>
      </c>
      <c r="F136" s="37">
        <v>474.58333333333331</v>
      </c>
      <c r="G136" s="38">
        <v>471.91666666666663</v>
      </c>
      <c r="H136" s="38">
        <v>468.43333333333334</v>
      </c>
      <c r="I136" s="38">
        <v>465.76666666666665</v>
      </c>
      <c r="J136" s="38">
        <v>478.06666666666661</v>
      </c>
      <c r="K136" s="38">
        <v>480.73333333333323</v>
      </c>
      <c r="L136" s="38">
        <v>484.21666666666658</v>
      </c>
      <c r="M136" s="28">
        <v>477.25</v>
      </c>
      <c r="N136" s="28">
        <v>471.1</v>
      </c>
      <c r="O136" s="39">
        <v>10610400</v>
      </c>
      <c r="P136" s="40">
        <v>1.6906267970097758E-2</v>
      </c>
    </row>
    <row r="137" spans="1:16" ht="12.75" customHeight="1">
      <c r="A137" s="28">
        <v>127</v>
      </c>
      <c r="B137" s="29" t="s">
        <v>49</v>
      </c>
      <c r="C137" s="30" t="s">
        <v>152</v>
      </c>
      <c r="D137" s="31">
        <v>45043</v>
      </c>
      <c r="E137" s="37">
        <v>8484.2999999999993</v>
      </c>
      <c r="F137" s="37">
        <v>8510.7999999999993</v>
      </c>
      <c r="G137" s="38">
        <v>8433.7999999999993</v>
      </c>
      <c r="H137" s="38">
        <v>8383.2999999999993</v>
      </c>
      <c r="I137" s="38">
        <v>8306.2999999999993</v>
      </c>
      <c r="J137" s="38">
        <v>8561.2999999999993</v>
      </c>
      <c r="K137" s="38">
        <v>8638.2999999999993</v>
      </c>
      <c r="L137" s="38">
        <v>8688.7999999999993</v>
      </c>
      <c r="M137" s="28">
        <v>8587.7999999999993</v>
      </c>
      <c r="N137" s="28">
        <v>8460.2999999999993</v>
      </c>
      <c r="O137" s="39">
        <v>2335200</v>
      </c>
      <c r="P137" s="40">
        <v>6.0394151303242209E-2</v>
      </c>
    </row>
    <row r="138" spans="1:16" ht="12.75" customHeight="1">
      <c r="A138" s="28">
        <v>128</v>
      </c>
      <c r="B138" s="29" t="s">
        <v>56</v>
      </c>
      <c r="C138" s="30" t="s">
        <v>153</v>
      </c>
      <c r="D138" s="31">
        <v>45043</v>
      </c>
      <c r="E138" s="37">
        <v>765.7</v>
      </c>
      <c r="F138" s="37">
        <v>765.43333333333339</v>
      </c>
      <c r="G138" s="38">
        <v>761.91666666666674</v>
      </c>
      <c r="H138" s="38">
        <v>758.13333333333333</v>
      </c>
      <c r="I138" s="38">
        <v>754.61666666666667</v>
      </c>
      <c r="J138" s="38">
        <v>769.21666666666681</v>
      </c>
      <c r="K138" s="38">
        <v>772.73333333333346</v>
      </c>
      <c r="L138" s="38">
        <v>776.51666666666688</v>
      </c>
      <c r="M138" s="28">
        <v>768.95</v>
      </c>
      <c r="N138" s="28">
        <v>761.65</v>
      </c>
      <c r="O138" s="39">
        <v>12655625</v>
      </c>
      <c r="P138" s="40">
        <v>1.9757964929612251E-4</v>
      </c>
    </row>
    <row r="139" spans="1:16" ht="12.75" customHeight="1">
      <c r="A139" s="28">
        <v>129</v>
      </c>
      <c r="B139" s="29" t="s">
        <v>44</v>
      </c>
      <c r="C139" s="30" t="s">
        <v>423</v>
      </c>
      <c r="D139" s="31">
        <v>45043</v>
      </c>
      <c r="E139" s="37">
        <v>1463.8</v>
      </c>
      <c r="F139" s="37">
        <v>1463.2166666666665</v>
      </c>
      <c r="G139" s="38">
        <v>1451.9333333333329</v>
      </c>
      <c r="H139" s="38">
        <v>1440.0666666666664</v>
      </c>
      <c r="I139" s="38">
        <v>1428.7833333333328</v>
      </c>
      <c r="J139" s="38">
        <v>1475.083333333333</v>
      </c>
      <c r="K139" s="38">
        <v>1486.3666666666663</v>
      </c>
      <c r="L139" s="38">
        <v>1498.2333333333331</v>
      </c>
      <c r="M139" s="28">
        <v>1474.5</v>
      </c>
      <c r="N139" s="28">
        <v>1451.35</v>
      </c>
      <c r="O139" s="39">
        <v>1082400</v>
      </c>
      <c r="P139" s="40">
        <v>2.3062381852551984E-2</v>
      </c>
    </row>
    <row r="140" spans="1:16" ht="12.75" customHeight="1">
      <c r="A140" s="28">
        <v>130</v>
      </c>
      <c r="B140" s="29" t="s">
        <v>47</v>
      </c>
      <c r="C140" s="30" t="s">
        <v>154</v>
      </c>
      <c r="D140" s="31">
        <v>45043</v>
      </c>
      <c r="E140" s="37">
        <v>1239.4000000000001</v>
      </c>
      <c r="F140" s="37">
        <v>1237.1499999999999</v>
      </c>
      <c r="G140" s="38">
        <v>1229.2499999999998</v>
      </c>
      <c r="H140" s="38">
        <v>1219.0999999999999</v>
      </c>
      <c r="I140" s="38">
        <v>1211.1999999999998</v>
      </c>
      <c r="J140" s="38">
        <v>1247.2999999999997</v>
      </c>
      <c r="K140" s="38">
        <v>1255.1999999999998</v>
      </c>
      <c r="L140" s="38">
        <v>1265.3499999999997</v>
      </c>
      <c r="M140" s="28">
        <v>1245.05</v>
      </c>
      <c r="N140" s="28">
        <v>1227</v>
      </c>
      <c r="O140" s="39">
        <v>1258400</v>
      </c>
      <c r="P140" s="40">
        <v>-4.3478260869565216E-2</v>
      </c>
    </row>
    <row r="141" spans="1:16" ht="12.75" customHeight="1">
      <c r="A141" s="28">
        <v>131</v>
      </c>
      <c r="B141" s="29" t="s">
        <v>63</v>
      </c>
      <c r="C141" s="30" t="s">
        <v>155</v>
      </c>
      <c r="D141" s="31">
        <v>45043</v>
      </c>
      <c r="E141" s="37">
        <v>623.70000000000005</v>
      </c>
      <c r="F141" s="37">
        <v>621.85</v>
      </c>
      <c r="G141" s="38">
        <v>616.85</v>
      </c>
      <c r="H141" s="38">
        <v>610</v>
      </c>
      <c r="I141" s="38">
        <v>605</v>
      </c>
      <c r="J141" s="38">
        <v>628.70000000000005</v>
      </c>
      <c r="K141" s="38">
        <v>633.70000000000005</v>
      </c>
      <c r="L141" s="38">
        <v>640.55000000000007</v>
      </c>
      <c r="M141" s="28">
        <v>626.85</v>
      </c>
      <c r="N141" s="28">
        <v>615</v>
      </c>
      <c r="O141" s="39">
        <v>5341050</v>
      </c>
      <c r="P141" s="40">
        <v>1.2444553967471661E-2</v>
      </c>
    </row>
    <row r="142" spans="1:16" ht="12.75" customHeight="1">
      <c r="A142" s="28">
        <v>132</v>
      </c>
      <c r="B142" s="29" t="s">
        <v>79</v>
      </c>
      <c r="C142" s="30" t="s">
        <v>156</v>
      </c>
      <c r="D142" s="31">
        <v>45043</v>
      </c>
      <c r="E142" s="37">
        <v>1016.7</v>
      </c>
      <c r="F142" s="37">
        <v>1012.1999999999999</v>
      </c>
      <c r="G142" s="38">
        <v>1003.9999999999999</v>
      </c>
      <c r="H142" s="38">
        <v>991.3</v>
      </c>
      <c r="I142" s="38">
        <v>983.09999999999991</v>
      </c>
      <c r="J142" s="38">
        <v>1024.8999999999999</v>
      </c>
      <c r="K142" s="38">
        <v>1033.0999999999999</v>
      </c>
      <c r="L142" s="38">
        <v>1045.7999999999997</v>
      </c>
      <c r="M142" s="28">
        <v>1020.4</v>
      </c>
      <c r="N142" s="28">
        <v>999.5</v>
      </c>
      <c r="O142" s="39">
        <v>2244000</v>
      </c>
      <c r="P142" s="40">
        <v>-5.1403449442002029E-2</v>
      </c>
    </row>
    <row r="143" spans="1:16" ht="12.75" customHeight="1">
      <c r="A143" s="28">
        <v>133</v>
      </c>
      <c r="B143" s="29" t="s">
        <v>49</v>
      </c>
      <c r="C143" s="30" t="s">
        <v>801</v>
      </c>
      <c r="D143" s="31">
        <v>45043</v>
      </c>
      <c r="E143" s="37">
        <v>70.900000000000006</v>
      </c>
      <c r="F143" s="37">
        <v>70.400000000000006</v>
      </c>
      <c r="G143" s="38">
        <v>69.650000000000006</v>
      </c>
      <c r="H143" s="38">
        <v>68.400000000000006</v>
      </c>
      <c r="I143" s="38">
        <v>67.650000000000006</v>
      </c>
      <c r="J143" s="38">
        <v>71.650000000000006</v>
      </c>
      <c r="K143" s="38">
        <v>72.400000000000006</v>
      </c>
      <c r="L143" s="38">
        <v>73.650000000000006</v>
      </c>
      <c r="M143" s="28">
        <v>71.150000000000006</v>
      </c>
      <c r="N143" s="28">
        <v>69.150000000000006</v>
      </c>
      <c r="O143" s="39">
        <v>65022750</v>
      </c>
      <c r="P143" s="40">
        <v>-3.3109156751163992E-3</v>
      </c>
    </row>
    <row r="144" spans="1:16" ht="12.75" customHeight="1">
      <c r="A144" s="28">
        <v>134</v>
      </c>
      <c r="B144" s="29" t="s">
        <v>86</v>
      </c>
      <c r="C144" s="30" t="s">
        <v>157</v>
      </c>
      <c r="D144" s="31">
        <v>45043</v>
      </c>
      <c r="E144" s="37">
        <v>1762.15</v>
      </c>
      <c r="F144" s="37">
        <v>1754.2833333333335</v>
      </c>
      <c r="G144" s="38">
        <v>1739.916666666667</v>
      </c>
      <c r="H144" s="38">
        <v>1717.6833333333334</v>
      </c>
      <c r="I144" s="38">
        <v>1703.3166666666668</v>
      </c>
      <c r="J144" s="38">
        <v>1776.5166666666671</v>
      </c>
      <c r="K144" s="38">
        <v>1790.8833333333334</v>
      </c>
      <c r="L144" s="38">
        <v>1813.1166666666672</v>
      </c>
      <c r="M144" s="28">
        <v>1768.65</v>
      </c>
      <c r="N144" s="28">
        <v>1732.05</v>
      </c>
      <c r="O144" s="39">
        <v>3546125</v>
      </c>
      <c r="P144" s="40">
        <v>2.9130087789305665E-2</v>
      </c>
    </row>
    <row r="145" spans="1:16" ht="12.75" customHeight="1">
      <c r="A145" s="28">
        <v>135</v>
      </c>
      <c r="B145" s="29" t="s">
        <v>49</v>
      </c>
      <c r="C145" s="30" t="s">
        <v>158</v>
      </c>
      <c r="D145" s="31">
        <v>45043</v>
      </c>
      <c r="E145" s="37">
        <v>87084.45</v>
      </c>
      <c r="F145" s="37">
        <v>86933.349999999991</v>
      </c>
      <c r="G145" s="38">
        <v>86486.799999999988</v>
      </c>
      <c r="H145" s="38">
        <v>85889.15</v>
      </c>
      <c r="I145" s="38">
        <v>85442.599999999991</v>
      </c>
      <c r="J145" s="38">
        <v>87530.999999999985</v>
      </c>
      <c r="K145" s="38">
        <v>87977.55</v>
      </c>
      <c r="L145" s="38">
        <v>88575.199999999983</v>
      </c>
      <c r="M145" s="28">
        <v>87379.9</v>
      </c>
      <c r="N145" s="28">
        <v>86335.7</v>
      </c>
      <c r="O145" s="39">
        <v>45870</v>
      </c>
      <c r="P145" s="40">
        <v>8.7970090169342419E-3</v>
      </c>
    </row>
    <row r="146" spans="1:16" ht="12.75" customHeight="1">
      <c r="A146" s="28">
        <v>136</v>
      </c>
      <c r="B146" s="29" t="s">
        <v>63</v>
      </c>
      <c r="C146" s="30" t="s">
        <v>159</v>
      </c>
      <c r="D146" s="31">
        <v>45043</v>
      </c>
      <c r="E146" s="37">
        <v>1022.4</v>
      </c>
      <c r="F146" s="37">
        <v>1023.75</v>
      </c>
      <c r="G146" s="38">
        <v>1011.6500000000001</v>
      </c>
      <c r="H146" s="38">
        <v>1000.9000000000001</v>
      </c>
      <c r="I146" s="38">
        <v>988.80000000000018</v>
      </c>
      <c r="J146" s="38">
        <v>1034.5</v>
      </c>
      <c r="K146" s="38">
        <v>1046.5999999999999</v>
      </c>
      <c r="L146" s="38">
        <v>1057.3499999999999</v>
      </c>
      <c r="M146" s="28">
        <v>1035.8499999999999</v>
      </c>
      <c r="N146" s="28">
        <v>1013</v>
      </c>
      <c r="O146" s="39">
        <v>8798900</v>
      </c>
      <c r="P146" s="40">
        <v>-2.7890867108221425E-2</v>
      </c>
    </row>
    <row r="147" spans="1:16" ht="12.75" customHeight="1">
      <c r="A147" s="28">
        <v>137</v>
      </c>
      <c r="B147" s="29" t="s">
        <v>119</v>
      </c>
      <c r="C147" s="30" t="s">
        <v>161</v>
      </c>
      <c r="D147" s="31">
        <v>45043</v>
      </c>
      <c r="E147" s="37">
        <v>82.75</v>
      </c>
      <c r="F147" s="37">
        <v>82.5</v>
      </c>
      <c r="G147" s="38">
        <v>82.05</v>
      </c>
      <c r="H147" s="38">
        <v>81.349999999999994</v>
      </c>
      <c r="I147" s="38">
        <v>80.899999999999991</v>
      </c>
      <c r="J147" s="38">
        <v>83.2</v>
      </c>
      <c r="K147" s="38">
        <v>83.649999999999991</v>
      </c>
      <c r="L147" s="38">
        <v>84.350000000000009</v>
      </c>
      <c r="M147" s="28">
        <v>82.95</v>
      </c>
      <c r="N147" s="28">
        <v>81.8</v>
      </c>
      <c r="O147" s="39">
        <v>53632500</v>
      </c>
      <c r="P147" s="40">
        <v>-8.8704088704088697E-3</v>
      </c>
    </row>
    <row r="148" spans="1:16" ht="12.75" customHeight="1">
      <c r="A148" s="28">
        <v>138</v>
      </c>
      <c r="B148" s="29" t="s">
        <v>44</v>
      </c>
      <c r="C148" s="30" t="s">
        <v>162</v>
      </c>
      <c r="D148" s="31">
        <v>45043</v>
      </c>
      <c r="E148" s="37">
        <v>3666.5</v>
      </c>
      <c r="F148" s="37">
        <v>3646.8833333333337</v>
      </c>
      <c r="G148" s="38">
        <v>3616.4166666666674</v>
      </c>
      <c r="H148" s="38">
        <v>3566.3333333333339</v>
      </c>
      <c r="I148" s="38">
        <v>3535.8666666666677</v>
      </c>
      <c r="J148" s="38">
        <v>3696.9666666666672</v>
      </c>
      <c r="K148" s="38">
        <v>3727.4333333333334</v>
      </c>
      <c r="L148" s="38">
        <v>3777.5166666666669</v>
      </c>
      <c r="M148" s="28">
        <v>3677.35</v>
      </c>
      <c r="N148" s="28">
        <v>3596.8</v>
      </c>
      <c r="O148" s="39">
        <v>1448875</v>
      </c>
      <c r="P148" s="40">
        <v>-7.2798903734155535E-3</v>
      </c>
    </row>
    <row r="149" spans="1:16" ht="12.75" customHeight="1">
      <c r="A149" s="28">
        <v>139</v>
      </c>
      <c r="B149" s="29" t="s">
        <v>38</v>
      </c>
      <c r="C149" s="30" t="s">
        <v>163</v>
      </c>
      <c r="D149" s="31">
        <v>45043</v>
      </c>
      <c r="E149" s="37">
        <v>4720.5</v>
      </c>
      <c r="F149" s="37">
        <v>4713.6166666666668</v>
      </c>
      <c r="G149" s="38">
        <v>4684.1333333333332</v>
      </c>
      <c r="H149" s="38">
        <v>4647.7666666666664</v>
      </c>
      <c r="I149" s="38">
        <v>4618.2833333333328</v>
      </c>
      <c r="J149" s="38">
        <v>4749.9833333333336</v>
      </c>
      <c r="K149" s="38">
        <v>4779.4666666666672</v>
      </c>
      <c r="L149" s="38">
        <v>4815.8333333333339</v>
      </c>
      <c r="M149" s="28">
        <v>4743.1000000000004</v>
      </c>
      <c r="N149" s="28">
        <v>4677.25</v>
      </c>
      <c r="O149" s="39">
        <v>708300</v>
      </c>
      <c r="P149" s="40">
        <v>5.8507061197041021E-2</v>
      </c>
    </row>
    <row r="150" spans="1:16" ht="12.75" customHeight="1">
      <c r="A150" s="28">
        <v>140</v>
      </c>
      <c r="B150" s="29" t="s">
        <v>56</v>
      </c>
      <c r="C150" s="30" t="s">
        <v>164</v>
      </c>
      <c r="D150" s="31">
        <v>45043</v>
      </c>
      <c r="E150" s="37">
        <v>20733.599999999999</v>
      </c>
      <c r="F150" s="37">
        <v>20648.533333333333</v>
      </c>
      <c r="G150" s="38">
        <v>20547.066666666666</v>
      </c>
      <c r="H150" s="38">
        <v>20360.533333333333</v>
      </c>
      <c r="I150" s="38">
        <v>20259.066666666666</v>
      </c>
      <c r="J150" s="38">
        <v>20835.066666666666</v>
      </c>
      <c r="K150" s="38">
        <v>20936.533333333333</v>
      </c>
      <c r="L150" s="38">
        <v>21123.066666666666</v>
      </c>
      <c r="M150" s="28">
        <v>20750</v>
      </c>
      <c r="N150" s="28">
        <v>20462</v>
      </c>
      <c r="O150" s="39">
        <v>424920</v>
      </c>
      <c r="P150" s="40">
        <v>2.7667601818709489E-2</v>
      </c>
    </row>
    <row r="151" spans="1:16" ht="12.75" customHeight="1">
      <c r="A151" s="28">
        <v>141</v>
      </c>
      <c r="B151" s="29" t="s">
        <v>119</v>
      </c>
      <c r="C151" s="30" t="s">
        <v>165</v>
      </c>
      <c r="D151" s="31">
        <v>45043</v>
      </c>
      <c r="E151" s="37">
        <v>109.75</v>
      </c>
      <c r="F151" s="37">
        <v>109.18333333333334</v>
      </c>
      <c r="G151" s="38">
        <v>107.96666666666667</v>
      </c>
      <c r="H151" s="38">
        <v>106.18333333333334</v>
      </c>
      <c r="I151" s="38">
        <v>104.96666666666667</v>
      </c>
      <c r="J151" s="38">
        <v>110.96666666666667</v>
      </c>
      <c r="K151" s="38">
        <v>112.18333333333334</v>
      </c>
      <c r="L151" s="38">
        <v>113.96666666666667</v>
      </c>
      <c r="M151" s="28">
        <v>110.4</v>
      </c>
      <c r="N151" s="28">
        <v>107.4</v>
      </c>
      <c r="O151" s="39">
        <v>49788000</v>
      </c>
      <c r="P151" s="40">
        <v>-3.4807641978539652E-2</v>
      </c>
    </row>
    <row r="152" spans="1:16" ht="12.75" customHeight="1">
      <c r="A152" s="28">
        <v>142</v>
      </c>
      <c r="B152" s="29" t="s">
        <v>166</v>
      </c>
      <c r="C152" s="30" t="s">
        <v>167</v>
      </c>
      <c r="D152" s="31">
        <v>45043</v>
      </c>
      <c r="E152" s="37">
        <v>171.25</v>
      </c>
      <c r="F152" s="37">
        <v>170.51666666666665</v>
      </c>
      <c r="G152" s="38">
        <v>169.58333333333331</v>
      </c>
      <c r="H152" s="38">
        <v>167.91666666666666</v>
      </c>
      <c r="I152" s="38">
        <v>166.98333333333332</v>
      </c>
      <c r="J152" s="38">
        <v>172.18333333333331</v>
      </c>
      <c r="K152" s="38">
        <v>173.11666666666665</v>
      </c>
      <c r="L152" s="38">
        <v>174.7833333333333</v>
      </c>
      <c r="M152" s="28">
        <v>171.45</v>
      </c>
      <c r="N152" s="28">
        <v>168.85</v>
      </c>
      <c r="O152" s="39">
        <v>72184800</v>
      </c>
      <c r="P152" s="40">
        <v>2.9677209529230017E-2</v>
      </c>
    </row>
    <row r="153" spans="1:16" ht="12.75" customHeight="1">
      <c r="A153" s="28">
        <v>143</v>
      </c>
      <c r="B153" s="29" t="s">
        <v>96</v>
      </c>
      <c r="C153" s="30" t="s">
        <v>265</v>
      </c>
      <c r="D153" s="31">
        <v>45043</v>
      </c>
      <c r="E153" s="37">
        <v>877.35</v>
      </c>
      <c r="F153" s="37">
        <v>878.36666666666667</v>
      </c>
      <c r="G153" s="38">
        <v>872.58333333333337</v>
      </c>
      <c r="H153" s="38">
        <v>867.81666666666672</v>
      </c>
      <c r="I153" s="38">
        <v>862.03333333333342</v>
      </c>
      <c r="J153" s="38">
        <v>883.13333333333333</v>
      </c>
      <c r="K153" s="38">
        <v>888.91666666666663</v>
      </c>
      <c r="L153" s="38">
        <v>893.68333333333328</v>
      </c>
      <c r="M153" s="28">
        <v>884.15</v>
      </c>
      <c r="N153" s="28">
        <v>873.6</v>
      </c>
      <c r="O153" s="39">
        <v>7265300</v>
      </c>
      <c r="P153" s="40">
        <v>-6.7942583732057416E-3</v>
      </c>
    </row>
    <row r="154" spans="1:16" ht="12.75" customHeight="1">
      <c r="A154" s="28">
        <v>144</v>
      </c>
      <c r="B154" s="29" t="s">
        <v>86</v>
      </c>
      <c r="C154" s="30" t="s">
        <v>431</v>
      </c>
      <c r="D154" s="31">
        <v>45043</v>
      </c>
      <c r="E154" s="37">
        <v>3421</v>
      </c>
      <c r="F154" s="37">
        <v>3384.3833333333332</v>
      </c>
      <c r="G154" s="38">
        <v>3339.3166666666666</v>
      </c>
      <c r="H154" s="38">
        <v>3257.6333333333332</v>
      </c>
      <c r="I154" s="38">
        <v>3212.5666666666666</v>
      </c>
      <c r="J154" s="38">
        <v>3466.0666666666666</v>
      </c>
      <c r="K154" s="38">
        <v>3511.1333333333332</v>
      </c>
      <c r="L154" s="38">
        <v>3592.8166666666666</v>
      </c>
      <c r="M154" s="28">
        <v>3429.45</v>
      </c>
      <c r="N154" s="28">
        <v>3302.7</v>
      </c>
      <c r="O154" s="39">
        <v>288800</v>
      </c>
      <c r="P154" s="40">
        <v>7.6005961251862889E-2</v>
      </c>
    </row>
    <row r="155" spans="1:16" ht="12.75" customHeight="1">
      <c r="A155" s="28">
        <v>145</v>
      </c>
      <c r="B155" s="29" t="s">
        <v>79</v>
      </c>
      <c r="C155" s="30" t="s">
        <v>168</v>
      </c>
      <c r="D155" s="31">
        <v>45043</v>
      </c>
      <c r="E155" s="37">
        <v>159.94999999999999</v>
      </c>
      <c r="F155" s="37">
        <v>160.08333333333334</v>
      </c>
      <c r="G155" s="38">
        <v>159.41666666666669</v>
      </c>
      <c r="H155" s="38">
        <v>158.88333333333335</v>
      </c>
      <c r="I155" s="38">
        <v>158.2166666666667</v>
      </c>
      <c r="J155" s="38">
        <v>160.61666666666667</v>
      </c>
      <c r="K155" s="38">
        <v>161.28333333333336</v>
      </c>
      <c r="L155" s="38">
        <v>161.81666666666666</v>
      </c>
      <c r="M155" s="28">
        <v>160.75</v>
      </c>
      <c r="N155" s="28">
        <v>159.55000000000001</v>
      </c>
      <c r="O155" s="39">
        <v>58200450</v>
      </c>
      <c r="P155" s="40">
        <v>2.7947776417788658E-2</v>
      </c>
    </row>
    <row r="156" spans="1:16" ht="12.75" customHeight="1">
      <c r="A156" s="28">
        <v>146</v>
      </c>
      <c r="B156" s="29" t="s">
        <v>40</v>
      </c>
      <c r="C156" s="30" t="s">
        <v>169</v>
      </c>
      <c r="D156" s="31">
        <v>45043</v>
      </c>
      <c r="E156" s="37">
        <v>40553.15</v>
      </c>
      <c r="F156" s="37">
        <v>40388.683333333334</v>
      </c>
      <c r="G156" s="38">
        <v>40014.466666666667</v>
      </c>
      <c r="H156" s="38">
        <v>39475.783333333333</v>
      </c>
      <c r="I156" s="38">
        <v>39101.566666666666</v>
      </c>
      <c r="J156" s="38">
        <v>40927.366666666669</v>
      </c>
      <c r="K156" s="38">
        <v>41301.583333333343</v>
      </c>
      <c r="L156" s="38">
        <v>41840.26666666667</v>
      </c>
      <c r="M156" s="28">
        <v>40762.9</v>
      </c>
      <c r="N156" s="28">
        <v>39850</v>
      </c>
      <c r="O156" s="39">
        <v>140505</v>
      </c>
      <c r="P156" s="40">
        <v>-1.5036803364879074E-2</v>
      </c>
    </row>
    <row r="157" spans="1:16" ht="12.75" customHeight="1">
      <c r="A157" s="28">
        <v>147</v>
      </c>
      <c r="B157" s="29" t="s">
        <v>47</v>
      </c>
      <c r="C157" s="30" t="s">
        <v>170</v>
      </c>
      <c r="D157" s="31">
        <v>45043</v>
      </c>
      <c r="E157" s="37">
        <v>717.65</v>
      </c>
      <c r="F157" s="37">
        <v>717.1</v>
      </c>
      <c r="G157" s="38">
        <v>712.25</v>
      </c>
      <c r="H157" s="38">
        <v>706.85</v>
      </c>
      <c r="I157" s="38">
        <v>702</v>
      </c>
      <c r="J157" s="38">
        <v>722.5</v>
      </c>
      <c r="K157" s="38">
        <v>727.35000000000014</v>
      </c>
      <c r="L157" s="38">
        <v>732.75</v>
      </c>
      <c r="M157" s="28">
        <v>721.95</v>
      </c>
      <c r="N157" s="28">
        <v>711.7</v>
      </c>
      <c r="O157" s="39">
        <v>9181150</v>
      </c>
      <c r="P157" s="40">
        <v>-4.0246076007589261E-2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45043</v>
      </c>
      <c r="E158" s="37">
        <v>4442.6499999999996</v>
      </c>
      <c r="F158" s="37">
        <v>4405.8833333333332</v>
      </c>
      <c r="G158" s="38">
        <v>4336.7666666666664</v>
      </c>
      <c r="H158" s="38">
        <v>4230.8833333333332</v>
      </c>
      <c r="I158" s="38">
        <v>4161.7666666666664</v>
      </c>
      <c r="J158" s="38">
        <v>4511.7666666666664</v>
      </c>
      <c r="K158" s="38">
        <v>4580.8833333333332</v>
      </c>
      <c r="L158" s="38">
        <v>4686.7666666666664</v>
      </c>
      <c r="M158" s="28">
        <v>4475</v>
      </c>
      <c r="N158" s="28">
        <v>4300</v>
      </c>
      <c r="O158" s="39">
        <v>1324225</v>
      </c>
      <c r="P158" s="40">
        <v>-7.9228839297504296E-4</v>
      </c>
    </row>
    <row r="159" spans="1:16" ht="12.75" customHeight="1">
      <c r="A159" s="28">
        <v>149</v>
      </c>
      <c r="B159" s="29" t="s">
        <v>79</v>
      </c>
      <c r="C159" s="30" t="s">
        <v>171</v>
      </c>
      <c r="D159" s="31">
        <v>45043</v>
      </c>
      <c r="E159" s="37">
        <v>236.1</v>
      </c>
      <c r="F159" s="37">
        <v>235.33333333333334</v>
      </c>
      <c r="G159" s="38">
        <v>232.86666666666667</v>
      </c>
      <c r="H159" s="38">
        <v>229.63333333333333</v>
      </c>
      <c r="I159" s="38">
        <v>227.16666666666666</v>
      </c>
      <c r="J159" s="38">
        <v>238.56666666666669</v>
      </c>
      <c r="K159" s="38">
        <v>241.03333333333333</v>
      </c>
      <c r="L159" s="38">
        <v>244.26666666666671</v>
      </c>
      <c r="M159" s="28">
        <v>237.8</v>
      </c>
      <c r="N159" s="28">
        <v>232.1</v>
      </c>
      <c r="O159" s="39">
        <v>15483000</v>
      </c>
      <c r="P159" s="40">
        <v>-3.873716831299632E-4</v>
      </c>
    </row>
    <row r="160" spans="1:16" ht="12.75" customHeight="1">
      <c r="A160" s="28">
        <v>150</v>
      </c>
      <c r="B160" s="29" t="s">
        <v>63</v>
      </c>
      <c r="C160" s="30" t="s">
        <v>172</v>
      </c>
      <c r="D160" s="31">
        <v>45043</v>
      </c>
      <c r="E160" s="37">
        <v>160.80000000000001</v>
      </c>
      <c r="F160" s="37">
        <v>159.26666666666668</v>
      </c>
      <c r="G160" s="38">
        <v>157.33333333333337</v>
      </c>
      <c r="H160" s="38">
        <v>153.8666666666667</v>
      </c>
      <c r="I160" s="38">
        <v>151.93333333333339</v>
      </c>
      <c r="J160" s="38">
        <v>162.73333333333335</v>
      </c>
      <c r="K160" s="38">
        <v>164.66666666666669</v>
      </c>
      <c r="L160" s="38">
        <v>168.13333333333333</v>
      </c>
      <c r="M160" s="28">
        <v>161.19999999999999</v>
      </c>
      <c r="N160" s="28">
        <v>155.80000000000001</v>
      </c>
      <c r="O160" s="39">
        <v>61665200</v>
      </c>
      <c r="P160" s="40">
        <v>-4.3193843193843194E-2</v>
      </c>
    </row>
    <row r="161" spans="1:16" ht="12.75" customHeight="1">
      <c r="A161" s="28">
        <v>151</v>
      </c>
      <c r="B161" s="29" t="s">
        <v>56</v>
      </c>
      <c r="C161" s="30" t="s">
        <v>174</v>
      </c>
      <c r="D161" s="31">
        <v>45043</v>
      </c>
      <c r="E161" s="37">
        <v>2422.35</v>
      </c>
      <c r="F161" s="37">
        <v>2428.2833333333333</v>
      </c>
      <c r="G161" s="38">
        <v>2408.9666666666667</v>
      </c>
      <c r="H161" s="38">
        <v>2395.5833333333335</v>
      </c>
      <c r="I161" s="38">
        <v>2376.2666666666669</v>
      </c>
      <c r="J161" s="38">
        <v>2441.6666666666665</v>
      </c>
      <c r="K161" s="38">
        <v>2460.9833333333331</v>
      </c>
      <c r="L161" s="38">
        <v>2474.3666666666663</v>
      </c>
      <c r="M161" s="28">
        <v>2447.6</v>
      </c>
      <c r="N161" s="28">
        <v>2414.9</v>
      </c>
      <c r="O161" s="39">
        <v>2950250</v>
      </c>
      <c r="P161" s="40">
        <v>-8.3193277310924362E-3</v>
      </c>
    </row>
    <row r="162" spans="1:16" ht="12.75" customHeight="1">
      <c r="A162" s="28">
        <v>152</v>
      </c>
      <c r="B162" s="29" t="s">
        <v>38</v>
      </c>
      <c r="C162" s="30" t="s">
        <v>175</v>
      </c>
      <c r="D162" s="31">
        <v>45043</v>
      </c>
      <c r="E162" s="37">
        <v>3110.05</v>
      </c>
      <c r="F162" s="37">
        <v>3129.1666666666665</v>
      </c>
      <c r="G162" s="38">
        <v>3074.333333333333</v>
      </c>
      <c r="H162" s="38">
        <v>3038.6166666666663</v>
      </c>
      <c r="I162" s="38">
        <v>2983.7833333333328</v>
      </c>
      <c r="J162" s="38">
        <v>3164.8833333333332</v>
      </c>
      <c r="K162" s="38">
        <v>3219.7166666666662</v>
      </c>
      <c r="L162" s="38">
        <v>3255.4333333333334</v>
      </c>
      <c r="M162" s="28">
        <v>3184</v>
      </c>
      <c r="N162" s="28">
        <v>3093.45</v>
      </c>
      <c r="O162" s="39">
        <v>2262500</v>
      </c>
      <c r="P162" s="40">
        <v>-9.8468271334792128E-3</v>
      </c>
    </row>
    <row r="163" spans="1:16" ht="12.75" customHeight="1">
      <c r="A163" s="28">
        <v>153</v>
      </c>
      <c r="B163" s="29" t="s">
        <v>58</v>
      </c>
      <c r="C163" s="30" t="s">
        <v>176</v>
      </c>
      <c r="D163" s="31">
        <v>45043</v>
      </c>
      <c r="E163" s="37">
        <v>49.3</v>
      </c>
      <c r="F163" s="37">
        <v>48.983333333333327</v>
      </c>
      <c r="G163" s="38">
        <v>48.566666666666656</v>
      </c>
      <c r="H163" s="38">
        <v>47.833333333333329</v>
      </c>
      <c r="I163" s="38">
        <v>47.416666666666657</v>
      </c>
      <c r="J163" s="38">
        <v>49.716666666666654</v>
      </c>
      <c r="K163" s="38">
        <v>50.133333333333326</v>
      </c>
      <c r="L163" s="38">
        <v>50.866666666666653</v>
      </c>
      <c r="M163" s="28">
        <v>49.4</v>
      </c>
      <c r="N163" s="28">
        <v>48.25</v>
      </c>
      <c r="O163" s="39">
        <v>283360000</v>
      </c>
      <c r="P163" s="40">
        <v>7.8759822135591157E-2</v>
      </c>
    </row>
    <row r="164" spans="1:16" ht="12.75" customHeight="1">
      <c r="A164" s="28">
        <v>154</v>
      </c>
      <c r="B164" s="29" t="s">
        <v>44</v>
      </c>
      <c r="C164" s="30" t="s">
        <v>267</v>
      </c>
      <c r="D164" s="31">
        <v>45043</v>
      </c>
      <c r="E164" s="37">
        <v>3142.15</v>
      </c>
      <c r="F164" s="37">
        <v>3134.0499999999997</v>
      </c>
      <c r="G164" s="38">
        <v>3118.2499999999995</v>
      </c>
      <c r="H164" s="38">
        <v>3094.35</v>
      </c>
      <c r="I164" s="38">
        <v>3078.5499999999997</v>
      </c>
      <c r="J164" s="38">
        <v>3157.9499999999994</v>
      </c>
      <c r="K164" s="38">
        <v>3173.7499999999995</v>
      </c>
      <c r="L164" s="38">
        <v>3197.6499999999992</v>
      </c>
      <c r="M164" s="28">
        <v>3149.85</v>
      </c>
      <c r="N164" s="28">
        <v>3110.15</v>
      </c>
      <c r="O164" s="39">
        <v>1673400</v>
      </c>
      <c r="P164" s="40">
        <v>2.6499815973500183E-2</v>
      </c>
    </row>
    <row r="165" spans="1:16" ht="12.75" customHeight="1">
      <c r="A165" s="28">
        <v>155</v>
      </c>
      <c r="B165" s="29" t="s">
        <v>166</v>
      </c>
      <c r="C165" s="30" t="s">
        <v>177</v>
      </c>
      <c r="D165" s="31">
        <v>45043</v>
      </c>
      <c r="E165" s="37">
        <v>232.4</v>
      </c>
      <c r="F165" s="37">
        <v>231.58333333333334</v>
      </c>
      <c r="G165" s="38">
        <v>230.56666666666669</v>
      </c>
      <c r="H165" s="38">
        <v>228.73333333333335</v>
      </c>
      <c r="I165" s="38">
        <v>227.7166666666667</v>
      </c>
      <c r="J165" s="38">
        <v>233.41666666666669</v>
      </c>
      <c r="K165" s="38">
        <v>234.43333333333334</v>
      </c>
      <c r="L165" s="38">
        <v>236.26666666666668</v>
      </c>
      <c r="M165" s="28">
        <v>232.6</v>
      </c>
      <c r="N165" s="28">
        <v>229.75</v>
      </c>
      <c r="O165" s="39">
        <v>31320000</v>
      </c>
      <c r="P165" s="40">
        <v>3.8944180008654264E-3</v>
      </c>
    </row>
    <row r="166" spans="1:16" ht="12.75" customHeight="1">
      <c r="A166" s="28">
        <v>156</v>
      </c>
      <c r="B166" s="29" t="s">
        <v>178</v>
      </c>
      <c r="C166" s="30" t="s">
        <v>179</v>
      </c>
      <c r="D166" s="31">
        <v>45043</v>
      </c>
      <c r="E166" s="37">
        <v>1479.1</v>
      </c>
      <c r="F166" s="37">
        <v>1483.9166666666667</v>
      </c>
      <c r="G166" s="38">
        <v>1459.8333333333335</v>
      </c>
      <c r="H166" s="38">
        <v>1440.5666666666668</v>
      </c>
      <c r="I166" s="38">
        <v>1416.4833333333336</v>
      </c>
      <c r="J166" s="38">
        <v>1503.1833333333334</v>
      </c>
      <c r="K166" s="38">
        <v>1527.2666666666669</v>
      </c>
      <c r="L166" s="38">
        <v>1546.5333333333333</v>
      </c>
      <c r="M166" s="28">
        <v>1508</v>
      </c>
      <c r="N166" s="28">
        <v>1464.65</v>
      </c>
      <c r="O166" s="39">
        <v>2766786</v>
      </c>
      <c r="P166" s="40">
        <v>3.675461339026994E-2</v>
      </c>
    </row>
    <row r="167" spans="1:16" ht="12.75" customHeight="1">
      <c r="A167" s="28">
        <v>157</v>
      </c>
      <c r="B167" s="29" t="s">
        <v>44</v>
      </c>
      <c r="C167" s="30" t="s">
        <v>448</v>
      </c>
      <c r="D167" s="31">
        <v>45043</v>
      </c>
      <c r="E167" s="37">
        <v>156.9</v>
      </c>
      <c r="F167" s="37">
        <v>155.93333333333334</v>
      </c>
      <c r="G167" s="38">
        <v>154.71666666666667</v>
      </c>
      <c r="H167" s="38">
        <v>152.53333333333333</v>
      </c>
      <c r="I167" s="38">
        <v>151.31666666666666</v>
      </c>
      <c r="J167" s="38">
        <v>158.11666666666667</v>
      </c>
      <c r="K167" s="38">
        <v>159.33333333333337</v>
      </c>
      <c r="L167" s="38">
        <v>161.51666666666668</v>
      </c>
      <c r="M167" s="28">
        <v>157.15</v>
      </c>
      <c r="N167" s="28">
        <v>153.75</v>
      </c>
      <c r="O167" s="39">
        <v>13825000</v>
      </c>
      <c r="P167" s="40">
        <v>0.11173656065296932</v>
      </c>
    </row>
    <row r="168" spans="1:16" ht="12.75" customHeight="1">
      <c r="A168" s="28">
        <v>158</v>
      </c>
      <c r="B168" s="29" t="s">
        <v>42</v>
      </c>
      <c r="C168" s="30" t="s">
        <v>180</v>
      </c>
      <c r="D168" s="31">
        <v>45043</v>
      </c>
      <c r="E168" s="37">
        <v>725.75</v>
      </c>
      <c r="F168" s="37">
        <v>722.9</v>
      </c>
      <c r="G168" s="38">
        <v>718.8</v>
      </c>
      <c r="H168" s="38">
        <v>711.85</v>
      </c>
      <c r="I168" s="38">
        <v>707.75</v>
      </c>
      <c r="J168" s="38">
        <v>729.84999999999991</v>
      </c>
      <c r="K168" s="38">
        <v>733.95</v>
      </c>
      <c r="L168" s="38">
        <v>740.89999999999986</v>
      </c>
      <c r="M168" s="28">
        <v>727</v>
      </c>
      <c r="N168" s="28">
        <v>715.95</v>
      </c>
      <c r="O168" s="39">
        <v>4697950</v>
      </c>
      <c r="P168" s="40">
        <v>-7.6833138466677803E-2</v>
      </c>
    </row>
    <row r="169" spans="1:16" ht="12.75" customHeight="1">
      <c r="A169" s="28">
        <v>159</v>
      </c>
      <c r="B169" s="29" t="s">
        <v>58</v>
      </c>
      <c r="C169" s="30" t="s">
        <v>181</v>
      </c>
      <c r="D169" s="31">
        <v>45043</v>
      </c>
      <c r="E169" s="37">
        <v>151.69999999999999</v>
      </c>
      <c r="F169" s="37">
        <v>150.95000000000002</v>
      </c>
      <c r="G169" s="38">
        <v>149.60000000000002</v>
      </c>
      <c r="H169" s="38">
        <v>147.5</v>
      </c>
      <c r="I169" s="38">
        <v>146.15</v>
      </c>
      <c r="J169" s="38">
        <v>153.05000000000004</v>
      </c>
      <c r="K169" s="38">
        <v>154.4</v>
      </c>
      <c r="L169" s="38">
        <v>156.50000000000006</v>
      </c>
      <c r="M169" s="28">
        <v>152.30000000000001</v>
      </c>
      <c r="N169" s="28">
        <v>148.85</v>
      </c>
      <c r="O169" s="39">
        <v>40670000</v>
      </c>
      <c r="P169" s="40">
        <v>-2.7033492822966507E-2</v>
      </c>
    </row>
    <row r="170" spans="1:16" ht="12.75" customHeight="1">
      <c r="A170" s="28">
        <v>160</v>
      </c>
      <c r="B170" s="29" t="s">
        <v>166</v>
      </c>
      <c r="C170" s="30" t="s">
        <v>182</v>
      </c>
      <c r="D170" s="31">
        <v>45043</v>
      </c>
      <c r="E170" s="37">
        <v>124.2</v>
      </c>
      <c r="F170" s="37">
        <v>123.16666666666667</v>
      </c>
      <c r="G170" s="38">
        <v>121.88333333333334</v>
      </c>
      <c r="H170" s="38">
        <v>119.56666666666666</v>
      </c>
      <c r="I170" s="38">
        <v>118.28333333333333</v>
      </c>
      <c r="J170" s="38">
        <v>125.48333333333335</v>
      </c>
      <c r="K170" s="38">
        <v>126.76666666666668</v>
      </c>
      <c r="L170" s="38">
        <v>129.08333333333337</v>
      </c>
      <c r="M170" s="28">
        <v>124.45</v>
      </c>
      <c r="N170" s="28">
        <v>120.85</v>
      </c>
      <c r="O170" s="39">
        <v>56216000</v>
      </c>
      <c r="P170" s="40">
        <v>7.4551971326164874E-3</v>
      </c>
    </row>
    <row r="171" spans="1:16" ht="12.75" customHeight="1">
      <c r="A171" s="28">
        <v>161</v>
      </c>
      <c r="B171" s="29" t="s">
        <v>79</v>
      </c>
      <c r="C171" s="30" t="s">
        <v>183</v>
      </c>
      <c r="D171" s="31">
        <v>45043</v>
      </c>
      <c r="E171" s="37">
        <v>2361.35</v>
      </c>
      <c r="F171" s="37">
        <v>2363.5500000000002</v>
      </c>
      <c r="G171" s="38">
        <v>2347.1000000000004</v>
      </c>
      <c r="H171" s="38">
        <v>2332.8500000000004</v>
      </c>
      <c r="I171" s="38">
        <v>2316.4000000000005</v>
      </c>
      <c r="J171" s="38">
        <v>2377.8000000000002</v>
      </c>
      <c r="K171" s="38">
        <v>2394.25</v>
      </c>
      <c r="L171" s="38">
        <v>2408.5</v>
      </c>
      <c r="M171" s="28">
        <v>2380</v>
      </c>
      <c r="N171" s="28">
        <v>2349.3000000000002</v>
      </c>
      <c r="O171" s="39">
        <v>37494750</v>
      </c>
      <c r="P171" s="40">
        <v>3.2906109462056049E-2</v>
      </c>
    </row>
    <row r="172" spans="1:16" ht="12.75" customHeight="1">
      <c r="A172" s="28">
        <v>162</v>
      </c>
      <c r="B172" s="29" t="s">
        <v>119</v>
      </c>
      <c r="C172" s="30" t="s">
        <v>184</v>
      </c>
      <c r="D172" s="31">
        <v>45043</v>
      </c>
      <c r="E172" s="37">
        <v>82.1</v>
      </c>
      <c r="F172" s="37">
        <v>81.7</v>
      </c>
      <c r="G172" s="38">
        <v>81.150000000000006</v>
      </c>
      <c r="H172" s="38">
        <v>80.2</v>
      </c>
      <c r="I172" s="38">
        <v>79.650000000000006</v>
      </c>
      <c r="J172" s="38">
        <v>82.65</v>
      </c>
      <c r="K172" s="38">
        <v>83.199999999999989</v>
      </c>
      <c r="L172" s="38">
        <v>84.15</v>
      </c>
      <c r="M172" s="28">
        <v>82.25</v>
      </c>
      <c r="N172" s="28">
        <v>80.75</v>
      </c>
      <c r="O172" s="39">
        <v>106504000</v>
      </c>
      <c r="P172" s="40">
        <v>-4.2023458300352597E-2</v>
      </c>
    </row>
    <row r="173" spans="1:16" ht="12.75" customHeight="1">
      <c r="A173" s="28">
        <v>163</v>
      </c>
      <c r="B173" s="29" t="s">
        <v>58</v>
      </c>
      <c r="C173" s="30" t="s">
        <v>270</v>
      </c>
      <c r="D173" s="31">
        <v>45043</v>
      </c>
      <c r="E173" s="37">
        <v>771.8</v>
      </c>
      <c r="F173" s="37">
        <v>770.5333333333333</v>
      </c>
      <c r="G173" s="38">
        <v>763.41666666666663</v>
      </c>
      <c r="H173" s="38">
        <v>755.0333333333333</v>
      </c>
      <c r="I173" s="38">
        <v>747.91666666666663</v>
      </c>
      <c r="J173" s="38">
        <v>778.91666666666663</v>
      </c>
      <c r="K173" s="38">
        <v>786.03333333333342</v>
      </c>
      <c r="L173" s="38">
        <v>794.41666666666663</v>
      </c>
      <c r="M173" s="28">
        <v>777.65</v>
      </c>
      <c r="N173" s="28">
        <v>762.15</v>
      </c>
      <c r="O173" s="39">
        <v>10638400</v>
      </c>
      <c r="P173" s="40">
        <v>-4.7694070466914922E-2</v>
      </c>
    </row>
    <row r="174" spans="1:16" ht="12.75" customHeight="1">
      <c r="A174" s="28">
        <v>164</v>
      </c>
      <c r="B174" s="29" t="s">
        <v>63</v>
      </c>
      <c r="C174" s="30" t="s">
        <v>185</v>
      </c>
      <c r="D174" s="31">
        <v>45043</v>
      </c>
      <c r="E174" s="37">
        <v>1105.6500000000001</v>
      </c>
      <c r="F174" s="37">
        <v>1103.95</v>
      </c>
      <c r="G174" s="38">
        <v>1093.1000000000001</v>
      </c>
      <c r="H174" s="38">
        <v>1080.5500000000002</v>
      </c>
      <c r="I174" s="38">
        <v>1069.7000000000003</v>
      </c>
      <c r="J174" s="38">
        <v>1116.5</v>
      </c>
      <c r="K174" s="38">
        <v>1127.3499999999999</v>
      </c>
      <c r="L174" s="38">
        <v>1139.8999999999999</v>
      </c>
      <c r="M174" s="28">
        <v>1114.8</v>
      </c>
      <c r="N174" s="28">
        <v>1091.4000000000001</v>
      </c>
      <c r="O174" s="39">
        <v>7215750</v>
      </c>
      <c r="P174" s="40">
        <v>5.1590337741829709E-2</v>
      </c>
    </row>
    <row r="175" spans="1:16" ht="12.75" customHeight="1">
      <c r="A175" s="28">
        <v>165</v>
      </c>
      <c r="B175" s="29" t="s">
        <v>58</v>
      </c>
      <c r="C175" s="30" t="s">
        <v>186</v>
      </c>
      <c r="D175" s="31">
        <v>45043</v>
      </c>
      <c r="E175" s="37">
        <v>554.04999999999995</v>
      </c>
      <c r="F175" s="37">
        <v>550.66666666666663</v>
      </c>
      <c r="G175" s="38">
        <v>546.43333333333328</v>
      </c>
      <c r="H175" s="38">
        <v>538.81666666666661</v>
      </c>
      <c r="I175" s="38">
        <v>534.58333333333326</v>
      </c>
      <c r="J175" s="38">
        <v>558.2833333333333</v>
      </c>
      <c r="K175" s="38">
        <v>562.51666666666665</v>
      </c>
      <c r="L175" s="38">
        <v>570.13333333333333</v>
      </c>
      <c r="M175" s="28">
        <v>554.9</v>
      </c>
      <c r="N175" s="28">
        <v>543.04999999999995</v>
      </c>
      <c r="O175" s="39">
        <v>72991500</v>
      </c>
      <c r="P175" s="40">
        <v>-5.1886057205206143E-2</v>
      </c>
    </row>
    <row r="176" spans="1:16" ht="12.75" customHeight="1">
      <c r="A176" s="28">
        <v>166</v>
      </c>
      <c r="B176" s="29" t="s">
        <v>42</v>
      </c>
      <c r="C176" s="30" t="s">
        <v>187</v>
      </c>
      <c r="D176" s="31">
        <v>45043</v>
      </c>
      <c r="E176" s="37">
        <v>23934.5</v>
      </c>
      <c r="F176" s="37">
        <v>23934.283333333336</v>
      </c>
      <c r="G176" s="38">
        <v>23618.316666666673</v>
      </c>
      <c r="H176" s="38">
        <v>23302.133333333335</v>
      </c>
      <c r="I176" s="38">
        <v>22986.166666666672</v>
      </c>
      <c r="J176" s="38">
        <v>24250.466666666674</v>
      </c>
      <c r="K176" s="38">
        <v>24566.433333333342</v>
      </c>
      <c r="L176" s="38">
        <v>24882.616666666676</v>
      </c>
      <c r="M176" s="28">
        <v>24250.25</v>
      </c>
      <c r="N176" s="28">
        <v>23618.1</v>
      </c>
      <c r="O176" s="39">
        <v>369350</v>
      </c>
      <c r="P176" s="40">
        <v>-0.11506439053608865</v>
      </c>
    </row>
    <row r="177" spans="1:16" ht="12.75" customHeight="1">
      <c r="A177" s="28">
        <v>167</v>
      </c>
      <c r="B177" s="29" t="s">
        <v>70</v>
      </c>
      <c r="C177" s="30" t="s">
        <v>188</v>
      </c>
      <c r="D177" s="31">
        <v>45043</v>
      </c>
      <c r="E177" s="37">
        <v>3275.8</v>
      </c>
      <c r="F177" s="37">
        <v>3272.9166666666665</v>
      </c>
      <c r="G177" s="38">
        <v>3256.7833333333328</v>
      </c>
      <c r="H177" s="38">
        <v>3237.7666666666664</v>
      </c>
      <c r="I177" s="38">
        <v>3221.6333333333328</v>
      </c>
      <c r="J177" s="38">
        <v>3291.9333333333329</v>
      </c>
      <c r="K177" s="38">
        <v>3308.0666666666671</v>
      </c>
      <c r="L177" s="38">
        <v>3327.083333333333</v>
      </c>
      <c r="M177" s="28">
        <v>3289.05</v>
      </c>
      <c r="N177" s="28">
        <v>3253.9</v>
      </c>
      <c r="O177" s="39">
        <v>1640100</v>
      </c>
      <c r="P177" s="40">
        <v>-1.2255713812520701E-2</v>
      </c>
    </row>
    <row r="178" spans="1:16" ht="12.75" customHeight="1">
      <c r="A178" s="28">
        <v>168</v>
      </c>
      <c r="B178" s="29" t="s">
        <v>40</v>
      </c>
      <c r="C178" s="30" t="s">
        <v>189</v>
      </c>
      <c r="D178" s="31">
        <v>45043</v>
      </c>
      <c r="E178" s="37">
        <v>2499.75</v>
      </c>
      <c r="F178" s="37">
        <v>2492.8833333333332</v>
      </c>
      <c r="G178" s="38">
        <v>2482.8166666666666</v>
      </c>
      <c r="H178" s="38">
        <v>2465.8833333333332</v>
      </c>
      <c r="I178" s="38">
        <v>2455.8166666666666</v>
      </c>
      <c r="J178" s="38">
        <v>2509.8166666666666</v>
      </c>
      <c r="K178" s="38">
        <v>2519.8833333333332</v>
      </c>
      <c r="L178" s="38">
        <v>2536.8166666666666</v>
      </c>
      <c r="M178" s="28">
        <v>2502.9499999999998</v>
      </c>
      <c r="N178" s="28">
        <v>2475.9499999999998</v>
      </c>
      <c r="O178" s="39">
        <v>2895000</v>
      </c>
      <c r="P178" s="40">
        <v>5.8631921824104233E-3</v>
      </c>
    </row>
    <row r="179" spans="1:16" ht="12.75" customHeight="1">
      <c r="A179" s="28">
        <v>169</v>
      </c>
      <c r="B179" s="29" t="s">
        <v>63</v>
      </c>
      <c r="C179" s="30" t="s">
        <v>865</v>
      </c>
      <c r="D179" s="31">
        <v>45043</v>
      </c>
      <c r="E179" s="37">
        <v>1396.75</v>
      </c>
      <c r="F179" s="37">
        <v>1390.5</v>
      </c>
      <c r="G179" s="38">
        <v>1365.1</v>
      </c>
      <c r="H179" s="38">
        <v>1333.4499999999998</v>
      </c>
      <c r="I179" s="38">
        <v>1308.0499999999997</v>
      </c>
      <c r="J179" s="38">
        <v>1422.15</v>
      </c>
      <c r="K179" s="38">
        <v>1447.5500000000002</v>
      </c>
      <c r="L179" s="38">
        <v>1479.2000000000003</v>
      </c>
      <c r="M179" s="28">
        <v>1415.9</v>
      </c>
      <c r="N179" s="28">
        <v>1358.85</v>
      </c>
      <c r="O179" s="39">
        <v>4402200</v>
      </c>
      <c r="P179" s="40">
        <v>-7.9307315848914539E-2</v>
      </c>
    </row>
    <row r="180" spans="1:16" ht="12.75" customHeight="1">
      <c r="A180" s="28">
        <v>170</v>
      </c>
      <c r="B180" s="29" t="s">
        <v>47</v>
      </c>
      <c r="C180" s="30" t="s">
        <v>190</v>
      </c>
      <c r="D180" s="31">
        <v>45043</v>
      </c>
      <c r="E180" s="37">
        <v>979.2</v>
      </c>
      <c r="F180" s="37">
        <v>973.70000000000016</v>
      </c>
      <c r="G180" s="38">
        <v>966.0500000000003</v>
      </c>
      <c r="H180" s="38">
        <v>952.90000000000009</v>
      </c>
      <c r="I180" s="38">
        <v>945.25000000000023</v>
      </c>
      <c r="J180" s="38">
        <v>986.85000000000036</v>
      </c>
      <c r="K180" s="38">
        <v>994.50000000000023</v>
      </c>
      <c r="L180" s="38">
        <v>1007.6500000000004</v>
      </c>
      <c r="M180" s="28">
        <v>981.35</v>
      </c>
      <c r="N180" s="28">
        <v>960.55</v>
      </c>
      <c r="O180" s="39">
        <v>20130600</v>
      </c>
      <c r="P180" s="40">
        <v>3.1751157033688512E-2</v>
      </c>
    </row>
    <row r="181" spans="1:16" ht="12.75" customHeight="1">
      <c r="A181" s="28">
        <v>171</v>
      </c>
      <c r="B181" s="29" t="s">
        <v>178</v>
      </c>
      <c r="C181" s="30" t="s">
        <v>191</v>
      </c>
      <c r="D181" s="31">
        <v>45043</v>
      </c>
      <c r="E181" s="37">
        <v>421.1</v>
      </c>
      <c r="F181" s="37">
        <v>419.65000000000003</v>
      </c>
      <c r="G181" s="38">
        <v>417.15000000000009</v>
      </c>
      <c r="H181" s="38">
        <v>413.20000000000005</v>
      </c>
      <c r="I181" s="38">
        <v>410.7000000000001</v>
      </c>
      <c r="J181" s="38">
        <v>423.60000000000008</v>
      </c>
      <c r="K181" s="38">
        <v>426.09999999999997</v>
      </c>
      <c r="L181" s="38">
        <v>430.05000000000007</v>
      </c>
      <c r="M181" s="28">
        <v>422.15</v>
      </c>
      <c r="N181" s="28">
        <v>415.7</v>
      </c>
      <c r="O181" s="39">
        <v>8718000</v>
      </c>
      <c r="P181" s="40">
        <v>5.1885160843998619E-3</v>
      </c>
    </row>
    <row r="182" spans="1:16" ht="12.75" customHeight="1">
      <c r="A182" s="28">
        <v>172</v>
      </c>
      <c r="B182" s="29" t="s">
        <v>47</v>
      </c>
      <c r="C182" s="30" t="s">
        <v>272</v>
      </c>
      <c r="D182" s="31">
        <v>45043</v>
      </c>
      <c r="E182" s="37">
        <v>620.70000000000005</v>
      </c>
      <c r="F182" s="37">
        <v>618.4</v>
      </c>
      <c r="G182" s="38">
        <v>614.84999999999991</v>
      </c>
      <c r="H182" s="38">
        <v>608.99999999999989</v>
      </c>
      <c r="I182" s="38">
        <v>605.44999999999982</v>
      </c>
      <c r="J182" s="38">
        <v>624.25</v>
      </c>
      <c r="K182" s="38">
        <v>627.79999999999995</v>
      </c>
      <c r="L182" s="38">
        <v>633.65000000000009</v>
      </c>
      <c r="M182" s="28">
        <v>621.95000000000005</v>
      </c>
      <c r="N182" s="28">
        <v>612.54999999999995</v>
      </c>
      <c r="O182" s="39">
        <v>2797000</v>
      </c>
      <c r="P182" s="40">
        <v>0.16931438127090301</v>
      </c>
    </row>
    <row r="183" spans="1:16" ht="12.75" customHeight="1">
      <c r="A183" s="28">
        <v>173</v>
      </c>
      <c r="B183" s="29" t="s">
        <v>38</v>
      </c>
      <c r="C183" s="30" t="s">
        <v>192</v>
      </c>
      <c r="D183" s="31">
        <v>45043</v>
      </c>
      <c r="E183" s="37">
        <v>948</v>
      </c>
      <c r="F183" s="37">
        <v>946.51666666666677</v>
      </c>
      <c r="G183" s="38">
        <v>943.58333333333348</v>
      </c>
      <c r="H183" s="38">
        <v>939.16666666666674</v>
      </c>
      <c r="I183" s="38">
        <v>936.23333333333346</v>
      </c>
      <c r="J183" s="38">
        <v>950.93333333333351</v>
      </c>
      <c r="K183" s="38">
        <v>953.86666666666667</v>
      </c>
      <c r="L183" s="38">
        <v>958.28333333333353</v>
      </c>
      <c r="M183" s="28">
        <v>949.45</v>
      </c>
      <c r="N183" s="28">
        <v>942.1</v>
      </c>
      <c r="O183" s="39">
        <v>5475000</v>
      </c>
      <c r="P183" s="40">
        <v>-5.5138493398912761E-2</v>
      </c>
    </row>
    <row r="184" spans="1:16" ht="12.75" customHeight="1">
      <c r="A184" s="28">
        <v>174</v>
      </c>
      <c r="B184" s="29" t="s">
        <v>74</v>
      </c>
      <c r="C184" s="30" t="s">
        <v>485</v>
      </c>
      <c r="D184" s="31">
        <v>45043</v>
      </c>
      <c r="E184" s="37">
        <v>1253.05</v>
      </c>
      <c r="F184" s="37">
        <v>1249.5</v>
      </c>
      <c r="G184" s="38">
        <v>1235</v>
      </c>
      <c r="H184" s="38">
        <v>1216.95</v>
      </c>
      <c r="I184" s="38">
        <v>1202.45</v>
      </c>
      <c r="J184" s="38">
        <v>1267.55</v>
      </c>
      <c r="K184" s="38">
        <v>1282.05</v>
      </c>
      <c r="L184" s="38">
        <v>1300.0999999999999</v>
      </c>
      <c r="M184" s="28">
        <v>1264</v>
      </c>
      <c r="N184" s="28">
        <v>1231.45</v>
      </c>
      <c r="O184" s="39">
        <v>2475500</v>
      </c>
      <c r="P184" s="40">
        <v>-9.6019203840768154E-3</v>
      </c>
    </row>
    <row r="185" spans="1:16" ht="12.75" customHeight="1">
      <c r="A185" s="28">
        <v>175</v>
      </c>
      <c r="B185" s="29" t="s">
        <v>56</v>
      </c>
      <c r="C185" s="30" t="s">
        <v>193</v>
      </c>
      <c r="D185" s="31">
        <v>45043</v>
      </c>
      <c r="E185" s="37">
        <v>733.35</v>
      </c>
      <c r="F185" s="37">
        <v>725.86666666666667</v>
      </c>
      <c r="G185" s="38">
        <v>716.48333333333335</v>
      </c>
      <c r="H185" s="38">
        <v>699.61666666666667</v>
      </c>
      <c r="I185" s="38">
        <v>690.23333333333335</v>
      </c>
      <c r="J185" s="38">
        <v>742.73333333333335</v>
      </c>
      <c r="K185" s="38">
        <v>752.11666666666679</v>
      </c>
      <c r="L185" s="38">
        <v>768.98333333333335</v>
      </c>
      <c r="M185" s="28">
        <v>735.25</v>
      </c>
      <c r="N185" s="28">
        <v>709</v>
      </c>
      <c r="O185" s="39">
        <v>13034700</v>
      </c>
      <c r="P185" s="40">
        <v>0.10011393847322446</v>
      </c>
    </row>
    <row r="186" spans="1:16" ht="12.75" customHeight="1">
      <c r="A186" s="28">
        <v>176</v>
      </c>
      <c r="B186" s="29" t="s">
        <v>49</v>
      </c>
      <c r="C186" s="30" t="s">
        <v>194</v>
      </c>
      <c r="D186" s="31">
        <v>45043</v>
      </c>
      <c r="E186" s="37">
        <v>474.9</v>
      </c>
      <c r="F186" s="37">
        <v>473.25</v>
      </c>
      <c r="G186" s="38">
        <v>470.7</v>
      </c>
      <c r="H186" s="38">
        <v>466.5</v>
      </c>
      <c r="I186" s="38">
        <v>463.95</v>
      </c>
      <c r="J186" s="38">
        <v>477.45</v>
      </c>
      <c r="K186" s="38">
        <v>479.99999999999994</v>
      </c>
      <c r="L186" s="38">
        <v>484.2</v>
      </c>
      <c r="M186" s="28">
        <v>475.8</v>
      </c>
      <c r="N186" s="28">
        <v>469.05</v>
      </c>
      <c r="O186" s="39">
        <v>60689325</v>
      </c>
      <c r="P186" s="40">
        <v>1.1753919932297422E-3</v>
      </c>
    </row>
    <row r="187" spans="1:16" ht="12.75" customHeight="1">
      <c r="A187" s="28">
        <v>177</v>
      </c>
      <c r="B187" s="29" t="s">
        <v>166</v>
      </c>
      <c r="C187" s="30" t="s">
        <v>195</v>
      </c>
      <c r="D187" s="31">
        <v>45043</v>
      </c>
      <c r="E187" s="37">
        <v>196.25</v>
      </c>
      <c r="F187" s="37">
        <v>195.96666666666667</v>
      </c>
      <c r="G187" s="38">
        <v>195.03333333333333</v>
      </c>
      <c r="H187" s="38">
        <v>193.81666666666666</v>
      </c>
      <c r="I187" s="38">
        <v>192.88333333333333</v>
      </c>
      <c r="J187" s="38">
        <v>197.18333333333334</v>
      </c>
      <c r="K187" s="38">
        <v>198.11666666666667</v>
      </c>
      <c r="L187" s="38">
        <v>199.33333333333334</v>
      </c>
      <c r="M187" s="28">
        <v>196.9</v>
      </c>
      <c r="N187" s="28">
        <v>194.75</v>
      </c>
      <c r="O187" s="39">
        <v>94702500</v>
      </c>
      <c r="P187" s="40">
        <v>-6.8662844199051465E-3</v>
      </c>
    </row>
    <row r="188" spans="1:16" ht="12.75" customHeight="1">
      <c r="A188" s="28">
        <v>178</v>
      </c>
      <c r="B188" s="29" t="s">
        <v>119</v>
      </c>
      <c r="C188" s="30" t="s">
        <v>196</v>
      </c>
      <c r="D188" s="31">
        <v>45043</v>
      </c>
      <c r="E188" s="37">
        <v>106.65</v>
      </c>
      <c r="F188" s="37">
        <v>106.21666666666665</v>
      </c>
      <c r="G188" s="38">
        <v>105.58333333333331</v>
      </c>
      <c r="H188" s="38">
        <v>104.51666666666667</v>
      </c>
      <c r="I188" s="38">
        <v>103.88333333333333</v>
      </c>
      <c r="J188" s="38">
        <v>107.2833333333333</v>
      </c>
      <c r="K188" s="38">
        <v>107.91666666666666</v>
      </c>
      <c r="L188" s="38">
        <v>108.98333333333329</v>
      </c>
      <c r="M188" s="28">
        <v>106.85</v>
      </c>
      <c r="N188" s="28">
        <v>105.15</v>
      </c>
      <c r="O188" s="39">
        <v>208180500</v>
      </c>
      <c r="P188" s="40">
        <v>-1.1387677279494345E-2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45043</v>
      </c>
      <c r="E189" s="37">
        <v>3174.65</v>
      </c>
      <c r="F189" s="37">
        <v>3162.5833333333335</v>
      </c>
      <c r="G189" s="38">
        <v>3145.166666666667</v>
      </c>
      <c r="H189" s="38">
        <v>3115.6833333333334</v>
      </c>
      <c r="I189" s="38">
        <v>3098.2666666666669</v>
      </c>
      <c r="J189" s="38">
        <v>3192.0666666666671</v>
      </c>
      <c r="K189" s="38">
        <v>3209.483333333334</v>
      </c>
      <c r="L189" s="38">
        <v>3238.9666666666672</v>
      </c>
      <c r="M189" s="28">
        <v>3180</v>
      </c>
      <c r="N189" s="28">
        <v>3133.1</v>
      </c>
      <c r="O189" s="39">
        <v>11158000</v>
      </c>
      <c r="P189" s="40">
        <v>-3.0885214007782102E-2</v>
      </c>
    </row>
    <row r="190" spans="1:16" ht="12.75" customHeight="1">
      <c r="A190" s="28">
        <v>180</v>
      </c>
      <c r="B190" s="29" t="s">
        <v>86</v>
      </c>
      <c r="C190" s="30" t="s">
        <v>198</v>
      </c>
      <c r="D190" s="31">
        <v>45043</v>
      </c>
      <c r="E190" s="37">
        <v>1005.25</v>
      </c>
      <c r="F190" s="37">
        <v>999.38333333333333</v>
      </c>
      <c r="G190" s="38">
        <v>992.06666666666661</v>
      </c>
      <c r="H190" s="38">
        <v>978.88333333333333</v>
      </c>
      <c r="I190" s="38">
        <v>971.56666666666661</v>
      </c>
      <c r="J190" s="38">
        <v>1012.5666666666666</v>
      </c>
      <c r="K190" s="38">
        <v>1019.8833333333334</v>
      </c>
      <c r="L190" s="38">
        <v>1033.0666666666666</v>
      </c>
      <c r="M190" s="28">
        <v>1006.7</v>
      </c>
      <c r="N190" s="28">
        <v>986.2</v>
      </c>
      <c r="O190" s="39">
        <v>12660000</v>
      </c>
      <c r="P190" s="40">
        <v>-1.9060901906090191E-2</v>
      </c>
    </row>
    <row r="191" spans="1:16" ht="12.75" customHeight="1">
      <c r="A191" s="28">
        <v>181</v>
      </c>
      <c r="B191" s="29" t="s">
        <v>56</v>
      </c>
      <c r="C191" s="30" t="s">
        <v>199</v>
      </c>
      <c r="D191" s="31">
        <v>45043</v>
      </c>
      <c r="E191" s="37">
        <v>2626.9</v>
      </c>
      <c r="F191" s="37">
        <v>2611.2666666666669</v>
      </c>
      <c r="G191" s="38">
        <v>2589.7333333333336</v>
      </c>
      <c r="H191" s="38">
        <v>2552.5666666666666</v>
      </c>
      <c r="I191" s="38">
        <v>2531.0333333333333</v>
      </c>
      <c r="J191" s="38">
        <v>2648.4333333333338</v>
      </c>
      <c r="K191" s="38">
        <v>2669.9666666666676</v>
      </c>
      <c r="L191" s="38">
        <v>2707.1333333333341</v>
      </c>
      <c r="M191" s="28">
        <v>2632.8</v>
      </c>
      <c r="N191" s="28">
        <v>2574.1</v>
      </c>
      <c r="O191" s="39">
        <v>4932000</v>
      </c>
      <c r="P191" s="40">
        <v>3.5264483627204031E-2</v>
      </c>
    </row>
    <row r="192" spans="1:16" ht="12.75" customHeight="1">
      <c r="A192" s="28">
        <v>182</v>
      </c>
      <c r="B192" s="29" t="s">
        <v>47</v>
      </c>
      <c r="C192" s="30" t="s">
        <v>200</v>
      </c>
      <c r="D192" s="31">
        <v>45043</v>
      </c>
      <c r="E192" s="37">
        <v>1619.95</v>
      </c>
      <c r="F192" s="37">
        <v>1617.5166666666664</v>
      </c>
      <c r="G192" s="38">
        <v>1609.7833333333328</v>
      </c>
      <c r="H192" s="38">
        <v>1599.6166666666663</v>
      </c>
      <c r="I192" s="38">
        <v>1591.8833333333328</v>
      </c>
      <c r="J192" s="38">
        <v>1627.6833333333329</v>
      </c>
      <c r="K192" s="38">
        <v>1635.4166666666665</v>
      </c>
      <c r="L192" s="38">
        <v>1645.583333333333</v>
      </c>
      <c r="M192" s="28">
        <v>1625.25</v>
      </c>
      <c r="N192" s="28">
        <v>1607.35</v>
      </c>
      <c r="O192" s="39">
        <v>1801500</v>
      </c>
      <c r="P192" s="40">
        <v>-4.3027888446215141E-2</v>
      </c>
    </row>
    <row r="193" spans="1:16" ht="12.75" customHeight="1">
      <c r="A193" s="28">
        <v>183</v>
      </c>
      <c r="B193" s="29" t="s">
        <v>44</v>
      </c>
      <c r="C193" s="30" t="s">
        <v>202</v>
      </c>
      <c r="D193" s="31">
        <v>45043</v>
      </c>
      <c r="E193" s="37">
        <v>1385.35</v>
      </c>
      <c r="F193" s="37">
        <v>1387.4166666666667</v>
      </c>
      <c r="G193" s="38">
        <v>1374.9333333333334</v>
      </c>
      <c r="H193" s="38">
        <v>1364.5166666666667</v>
      </c>
      <c r="I193" s="38">
        <v>1352.0333333333333</v>
      </c>
      <c r="J193" s="38">
        <v>1397.8333333333335</v>
      </c>
      <c r="K193" s="38">
        <v>1410.3166666666666</v>
      </c>
      <c r="L193" s="38">
        <v>1420.7333333333336</v>
      </c>
      <c r="M193" s="28">
        <v>1399.9</v>
      </c>
      <c r="N193" s="28">
        <v>1377</v>
      </c>
      <c r="O193" s="39">
        <v>3829600</v>
      </c>
      <c r="P193" s="40">
        <v>-4.1833466773418732E-2</v>
      </c>
    </row>
    <row r="194" spans="1:16" ht="12.75" customHeight="1">
      <c r="A194" s="28">
        <v>184</v>
      </c>
      <c r="B194" s="29" t="s">
        <v>49</v>
      </c>
      <c r="C194" s="30" t="s">
        <v>203</v>
      </c>
      <c r="D194" s="31">
        <v>45043</v>
      </c>
      <c r="E194" s="37">
        <v>1101.55</v>
      </c>
      <c r="F194" s="37">
        <v>1102.95</v>
      </c>
      <c r="G194" s="38">
        <v>1088.7</v>
      </c>
      <c r="H194" s="38">
        <v>1075.8499999999999</v>
      </c>
      <c r="I194" s="38">
        <v>1061.5999999999999</v>
      </c>
      <c r="J194" s="38">
        <v>1115.8000000000002</v>
      </c>
      <c r="K194" s="38">
        <v>1130.0500000000002</v>
      </c>
      <c r="L194" s="38">
        <v>1142.9000000000003</v>
      </c>
      <c r="M194" s="28">
        <v>1117.2</v>
      </c>
      <c r="N194" s="28">
        <v>1090.0999999999999</v>
      </c>
      <c r="O194" s="39">
        <v>7763700</v>
      </c>
      <c r="P194" s="40">
        <v>-2.4284943335132216E-3</v>
      </c>
    </row>
    <row r="195" spans="1:16" ht="12.75" customHeight="1">
      <c r="A195" s="28">
        <v>185</v>
      </c>
      <c r="B195" s="29" t="s">
        <v>56</v>
      </c>
      <c r="C195" s="30" t="s">
        <v>204</v>
      </c>
      <c r="D195" s="31">
        <v>45043</v>
      </c>
      <c r="E195" s="37">
        <v>1444.5</v>
      </c>
      <c r="F195" s="37">
        <v>1442.9333333333332</v>
      </c>
      <c r="G195" s="38">
        <v>1435.9166666666663</v>
      </c>
      <c r="H195" s="38">
        <v>1427.333333333333</v>
      </c>
      <c r="I195" s="38">
        <v>1420.3166666666662</v>
      </c>
      <c r="J195" s="38">
        <v>1451.5166666666664</v>
      </c>
      <c r="K195" s="38">
        <v>1458.5333333333333</v>
      </c>
      <c r="L195" s="38">
        <v>1467.1166666666666</v>
      </c>
      <c r="M195" s="28">
        <v>1449.95</v>
      </c>
      <c r="N195" s="28">
        <v>1434.35</v>
      </c>
      <c r="O195" s="39">
        <v>1390000</v>
      </c>
      <c r="P195" s="40">
        <v>-3.7396121883656507E-2</v>
      </c>
    </row>
    <row r="196" spans="1:16" ht="12.75" customHeight="1">
      <c r="A196" s="28">
        <v>186</v>
      </c>
      <c r="B196" s="29" t="s">
        <v>42</v>
      </c>
      <c r="C196" s="30" t="s">
        <v>205</v>
      </c>
      <c r="D196" s="31">
        <v>45043</v>
      </c>
      <c r="E196" s="37">
        <v>7435.95</v>
      </c>
      <c r="F196" s="37">
        <v>7401.083333333333</v>
      </c>
      <c r="G196" s="38">
        <v>7355.7166666666662</v>
      </c>
      <c r="H196" s="38">
        <v>7275.4833333333336</v>
      </c>
      <c r="I196" s="38">
        <v>7230.1166666666668</v>
      </c>
      <c r="J196" s="38">
        <v>7481.3166666666657</v>
      </c>
      <c r="K196" s="38">
        <v>7526.6833333333325</v>
      </c>
      <c r="L196" s="38">
        <v>7606.9166666666652</v>
      </c>
      <c r="M196" s="28">
        <v>7446.45</v>
      </c>
      <c r="N196" s="28">
        <v>7320.85</v>
      </c>
      <c r="O196" s="39">
        <v>1855900</v>
      </c>
      <c r="P196" s="40">
        <v>4.8186247969680563E-3</v>
      </c>
    </row>
    <row r="197" spans="1:16" ht="12.75" customHeight="1">
      <c r="A197" s="28">
        <v>187</v>
      </c>
      <c r="B197" s="29" t="s">
        <v>38</v>
      </c>
      <c r="C197" s="30" t="s">
        <v>206</v>
      </c>
      <c r="D197" s="31">
        <v>45043</v>
      </c>
      <c r="E197" s="37">
        <v>729.65</v>
      </c>
      <c r="F197" s="37">
        <v>730.2833333333333</v>
      </c>
      <c r="G197" s="38">
        <v>722.26666666666665</v>
      </c>
      <c r="H197" s="38">
        <v>714.88333333333333</v>
      </c>
      <c r="I197" s="38">
        <v>706.86666666666667</v>
      </c>
      <c r="J197" s="38">
        <v>737.66666666666663</v>
      </c>
      <c r="K197" s="38">
        <v>745.68333333333328</v>
      </c>
      <c r="L197" s="38">
        <v>753.06666666666661</v>
      </c>
      <c r="M197" s="28">
        <v>738.3</v>
      </c>
      <c r="N197" s="28">
        <v>722.9</v>
      </c>
      <c r="O197" s="39">
        <v>14890200</v>
      </c>
      <c r="P197" s="40">
        <v>-5.1742693931616852E-2</v>
      </c>
    </row>
    <row r="198" spans="1:16" ht="12.75" customHeight="1">
      <c r="A198" s="28">
        <v>188</v>
      </c>
      <c r="B198" s="29" t="s">
        <v>119</v>
      </c>
      <c r="C198" s="30" t="s">
        <v>207</v>
      </c>
      <c r="D198" s="31">
        <v>45043</v>
      </c>
      <c r="E198" s="37">
        <v>275.35000000000002</v>
      </c>
      <c r="F198" s="37">
        <v>275.13333333333338</v>
      </c>
      <c r="G198" s="38">
        <v>273.41666666666674</v>
      </c>
      <c r="H198" s="38">
        <v>271.48333333333335</v>
      </c>
      <c r="I198" s="38">
        <v>269.76666666666671</v>
      </c>
      <c r="J198" s="38">
        <v>277.06666666666678</v>
      </c>
      <c r="K198" s="38">
        <v>278.78333333333336</v>
      </c>
      <c r="L198" s="38">
        <v>280.71666666666681</v>
      </c>
      <c r="M198" s="28">
        <v>276.85000000000002</v>
      </c>
      <c r="N198" s="28">
        <v>273.2</v>
      </c>
      <c r="O198" s="39">
        <v>37616000</v>
      </c>
      <c r="P198" s="40">
        <v>2.3397540537599303E-2</v>
      </c>
    </row>
    <row r="199" spans="1:16" ht="12.75" customHeight="1">
      <c r="A199" s="28">
        <v>189</v>
      </c>
      <c r="B199" s="29" t="s">
        <v>70</v>
      </c>
      <c r="C199" s="30" t="s">
        <v>208</v>
      </c>
      <c r="D199" s="31">
        <v>45043</v>
      </c>
      <c r="E199" s="37">
        <v>847.8</v>
      </c>
      <c r="F199" s="37">
        <v>852.43333333333339</v>
      </c>
      <c r="G199" s="38">
        <v>840.81666666666683</v>
      </c>
      <c r="H199" s="38">
        <v>833.83333333333348</v>
      </c>
      <c r="I199" s="38">
        <v>822.21666666666692</v>
      </c>
      <c r="J199" s="38">
        <v>859.41666666666674</v>
      </c>
      <c r="K199" s="38">
        <v>871.0333333333333</v>
      </c>
      <c r="L199" s="38">
        <v>878.01666666666665</v>
      </c>
      <c r="M199" s="28">
        <v>864.05</v>
      </c>
      <c r="N199" s="28">
        <v>845.45</v>
      </c>
      <c r="O199" s="39">
        <v>5437800</v>
      </c>
      <c r="P199" s="40">
        <v>-2.621682604491243E-2</v>
      </c>
    </row>
    <row r="200" spans="1:16" ht="12.75" customHeight="1">
      <c r="A200" s="28">
        <v>190</v>
      </c>
      <c r="B200" s="29" t="s">
        <v>70</v>
      </c>
      <c r="C200" s="30" t="s">
        <v>277</v>
      </c>
      <c r="D200" s="31">
        <v>45043</v>
      </c>
      <c r="E200" s="37">
        <v>1321.85</v>
      </c>
      <c r="F200" s="37">
        <v>1322.2833333333333</v>
      </c>
      <c r="G200" s="38">
        <v>1316.5666666666666</v>
      </c>
      <c r="H200" s="38">
        <v>1311.2833333333333</v>
      </c>
      <c r="I200" s="38">
        <v>1305.5666666666666</v>
      </c>
      <c r="J200" s="38">
        <v>1327.5666666666666</v>
      </c>
      <c r="K200" s="38">
        <v>1333.2833333333333</v>
      </c>
      <c r="L200" s="38">
        <v>1338.5666666666666</v>
      </c>
      <c r="M200" s="28">
        <v>1328</v>
      </c>
      <c r="N200" s="28">
        <v>1317</v>
      </c>
      <c r="O200" s="39">
        <v>975450</v>
      </c>
      <c r="P200" s="40">
        <v>-5.0102249488752554E-2</v>
      </c>
    </row>
    <row r="201" spans="1:16" ht="12.75" customHeight="1">
      <c r="A201" s="28">
        <v>191</v>
      </c>
      <c r="B201" s="29" t="s">
        <v>86</v>
      </c>
      <c r="C201" s="30" t="s">
        <v>209</v>
      </c>
      <c r="D201" s="31">
        <v>45043</v>
      </c>
      <c r="E201" s="37">
        <v>377.55</v>
      </c>
      <c r="F201" s="37">
        <v>375.2</v>
      </c>
      <c r="G201" s="38">
        <v>372.4</v>
      </c>
      <c r="H201" s="38">
        <v>367.25</v>
      </c>
      <c r="I201" s="38">
        <v>364.45</v>
      </c>
      <c r="J201" s="38">
        <v>380.34999999999997</v>
      </c>
      <c r="K201" s="38">
        <v>383.15000000000003</v>
      </c>
      <c r="L201" s="38">
        <v>388.29999999999995</v>
      </c>
      <c r="M201" s="28">
        <v>378</v>
      </c>
      <c r="N201" s="28">
        <v>370.05</v>
      </c>
      <c r="O201" s="39">
        <v>32379000</v>
      </c>
      <c r="P201" s="40">
        <v>-5.8900466495182456E-2</v>
      </c>
    </row>
    <row r="202" spans="1:16" ht="12.75" customHeight="1">
      <c r="A202" s="28">
        <v>192</v>
      </c>
      <c r="B202" s="29" t="s">
        <v>178</v>
      </c>
      <c r="C202" s="30" t="s">
        <v>210</v>
      </c>
      <c r="D202" s="31">
        <v>45043</v>
      </c>
      <c r="E202" s="37">
        <v>193</v>
      </c>
      <c r="F202" s="37">
        <v>194.18333333333331</v>
      </c>
      <c r="G202" s="38">
        <v>190.86666666666662</v>
      </c>
      <c r="H202" s="38">
        <v>188.73333333333332</v>
      </c>
      <c r="I202" s="38">
        <v>185.41666666666663</v>
      </c>
      <c r="J202" s="38">
        <v>196.31666666666661</v>
      </c>
      <c r="K202" s="38">
        <v>199.63333333333327</v>
      </c>
      <c r="L202" s="38">
        <v>201.76666666666659</v>
      </c>
      <c r="M202" s="28">
        <v>197.5</v>
      </c>
      <c r="N202" s="28">
        <v>192.05</v>
      </c>
      <c r="O202" s="39">
        <v>96597000</v>
      </c>
      <c r="P202" s="40">
        <v>3.794081619495842E-2</v>
      </c>
    </row>
    <row r="203" spans="1:16" ht="12.75" customHeight="1">
      <c r="A203" s="28">
        <v>193</v>
      </c>
      <c r="B203" s="29" t="s">
        <v>47</v>
      </c>
      <c r="C203" s="30" t="s">
        <v>797</v>
      </c>
      <c r="D203" s="31">
        <v>45043</v>
      </c>
      <c r="E203" s="37">
        <v>518.25</v>
      </c>
      <c r="F203" s="37">
        <v>519.4666666666667</v>
      </c>
      <c r="G203" s="38">
        <v>514.78333333333342</v>
      </c>
      <c r="H203" s="38">
        <v>511.31666666666672</v>
      </c>
      <c r="I203" s="38">
        <v>506.63333333333344</v>
      </c>
      <c r="J203" s="38">
        <v>522.93333333333339</v>
      </c>
      <c r="K203" s="38">
        <v>527.61666666666679</v>
      </c>
      <c r="L203" s="38">
        <v>531.08333333333337</v>
      </c>
      <c r="M203" s="28">
        <v>524.15</v>
      </c>
      <c r="N203" s="28">
        <v>516</v>
      </c>
      <c r="O203" s="39">
        <v>7144200</v>
      </c>
      <c r="P203" s="40">
        <v>-1.8060366155368629E-2</v>
      </c>
    </row>
    <row r="204" spans="1:16" ht="12.75" customHeight="1">
      <c r="A204" s="28">
        <v>194</v>
      </c>
      <c r="B204" s="29"/>
      <c r="C204" s="30"/>
      <c r="D204" s="31"/>
      <c r="E204" s="37"/>
      <c r="F204" s="37"/>
      <c r="G204" s="38"/>
      <c r="H204" s="38"/>
      <c r="I204" s="38"/>
      <c r="J204" s="38"/>
      <c r="K204" s="38"/>
      <c r="L204" s="38"/>
      <c r="M204" s="28"/>
      <c r="N204" s="28"/>
      <c r="O204" s="39"/>
      <c r="P204" s="40"/>
    </row>
    <row r="205" spans="1:16" ht="12.75" customHeight="1">
      <c r="A205" s="28"/>
      <c r="B205" s="29"/>
      <c r="C205" s="41"/>
      <c r="D205" s="43"/>
      <c r="E205" s="44"/>
      <c r="F205" s="44"/>
      <c r="G205" s="45"/>
      <c r="H205" s="45"/>
      <c r="I205" s="45"/>
      <c r="J205" s="45"/>
      <c r="K205" s="45"/>
      <c r="L205" s="45"/>
      <c r="M205" s="41"/>
      <c r="N205" s="41"/>
      <c r="O205" s="232"/>
      <c r="P205" s="233"/>
    </row>
    <row r="206" spans="1:16" ht="12.75" customHeight="1">
      <c r="A206" s="28"/>
      <c r="B206" s="42"/>
      <c r="C206" s="41"/>
      <c r="D206" s="43"/>
      <c r="E206" s="44"/>
      <c r="F206" s="44"/>
      <c r="G206" s="45"/>
      <c r="H206" s="45"/>
      <c r="I206" s="45"/>
      <c r="J206" s="45"/>
      <c r="K206" s="45"/>
      <c r="L206" s="45"/>
      <c r="M206" s="41"/>
      <c r="N206" s="41"/>
      <c r="O206" s="232"/>
      <c r="P206" s="233"/>
    </row>
    <row r="207" spans="1:16" ht="12.75" customHeight="1">
      <c r="A207" s="28"/>
      <c r="B207" s="42"/>
      <c r="C207" s="41"/>
      <c r="D207" s="43"/>
      <c r="E207" s="44"/>
      <c r="F207" s="44"/>
      <c r="G207" s="45"/>
      <c r="H207" s="45"/>
      <c r="I207" s="45"/>
      <c r="J207" s="45"/>
      <c r="K207" s="45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I26" sqref="I2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45041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6" t="s">
        <v>16</v>
      </c>
      <c r="B8" s="378"/>
      <c r="C8" s="382" t="s">
        <v>20</v>
      </c>
      <c r="D8" s="382" t="s">
        <v>21</v>
      </c>
      <c r="E8" s="373" t="s">
        <v>22</v>
      </c>
      <c r="F8" s="374"/>
      <c r="G8" s="375"/>
      <c r="H8" s="373" t="s">
        <v>23</v>
      </c>
      <c r="I8" s="374"/>
      <c r="J8" s="375"/>
      <c r="K8" s="23"/>
      <c r="L8" s="50"/>
      <c r="M8" s="50"/>
      <c r="N8" s="1"/>
      <c r="O8" s="1"/>
    </row>
    <row r="9" spans="1:15" ht="36" customHeight="1">
      <c r="A9" s="380"/>
      <c r="B9" s="381"/>
      <c r="C9" s="381"/>
      <c r="D9" s="38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3">
        <v>1</v>
      </c>
      <c r="B10" s="258" t="s">
        <v>227</v>
      </c>
      <c r="C10" s="258">
        <v>17743.400000000001</v>
      </c>
      <c r="D10" s="258">
        <v>17703.466666666667</v>
      </c>
      <c r="E10" s="258">
        <v>17652.433333333334</v>
      </c>
      <c r="F10" s="258">
        <v>17561.466666666667</v>
      </c>
      <c r="G10" s="258">
        <v>17510.433333333334</v>
      </c>
      <c r="H10" s="258">
        <v>17794.433333333334</v>
      </c>
      <c r="I10" s="258">
        <v>17845.466666666667</v>
      </c>
      <c r="J10" s="258">
        <v>17936.433333333334</v>
      </c>
      <c r="K10" s="258">
        <v>17754.5</v>
      </c>
      <c r="L10" s="258">
        <v>17612.5</v>
      </c>
      <c r="M10" s="259"/>
      <c r="N10" s="1"/>
      <c r="O10" s="1"/>
    </row>
    <row r="11" spans="1:15" ht="12.75" customHeight="1">
      <c r="A11" s="213">
        <v>2</v>
      </c>
      <c r="B11" s="263" t="s">
        <v>228</v>
      </c>
      <c r="C11" s="258">
        <v>42635.75</v>
      </c>
      <c r="D11" s="258">
        <v>42539.666666666664</v>
      </c>
      <c r="E11" s="258">
        <v>42365.183333333327</v>
      </c>
      <c r="F11" s="258">
        <v>42094.616666666661</v>
      </c>
      <c r="G11" s="258">
        <v>41920.133333333324</v>
      </c>
      <c r="H11" s="258">
        <v>42810.23333333333</v>
      </c>
      <c r="I11" s="258">
        <v>42984.716666666667</v>
      </c>
      <c r="J11" s="258">
        <v>43255.283333333333</v>
      </c>
      <c r="K11" s="258">
        <v>42714.15</v>
      </c>
      <c r="L11" s="258">
        <v>42269.1</v>
      </c>
      <c r="M11" s="259"/>
      <c r="N11" s="1"/>
      <c r="O11" s="1"/>
    </row>
    <row r="12" spans="1:15" ht="12.75" customHeight="1">
      <c r="A12" s="213">
        <v>3</v>
      </c>
      <c r="B12" s="230" t="s">
        <v>229</v>
      </c>
      <c r="C12" s="231">
        <v>3023.55</v>
      </c>
      <c r="D12" s="231">
        <v>3019.2666666666669</v>
      </c>
      <c r="E12" s="231">
        <v>3011.8833333333337</v>
      </c>
      <c r="F12" s="231">
        <v>3000.2166666666667</v>
      </c>
      <c r="G12" s="231">
        <v>2992.8333333333335</v>
      </c>
      <c r="H12" s="231">
        <v>3030.9333333333338</v>
      </c>
      <c r="I12" s="231">
        <v>3038.3166666666671</v>
      </c>
      <c r="J12" s="231">
        <v>3049.983333333334</v>
      </c>
      <c r="K12" s="231">
        <v>3026.65</v>
      </c>
      <c r="L12" s="231">
        <v>3007.6</v>
      </c>
      <c r="M12" s="259"/>
      <c r="N12" s="1"/>
      <c r="O12" s="1"/>
    </row>
    <row r="13" spans="1:15" ht="12.75" customHeight="1">
      <c r="A13" s="213">
        <v>4</v>
      </c>
      <c r="B13" s="230" t="s">
        <v>230</v>
      </c>
      <c r="C13" s="231">
        <v>5194</v>
      </c>
      <c r="D13" s="231">
        <v>5183.2166666666662</v>
      </c>
      <c r="E13" s="231">
        <v>5168.3833333333323</v>
      </c>
      <c r="F13" s="231">
        <v>5142.7666666666664</v>
      </c>
      <c r="G13" s="231">
        <v>5127.9333333333325</v>
      </c>
      <c r="H13" s="231">
        <v>5208.8333333333321</v>
      </c>
      <c r="I13" s="231">
        <v>5223.6666666666661</v>
      </c>
      <c r="J13" s="231">
        <v>5249.2833333333319</v>
      </c>
      <c r="K13" s="231">
        <v>5198.05</v>
      </c>
      <c r="L13" s="231">
        <v>5157.6000000000004</v>
      </c>
      <c r="M13" s="259"/>
      <c r="N13" s="1"/>
      <c r="O13" s="1"/>
    </row>
    <row r="14" spans="1:15" ht="12.75" customHeight="1">
      <c r="A14" s="213">
        <v>5</v>
      </c>
      <c r="B14" s="230" t="s">
        <v>231</v>
      </c>
      <c r="C14" s="231">
        <v>27013.65</v>
      </c>
      <c r="D14" s="231">
        <v>26923.350000000002</v>
      </c>
      <c r="E14" s="231">
        <v>26811.800000000003</v>
      </c>
      <c r="F14" s="231">
        <v>26609.95</v>
      </c>
      <c r="G14" s="231">
        <v>26498.400000000001</v>
      </c>
      <c r="H14" s="231">
        <v>27125.200000000004</v>
      </c>
      <c r="I14" s="231">
        <v>27236.75</v>
      </c>
      <c r="J14" s="231">
        <v>27438.600000000006</v>
      </c>
      <c r="K14" s="231">
        <v>27034.9</v>
      </c>
      <c r="L14" s="231">
        <v>26721.5</v>
      </c>
      <c r="M14" s="259"/>
      <c r="N14" s="1"/>
      <c r="O14" s="1"/>
    </row>
    <row r="15" spans="1:15" ht="12.75" customHeight="1">
      <c r="A15" s="213">
        <v>6</v>
      </c>
      <c r="B15" s="230" t="s">
        <v>232</v>
      </c>
      <c r="C15" s="231">
        <v>4610.55</v>
      </c>
      <c r="D15" s="231">
        <v>4600.1166666666668</v>
      </c>
      <c r="E15" s="231">
        <v>4586.2833333333338</v>
      </c>
      <c r="F15" s="231">
        <v>4562.0166666666673</v>
      </c>
      <c r="G15" s="231">
        <v>4548.1833333333343</v>
      </c>
      <c r="H15" s="231">
        <v>4624.3833333333332</v>
      </c>
      <c r="I15" s="231">
        <v>4638.2166666666653</v>
      </c>
      <c r="J15" s="231">
        <v>4662.4833333333327</v>
      </c>
      <c r="K15" s="231">
        <v>4613.95</v>
      </c>
      <c r="L15" s="231">
        <v>4575.8500000000004</v>
      </c>
      <c r="M15" s="259"/>
      <c r="N15" s="1"/>
      <c r="O15" s="1"/>
    </row>
    <row r="16" spans="1:15" ht="12.75" customHeight="1">
      <c r="A16" s="213">
        <v>7</v>
      </c>
      <c r="B16" s="230" t="s">
        <v>233</v>
      </c>
      <c r="C16" s="231">
        <v>8790.2999999999993</v>
      </c>
      <c r="D16" s="231">
        <v>8768.9500000000007</v>
      </c>
      <c r="E16" s="231">
        <v>8743.3000000000011</v>
      </c>
      <c r="F16" s="231">
        <v>8696.3000000000011</v>
      </c>
      <c r="G16" s="231">
        <v>8670.6500000000015</v>
      </c>
      <c r="H16" s="231">
        <v>8815.9500000000007</v>
      </c>
      <c r="I16" s="231">
        <v>8841.6000000000022</v>
      </c>
      <c r="J16" s="231">
        <v>8888.6</v>
      </c>
      <c r="K16" s="231">
        <v>8794.6</v>
      </c>
      <c r="L16" s="231">
        <v>8721.9500000000007</v>
      </c>
      <c r="M16" s="259"/>
      <c r="N16" s="1"/>
      <c r="O16" s="1"/>
    </row>
    <row r="17" spans="1:15" ht="12.75" customHeight="1">
      <c r="A17" s="213">
        <v>8</v>
      </c>
      <c r="B17" s="216" t="s">
        <v>285</v>
      </c>
      <c r="C17" s="230">
        <v>3217.4</v>
      </c>
      <c r="D17" s="231">
        <v>3203.35</v>
      </c>
      <c r="E17" s="231">
        <v>3174.7</v>
      </c>
      <c r="F17" s="231">
        <v>3132</v>
      </c>
      <c r="G17" s="231">
        <v>3103.35</v>
      </c>
      <c r="H17" s="231">
        <v>3246.0499999999997</v>
      </c>
      <c r="I17" s="231">
        <v>3274.7000000000003</v>
      </c>
      <c r="J17" s="231">
        <v>3317.3999999999996</v>
      </c>
      <c r="K17" s="230">
        <v>3232</v>
      </c>
      <c r="L17" s="230">
        <v>3160.65</v>
      </c>
      <c r="M17" s="230">
        <v>3.1455600000000001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1734.65</v>
      </c>
      <c r="D18" s="231">
        <v>1728.3166666666666</v>
      </c>
      <c r="E18" s="231">
        <v>1716.6333333333332</v>
      </c>
      <c r="F18" s="231">
        <v>1698.6166666666666</v>
      </c>
      <c r="G18" s="231">
        <v>1686.9333333333332</v>
      </c>
      <c r="H18" s="231">
        <v>1746.3333333333333</v>
      </c>
      <c r="I18" s="231">
        <v>1758.0166666666667</v>
      </c>
      <c r="J18" s="231">
        <v>1776.0333333333333</v>
      </c>
      <c r="K18" s="230">
        <v>1740</v>
      </c>
      <c r="L18" s="230">
        <v>1710.3</v>
      </c>
      <c r="M18" s="230">
        <v>2.5899899999999998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663.9</v>
      </c>
      <c r="D19" s="231">
        <v>664.1</v>
      </c>
      <c r="E19" s="231">
        <v>658.45</v>
      </c>
      <c r="F19" s="231">
        <v>653</v>
      </c>
      <c r="G19" s="231">
        <v>647.35</v>
      </c>
      <c r="H19" s="231">
        <v>669.55000000000007</v>
      </c>
      <c r="I19" s="231">
        <v>675.19999999999993</v>
      </c>
      <c r="J19" s="231">
        <v>680.65000000000009</v>
      </c>
      <c r="K19" s="230">
        <v>669.75</v>
      </c>
      <c r="L19" s="230">
        <v>658.65</v>
      </c>
      <c r="M19" s="230">
        <v>28.524999999999999</v>
      </c>
      <c r="N19" s="1"/>
      <c r="O19" s="1"/>
    </row>
    <row r="20" spans="1:15" ht="12.75" customHeight="1">
      <c r="A20" s="213">
        <v>11</v>
      </c>
      <c r="B20" s="216" t="s">
        <v>234</v>
      </c>
      <c r="C20" s="230">
        <v>22546.3</v>
      </c>
      <c r="D20" s="231">
        <v>22470.083333333332</v>
      </c>
      <c r="E20" s="231">
        <v>22350.216666666664</v>
      </c>
      <c r="F20" s="231">
        <v>22154.133333333331</v>
      </c>
      <c r="G20" s="231">
        <v>22034.266666666663</v>
      </c>
      <c r="H20" s="231">
        <v>22666.166666666664</v>
      </c>
      <c r="I20" s="231">
        <v>22786.033333333333</v>
      </c>
      <c r="J20" s="231">
        <v>22982.116666666665</v>
      </c>
      <c r="K20" s="230">
        <v>22589.95</v>
      </c>
      <c r="L20" s="230">
        <v>22274</v>
      </c>
      <c r="M20" s="230">
        <v>4.6530000000000002E-2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1801.95</v>
      </c>
      <c r="D21" s="231">
        <v>1798.3833333333334</v>
      </c>
      <c r="E21" s="231">
        <v>1779.3666666666668</v>
      </c>
      <c r="F21" s="231">
        <v>1756.7833333333333</v>
      </c>
      <c r="G21" s="231">
        <v>1737.7666666666667</v>
      </c>
      <c r="H21" s="231">
        <v>1820.9666666666669</v>
      </c>
      <c r="I21" s="231">
        <v>1839.9833333333338</v>
      </c>
      <c r="J21" s="231">
        <v>1862.5666666666671</v>
      </c>
      <c r="K21" s="230">
        <v>1817.4</v>
      </c>
      <c r="L21" s="230">
        <v>1775.8</v>
      </c>
      <c r="M21" s="230">
        <v>19.635819999999999</v>
      </c>
      <c r="N21" s="1"/>
      <c r="O21" s="1"/>
    </row>
    <row r="22" spans="1:15" ht="12.75" customHeight="1">
      <c r="A22" s="213">
        <v>13</v>
      </c>
      <c r="B22" s="216" t="s">
        <v>235</v>
      </c>
      <c r="C22" s="230">
        <v>887.1</v>
      </c>
      <c r="D22" s="231">
        <v>894.44999999999993</v>
      </c>
      <c r="E22" s="231">
        <v>872.64999999999986</v>
      </c>
      <c r="F22" s="231">
        <v>858.19999999999993</v>
      </c>
      <c r="G22" s="231">
        <v>836.39999999999986</v>
      </c>
      <c r="H22" s="231">
        <v>908.89999999999986</v>
      </c>
      <c r="I22" s="231">
        <v>930.69999999999982</v>
      </c>
      <c r="J22" s="231">
        <v>945.14999999999986</v>
      </c>
      <c r="K22" s="230">
        <v>916.25</v>
      </c>
      <c r="L22" s="230">
        <v>880</v>
      </c>
      <c r="M22" s="230">
        <v>14.50872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671.3</v>
      </c>
      <c r="D23" s="231">
        <v>666.68333333333328</v>
      </c>
      <c r="E23" s="231">
        <v>660.61666666666656</v>
      </c>
      <c r="F23" s="231">
        <v>649.93333333333328</v>
      </c>
      <c r="G23" s="231">
        <v>643.86666666666656</v>
      </c>
      <c r="H23" s="231">
        <v>677.36666666666656</v>
      </c>
      <c r="I23" s="231">
        <v>683.43333333333339</v>
      </c>
      <c r="J23" s="231">
        <v>694.11666666666656</v>
      </c>
      <c r="K23" s="230">
        <v>672.75</v>
      </c>
      <c r="L23" s="230">
        <v>656</v>
      </c>
      <c r="M23" s="230">
        <v>33.571779999999997</v>
      </c>
      <c r="N23" s="1"/>
      <c r="O23" s="1"/>
    </row>
    <row r="24" spans="1:15" ht="12.75" customHeight="1">
      <c r="A24" s="213">
        <v>15</v>
      </c>
      <c r="B24" s="216" t="s">
        <v>236</v>
      </c>
      <c r="C24" s="230">
        <v>891.15</v>
      </c>
      <c r="D24" s="231">
        <v>901</v>
      </c>
      <c r="E24" s="231">
        <v>879.15</v>
      </c>
      <c r="F24" s="231">
        <v>867.15</v>
      </c>
      <c r="G24" s="231">
        <v>845.3</v>
      </c>
      <c r="H24" s="231">
        <v>913</v>
      </c>
      <c r="I24" s="231">
        <v>934.84999999999991</v>
      </c>
      <c r="J24" s="231">
        <v>946.85</v>
      </c>
      <c r="K24" s="230">
        <v>922.85</v>
      </c>
      <c r="L24" s="230">
        <v>889</v>
      </c>
      <c r="M24" s="230">
        <v>3.8432599999999999</v>
      </c>
      <c r="N24" s="1"/>
      <c r="O24" s="1"/>
    </row>
    <row r="25" spans="1:15" ht="12.75" customHeight="1">
      <c r="A25" s="213">
        <v>16</v>
      </c>
      <c r="B25" s="216" t="s">
        <v>237</v>
      </c>
      <c r="C25" s="230">
        <v>965.1</v>
      </c>
      <c r="D25" s="231">
        <v>974.83333333333337</v>
      </c>
      <c r="E25" s="231">
        <v>950.66666666666674</v>
      </c>
      <c r="F25" s="231">
        <v>936.23333333333335</v>
      </c>
      <c r="G25" s="231">
        <v>912.06666666666672</v>
      </c>
      <c r="H25" s="231">
        <v>989.26666666666677</v>
      </c>
      <c r="I25" s="231">
        <v>1013.4333333333335</v>
      </c>
      <c r="J25" s="231">
        <v>1027.8666666666668</v>
      </c>
      <c r="K25" s="230">
        <v>999</v>
      </c>
      <c r="L25" s="230">
        <v>960.4</v>
      </c>
      <c r="M25" s="230">
        <v>2.9027599999999998</v>
      </c>
      <c r="N25" s="1"/>
      <c r="O25" s="1"/>
    </row>
    <row r="26" spans="1:15" ht="12.75" customHeight="1">
      <c r="A26" s="213">
        <v>17</v>
      </c>
      <c r="B26" s="216" t="s">
        <v>842</v>
      </c>
      <c r="C26" s="230">
        <v>399.7</v>
      </c>
      <c r="D26" s="231">
        <v>401.2166666666667</v>
      </c>
      <c r="E26" s="231">
        <v>396.68333333333339</v>
      </c>
      <c r="F26" s="231">
        <v>393.66666666666669</v>
      </c>
      <c r="G26" s="231">
        <v>389.13333333333338</v>
      </c>
      <c r="H26" s="231">
        <v>404.23333333333341</v>
      </c>
      <c r="I26" s="231">
        <v>408.76666666666671</v>
      </c>
      <c r="J26" s="231">
        <v>411.78333333333342</v>
      </c>
      <c r="K26" s="230">
        <v>405.75</v>
      </c>
      <c r="L26" s="230">
        <v>398.2</v>
      </c>
      <c r="M26" s="230">
        <v>10.458600000000001</v>
      </c>
      <c r="N26" s="1"/>
      <c r="O26" s="1"/>
    </row>
    <row r="27" spans="1:15" ht="12.75" customHeight="1">
      <c r="A27" s="213">
        <v>18</v>
      </c>
      <c r="B27" s="216" t="s">
        <v>238</v>
      </c>
      <c r="C27" s="230">
        <v>160.15</v>
      </c>
      <c r="D27" s="231">
        <v>159.36666666666667</v>
      </c>
      <c r="E27" s="231">
        <v>157.88333333333335</v>
      </c>
      <c r="F27" s="231">
        <v>155.61666666666667</v>
      </c>
      <c r="G27" s="231">
        <v>154.13333333333335</v>
      </c>
      <c r="H27" s="231">
        <v>161.63333333333335</v>
      </c>
      <c r="I27" s="231">
        <v>163.1166666666667</v>
      </c>
      <c r="J27" s="231">
        <v>165.38333333333335</v>
      </c>
      <c r="K27" s="230">
        <v>160.85</v>
      </c>
      <c r="L27" s="230">
        <v>157.1</v>
      </c>
      <c r="M27" s="230">
        <v>23.071339999999999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223.1</v>
      </c>
      <c r="D28" s="231">
        <v>221.88333333333335</v>
      </c>
      <c r="E28" s="231">
        <v>219.76666666666671</v>
      </c>
      <c r="F28" s="231">
        <v>216.43333333333337</v>
      </c>
      <c r="G28" s="231">
        <v>214.31666666666672</v>
      </c>
      <c r="H28" s="231">
        <v>225.2166666666667</v>
      </c>
      <c r="I28" s="231">
        <v>227.33333333333331</v>
      </c>
      <c r="J28" s="231">
        <v>230.66666666666669</v>
      </c>
      <c r="K28" s="230">
        <v>224</v>
      </c>
      <c r="L28" s="230">
        <v>218.55</v>
      </c>
      <c r="M28" s="230">
        <v>13.40042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3428.8</v>
      </c>
      <c r="D29" s="231">
        <v>3425.9333333333329</v>
      </c>
      <c r="E29" s="231">
        <v>3406.8666666666659</v>
      </c>
      <c r="F29" s="231">
        <v>3384.9333333333329</v>
      </c>
      <c r="G29" s="231">
        <v>3365.8666666666659</v>
      </c>
      <c r="H29" s="231">
        <v>3447.8666666666659</v>
      </c>
      <c r="I29" s="231">
        <v>3466.9333333333325</v>
      </c>
      <c r="J29" s="231">
        <v>3488.8666666666659</v>
      </c>
      <c r="K29" s="230">
        <v>3445</v>
      </c>
      <c r="L29" s="230">
        <v>3404</v>
      </c>
      <c r="M29" s="230">
        <v>2.6484899999999998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380.3</v>
      </c>
      <c r="D30" s="231">
        <v>378.85000000000008</v>
      </c>
      <c r="E30" s="231">
        <v>374.80000000000018</v>
      </c>
      <c r="F30" s="231">
        <v>369.30000000000013</v>
      </c>
      <c r="G30" s="231">
        <v>365.25000000000023</v>
      </c>
      <c r="H30" s="231">
        <v>384.35000000000014</v>
      </c>
      <c r="I30" s="231">
        <v>388.4</v>
      </c>
      <c r="J30" s="231">
        <v>393.90000000000009</v>
      </c>
      <c r="K30" s="230">
        <v>382.9</v>
      </c>
      <c r="L30" s="230">
        <v>373.35</v>
      </c>
      <c r="M30" s="230">
        <v>30.304120000000001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4399.05</v>
      </c>
      <c r="D31" s="231">
        <v>4407.8499999999995</v>
      </c>
      <c r="E31" s="231">
        <v>4353.4999999999991</v>
      </c>
      <c r="F31" s="231">
        <v>4307.95</v>
      </c>
      <c r="G31" s="231">
        <v>4253.5999999999995</v>
      </c>
      <c r="H31" s="231">
        <v>4453.3999999999987</v>
      </c>
      <c r="I31" s="231">
        <v>4507.7499999999991</v>
      </c>
      <c r="J31" s="231">
        <v>4553.2999999999984</v>
      </c>
      <c r="K31" s="230">
        <v>4462.2</v>
      </c>
      <c r="L31" s="230">
        <v>4362.3</v>
      </c>
      <c r="M31" s="230">
        <v>5.7115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136.44999999999999</v>
      </c>
      <c r="D32" s="231">
        <v>136.53333333333333</v>
      </c>
      <c r="E32" s="231">
        <v>135.91666666666666</v>
      </c>
      <c r="F32" s="231">
        <v>135.38333333333333</v>
      </c>
      <c r="G32" s="231">
        <v>134.76666666666665</v>
      </c>
      <c r="H32" s="231">
        <v>137.06666666666666</v>
      </c>
      <c r="I32" s="231">
        <v>137.68333333333334</v>
      </c>
      <c r="J32" s="231">
        <v>138.21666666666667</v>
      </c>
      <c r="K32" s="230">
        <v>137.15</v>
      </c>
      <c r="L32" s="230">
        <v>136</v>
      </c>
      <c r="M32" s="230">
        <v>37.184420000000003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2891.1</v>
      </c>
      <c r="D33" s="231">
        <v>2880.3666666666668</v>
      </c>
      <c r="E33" s="231">
        <v>2862.7333333333336</v>
      </c>
      <c r="F33" s="231">
        <v>2834.3666666666668</v>
      </c>
      <c r="G33" s="231">
        <v>2816.7333333333336</v>
      </c>
      <c r="H33" s="231">
        <v>2908.7333333333336</v>
      </c>
      <c r="I33" s="231">
        <v>2926.3666666666668</v>
      </c>
      <c r="J33" s="231">
        <v>2954.7333333333336</v>
      </c>
      <c r="K33" s="230">
        <v>2898</v>
      </c>
      <c r="L33" s="230">
        <v>2852</v>
      </c>
      <c r="M33" s="230">
        <v>7.8296700000000001</v>
      </c>
      <c r="N33" s="1"/>
      <c r="O33" s="1"/>
    </row>
    <row r="34" spans="1:15" ht="12.75" customHeight="1">
      <c r="A34" s="213">
        <v>25</v>
      </c>
      <c r="B34" s="216" t="s">
        <v>298</v>
      </c>
      <c r="C34" s="230">
        <v>1393.9</v>
      </c>
      <c r="D34" s="231">
        <v>1401.9333333333334</v>
      </c>
      <c r="E34" s="231">
        <v>1381.9666666666667</v>
      </c>
      <c r="F34" s="231">
        <v>1370.0333333333333</v>
      </c>
      <c r="G34" s="231">
        <v>1350.0666666666666</v>
      </c>
      <c r="H34" s="231">
        <v>1413.8666666666668</v>
      </c>
      <c r="I34" s="231">
        <v>1433.8333333333335</v>
      </c>
      <c r="J34" s="231">
        <v>1445.7666666666669</v>
      </c>
      <c r="K34" s="230">
        <v>1421.9</v>
      </c>
      <c r="L34" s="230">
        <v>1390</v>
      </c>
      <c r="M34" s="230">
        <v>2.3016399999999999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589.65</v>
      </c>
      <c r="D35" s="231">
        <v>588.0333333333333</v>
      </c>
      <c r="E35" s="231">
        <v>584.91666666666663</v>
      </c>
      <c r="F35" s="231">
        <v>580.18333333333328</v>
      </c>
      <c r="G35" s="231">
        <v>577.06666666666661</v>
      </c>
      <c r="H35" s="231">
        <v>592.76666666666665</v>
      </c>
      <c r="I35" s="231">
        <v>595.88333333333344</v>
      </c>
      <c r="J35" s="231">
        <v>600.61666666666667</v>
      </c>
      <c r="K35" s="230">
        <v>591.15</v>
      </c>
      <c r="L35" s="230">
        <v>583.29999999999995</v>
      </c>
      <c r="M35" s="230">
        <v>9.2067999999999994</v>
      </c>
      <c r="N35" s="1"/>
      <c r="O35" s="1"/>
    </row>
    <row r="36" spans="1:15" ht="12.75" customHeight="1">
      <c r="A36" s="213">
        <v>27</v>
      </c>
      <c r="B36" s="216" t="s">
        <v>240</v>
      </c>
      <c r="C36" s="230">
        <v>3467.2</v>
      </c>
      <c r="D36" s="231">
        <v>3462.0666666666671</v>
      </c>
      <c r="E36" s="231">
        <v>3450.1333333333341</v>
      </c>
      <c r="F36" s="231">
        <v>3433.0666666666671</v>
      </c>
      <c r="G36" s="231">
        <v>3421.1333333333341</v>
      </c>
      <c r="H36" s="231">
        <v>3479.1333333333341</v>
      </c>
      <c r="I36" s="231">
        <v>3491.0666666666675</v>
      </c>
      <c r="J36" s="231">
        <v>3508.1333333333341</v>
      </c>
      <c r="K36" s="230">
        <v>3474</v>
      </c>
      <c r="L36" s="230">
        <v>3445</v>
      </c>
      <c r="M36" s="230">
        <v>0.95562999999999998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882.3</v>
      </c>
      <c r="D37" s="231">
        <v>875.73333333333323</v>
      </c>
      <c r="E37" s="231">
        <v>867.06666666666649</v>
      </c>
      <c r="F37" s="231">
        <v>851.83333333333326</v>
      </c>
      <c r="G37" s="231">
        <v>843.16666666666652</v>
      </c>
      <c r="H37" s="231">
        <v>890.96666666666647</v>
      </c>
      <c r="I37" s="231">
        <v>899.63333333333321</v>
      </c>
      <c r="J37" s="231">
        <v>914.86666666666645</v>
      </c>
      <c r="K37" s="230">
        <v>884.4</v>
      </c>
      <c r="L37" s="230">
        <v>860.5</v>
      </c>
      <c r="M37" s="230">
        <v>182.01632000000001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4332.1000000000004</v>
      </c>
      <c r="D38" s="231">
        <v>4323.25</v>
      </c>
      <c r="E38" s="231">
        <v>4291.55</v>
      </c>
      <c r="F38" s="231">
        <v>4251</v>
      </c>
      <c r="G38" s="231">
        <v>4219.3</v>
      </c>
      <c r="H38" s="231">
        <v>4363.8</v>
      </c>
      <c r="I38" s="231">
        <v>4395.5000000000009</v>
      </c>
      <c r="J38" s="231">
        <v>4436.05</v>
      </c>
      <c r="K38" s="230">
        <v>4354.95</v>
      </c>
      <c r="L38" s="230">
        <v>4282.7</v>
      </c>
      <c r="M38" s="230">
        <v>2.7971599999999999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5933.75</v>
      </c>
      <c r="D39" s="231">
        <v>5925.1500000000005</v>
      </c>
      <c r="E39" s="231">
        <v>5885.6000000000013</v>
      </c>
      <c r="F39" s="231">
        <v>5837.4500000000007</v>
      </c>
      <c r="G39" s="231">
        <v>5797.9000000000015</v>
      </c>
      <c r="H39" s="231">
        <v>5973.3000000000011</v>
      </c>
      <c r="I39" s="231">
        <v>6012.85</v>
      </c>
      <c r="J39" s="231">
        <v>6061.0000000000009</v>
      </c>
      <c r="K39" s="230">
        <v>5964.7</v>
      </c>
      <c r="L39" s="230">
        <v>5877</v>
      </c>
      <c r="M39" s="230">
        <v>5.4489200000000002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1319.75</v>
      </c>
      <c r="D40" s="231">
        <v>1316.8333333333333</v>
      </c>
      <c r="E40" s="231">
        <v>1310.7666666666664</v>
      </c>
      <c r="F40" s="231">
        <v>1301.7833333333331</v>
      </c>
      <c r="G40" s="231">
        <v>1295.7166666666662</v>
      </c>
      <c r="H40" s="231">
        <v>1325.8166666666666</v>
      </c>
      <c r="I40" s="231">
        <v>1331.8833333333337</v>
      </c>
      <c r="J40" s="231">
        <v>1340.8666666666668</v>
      </c>
      <c r="K40" s="230">
        <v>1322.9</v>
      </c>
      <c r="L40" s="230">
        <v>1307.8499999999999</v>
      </c>
      <c r="M40" s="230">
        <v>10.51329</v>
      </c>
      <c r="N40" s="1"/>
      <c r="O40" s="1"/>
    </row>
    <row r="41" spans="1:15" ht="12.75" customHeight="1">
      <c r="A41" s="213">
        <v>32</v>
      </c>
      <c r="B41" s="216" t="s">
        <v>241</v>
      </c>
      <c r="C41" s="230">
        <v>6486.9</v>
      </c>
      <c r="D41" s="231">
        <v>6450.0333333333328</v>
      </c>
      <c r="E41" s="231">
        <v>6400.0666666666657</v>
      </c>
      <c r="F41" s="231">
        <v>6313.2333333333327</v>
      </c>
      <c r="G41" s="231">
        <v>6263.2666666666655</v>
      </c>
      <c r="H41" s="231">
        <v>6536.8666666666659</v>
      </c>
      <c r="I41" s="231">
        <v>6586.833333333333</v>
      </c>
      <c r="J41" s="231">
        <v>6673.6666666666661</v>
      </c>
      <c r="K41" s="230">
        <v>6500</v>
      </c>
      <c r="L41" s="230">
        <v>6363.2</v>
      </c>
      <c r="M41" s="230">
        <v>0.32240000000000002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2051.4499999999998</v>
      </c>
      <c r="D42" s="231">
        <v>2049.8333333333335</v>
      </c>
      <c r="E42" s="231">
        <v>2030.416666666667</v>
      </c>
      <c r="F42" s="231">
        <v>2009.3833333333334</v>
      </c>
      <c r="G42" s="231">
        <v>1989.9666666666669</v>
      </c>
      <c r="H42" s="231">
        <v>2070.8666666666668</v>
      </c>
      <c r="I42" s="231">
        <v>2090.2833333333338</v>
      </c>
      <c r="J42" s="231">
        <v>2111.3166666666671</v>
      </c>
      <c r="K42" s="230">
        <v>2069.25</v>
      </c>
      <c r="L42" s="230">
        <v>2028.8</v>
      </c>
      <c r="M42" s="230">
        <v>1.3257099999999999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219.8</v>
      </c>
      <c r="D43" s="231">
        <v>221.2166666666667</v>
      </c>
      <c r="E43" s="231">
        <v>217.88333333333338</v>
      </c>
      <c r="F43" s="231">
        <v>215.9666666666667</v>
      </c>
      <c r="G43" s="231">
        <v>212.63333333333338</v>
      </c>
      <c r="H43" s="231">
        <v>223.13333333333338</v>
      </c>
      <c r="I43" s="231">
        <v>226.4666666666667</v>
      </c>
      <c r="J43" s="231">
        <v>228.38333333333338</v>
      </c>
      <c r="K43" s="230">
        <v>224.55</v>
      </c>
      <c r="L43" s="230">
        <v>219.3</v>
      </c>
      <c r="M43" s="230">
        <v>66.989419999999996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180.2</v>
      </c>
      <c r="D44" s="231">
        <v>179</v>
      </c>
      <c r="E44" s="231">
        <v>177.45</v>
      </c>
      <c r="F44" s="231">
        <v>174.7</v>
      </c>
      <c r="G44" s="231">
        <v>173.14999999999998</v>
      </c>
      <c r="H44" s="231">
        <v>181.75</v>
      </c>
      <c r="I44" s="231">
        <v>183.3</v>
      </c>
      <c r="J44" s="231">
        <v>186.05</v>
      </c>
      <c r="K44" s="230">
        <v>180.55</v>
      </c>
      <c r="L44" s="230">
        <v>176.25</v>
      </c>
      <c r="M44" s="230">
        <v>157.91156000000001</v>
      </c>
      <c r="N44" s="1"/>
      <c r="O44" s="1"/>
    </row>
    <row r="45" spans="1:15" ht="12.75" customHeight="1">
      <c r="A45" s="213">
        <v>36</v>
      </c>
      <c r="B45" s="216" t="s">
        <v>242</v>
      </c>
      <c r="C45" s="230">
        <v>79.7</v>
      </c>
      <c r="D45" s="231">
        <v>78.866666666666674</v>
      </c>
      <c r="E45" s="231">
        <v>77.783333333333346</v>
      </c>
      <c r="F45" s="231">
        <v>75.866666666666674</v>
      </c>
      <c r="G45" s="231">
        <v>74.783333333333346</v>
      </c>
      <c r="H45" s="231">
        <v>80.783333333333346</v>
      </c>
      <c r="I45" s="231">
        <v>81.86666666666666</v>
      </c>
      <c r="J45" s="231">
        <v>83.783333333333346</v>
      </c>
      <c r="K45" s="230">
        <v>79.95</v>
      </c>
      <c r="L45" s="230">
        <v>76.95</v>
      </c>
      <c r="M45" s="230">
        <v>93.030159999999995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1481.4</v>
      </c>
      <c r="D46" s="231">
        <v>1478.1000000000001</v>
      </c>
      <c r="E46" s="231">
        <v>1469.3000000000002</v>
      </c>
      <c r="F46" s="231">
        <v>1457.2</v>
      </c>
      <c r="G46" s="231">
        <v>1448.4</v>
      </c>
      <c r="H46" s="231">
        <v>1490.2000000000003</v>
      </c>
      <c r="I46" s="231">
        <v>1499</v>
      </c>
      <c r="J46" s="231">
        <v>1511.1000000000004</v>
      </c>
      <c r="K46" s="230">
        <v>1486.9</v>
      </c>
      <c r="L46" s="230">
        <v>1466</v>
      </c>
      <c r="M46" s="230">
        <v>2.5251000000000001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592.85</v>
      </c>
      <c r="D47" s="231">
        <v>592.31666666666672</v>
      </c>
      <c r="E47" s="231">
        <v>588.53333333333342</v>
      </c>
      <c r="F47" s="231">
        <v>584.2166666666667</v>
      </c>
      <c r="G47" s="231">
        <v>580.43333333333339</v>
      </c>
      <c r="H47" s="231">
        <v>596.63333333333344</v>
      </c>
      <c r="I47" s="231">
        <v>600.41666666666674</v>
      </c>
      <c r="J47" s="231">
        <v>604.73333333333346</v>
      </c>
      <c r="K47" s="230">
        <v>596.1</v>
      </c>
      <c r="L47" s="230">
        <v>588</v>
      </c>
      <c r="M47" s="230">
        <v>5.8171900000000001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101.8</v>
      </c>
      <c r="D48" s="231">
        <v>102.16666666666667</v>
      </c>
      <c r="E48" s="231">
        <v>101.13333333333334</v>
      </c>
      <c r="F48" s="231">
        <v>100.46666666666667</v>
      </c>
      <c r="G48" s="231">
        <v>99.433333333333337</v>
      </c>
      <c r="H48" s="231">
        <v>102.83333333333334</v>
      </c>
      <c r="I48" s="231">
        <v>103.86666666666667</v>
      </c>
      <c r="J48" s="231">
        <v>104.53333333333335</v>
      </c>
      <c r="K48" s="230">
        <v>103.2</v>
      </c>
      <c r="L48" s="230">
        <v>101.5</v>
      </c>
      <c r="M48" s="230">
        <v>59.940779999999997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790.7</v>
      </c>
      <c r="D49" s="231">
        <v>786.13333333333333</v>
      </c>
      <c r="E49" s="231">
        <v>780.66666666666663</v>
      </c>
      <c r="F49" s="231">
        <v>770.63333333333333</v>
      </c>
      <c r="G49" s="231">
        <v>765.16666666666663</v>
      </c>
      <c r="H49" s="231">
        <v>796.16666666666663</v>
      </c>
      <c r="I49" s="231">
        <v>801.63333333333333</v>
      </c>
      <c r="J49" s="231">
        <v>811.66666666666663</v>
      </c>
      <c r="K49" s="230">
        <v>791.6</v>
      </c>
      <c r="L49" s="230">
        <v>776.1</v>
      </c>
      <c r="M49" s="230">
        <v>7.4943299999999997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76.55</v>
      </c>
      <c r="D50" s="231">
        <v>76.149999999999991</v>
      </c>
      <c r="E50" s="231">
        <v>75.399999999999977</v>
      </c>
      <c r="F50" s="231">
        <v>74.249999999999986</v>
      </c>
      <c r="G50" s="231">
        <v>73.499999999999972</v>
      </c>
      <c r="H50" s="231">
        <v>77.299999999999983</v>
      </c>
      <c r="I50" s="231">
        <v>78.050000000000011</v>
      </c>
      <c r="J50" s="231">
        <v>79.199999999999989</v>
      </c>
      <c r="K50" s="230">
        <v>76.900000000000006</v>
      </c>
      <c r="L50" s="230">
        <v>75</v>
      </c>
      <c r="M50" s="230">
        <v>106.25904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347.2</v>
      </c>
      <c r="D51" s="231">
        <v>345.91666666666669</v>
      </c>
      <c r="E51" s="231">
        <v>344.03333333333336</v>
      </c>
      <c r="F51" s="231">
        <v>340.86666666666667</v>
      </c>
      <c r="G51" s="231">
        <v>338.98333333333335</v>
      </c>
      <c r="H51" s="231">
        <v>349.08333333333337</v>
      </c>
      <c r="I51" s="231">
        <v>350.9666666666667</v>
      </c>
      <c r="J51" s="231">
        <v>354.13333333333338</v>
      </c>
      <c r="K51" s="230">
        <v>347.8</v>
      </c>
      <c r="L51" s="230">
        <v>342.75</v>
      </c>
      <c r="M51" s="230">
        <v>21.229120000000002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760.25</v>
      </c>
      <c r="D52" s="231">
        <v>761.1</v>
      </c>
      <c r="E52" s="231">
        <v>754.80000000000007</v>
      </c>
      <c r="F52" s="231">
        <v>749.35</v>
      </c>
      <c r="G52" s="231">
        <v>743.05000000000007</v>
      </c>
      <c r="H52" s="231">
        <v>766.55000000000007</v>
      </c>
      <c r="I52" s="231">
        <v>772.85</v>
      </c>
      <c r="J52" s="231">
        <v>778.30000000000007</v>
      </c>
      <c r="K52" s="230">
        <v>767.4</v>
      </c>
      <c r="L52" s="230">
        <v>755.65</v>
      </c>
      <c r="M52" s="230">
        <v>52.71105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225.65</v>
      </c>
      <c r="D53" s="231">
        <v>226.91666666666666</v>
      </c>
      <c r="E53" s="231">
        <v>223.93333333333331</v>
      </c>
      <c r="F53" s="231">
        <v>222.21666666666664</v>
      </c>
      <c r="G53" s="231">
        <v>219.23333333333329</v>
      </c>
      <c r="H53" s="231">
        <v>228.63333333333333</v>
      </c>
      <c r="I53" s="231">
        <v>231.61666666666667</v>
      </c>
      <c r="J53" s="231">
        <v>233.33333333333334</v>
      </c>
      <c r="K53" s="230">
        <v>229.9</v>
      </c>
      <c r="L53" s="230">
        <v>225.2</v>
      </c>
      <c r="M53" s="230">
        <v>27.937270000000002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18732.150000000001</v>
      </c>
      <c r="D54" s="231">
        <v>18729.266666666666</v>
      </c>
      <c r="E54" s="231">
        <v>18644.283333333333</v>
      </c>
      <c r="F54" s="231">
        <v>18556.416666666668</v>
      </c>
      <c r="G54" s="231">
        <v>18471.433333333334</v>
      </c>
      <c r="H54" s="231">
        <v>18817.133333333331</v>
      </c>
      <c r="I54" s="231">
        <v>18902.116666666661</v>
      </c>
      <c r="J54" s="231">
        <v>18989.98333333333</v>
      </c>
      <c r="K54" s="230">
        <v>18814.25</v>
      </c>
      <c r="L54" s="230">
        <v>18641.400000000001</v>
      </c>
      <c r="M54" s="230">
        <v>0.13782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4311</v>
      </c>
      <c r="D55" s="231">
        <v>4315.8166666666666</v>
      </c>
      <c r="E55" s="231">
        <v>4292.1833333333334</v>
      </c>
      <c r="F55" s="231">
        <v>4273.3666666666668</v>
      </c>
      <c r="G55" s="231">
        <v>4249.7333333333336</v>
      </c>
      <c r="H55" s="231">
        <v>4334.6333333333332</v>
      </c>
      <c r="I55" s="231">
        <v>4358.2666666666664</v>
      </c>
      <c r="J55" s="231">
        <v>4377.083333333333</v>
      </c>
      <c r="K55" s="230">
        <v>4339.45</v>
      </c>
      <c r="L55" s="230">
        <v>4297</v>
      </c>
      <c r="M55" s="230">
        <v>1.82843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302.95</v>
      </c>
      <c r="D56" s="231">
        <v>300.95</v>
      </c>
      <c r="E56" s="231">
        <v>298.14999999999998</v>
      </c>
      <c r="F56" s="231">
        <v>293.34999999999997</v>
      </c>
      <c r="G56" s="231">
        <v>290.54999999999995</v>
      </c>
      <c r="H56" s="231">
        <v>305.75</v>
      </c>
      <c r="I56" s="231">
        <v>308.55000000000007</v>
      </c>
      <c r="J56" s="231">
        <v>313.35000000000002</v>
      </c>
      <c r="K56" s="230">
        <v>303.75</v>
      </c>
      <c r="L56" s="230">
        <v>296.14999999999998</v>
      </c>
      <c r="M56" s="230">
        <v>76.797139999999999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840.35</v>
      </c>
      <c r="D57" s="231">
        <v>843.25</v>
      </c>
      <c r="E57" s="231">
        <v>835.1</v>
      </c>
      <c r="F57" s="231">
        <v>829.85</v>
      </c>
      <c r="G57" s="231">
        <v>821.7</v>
      </c>
      <c r="H57" s="231">
        <v>848.5</v>
      </c>
      <c r="I57" s="231">
        <v>856.65000000000009</v>
      </c>
      <c r="J57" s="231">
        <v>861.9</v>
      </c>
      <c r="K57" s="230">
        <v>851.4</v>
      </c>
      <c r="L57" s="230">
        <v>838</v>
      </c>
      <c r="M57" s="230">
        <v>18.8124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903</v>
      </c>
      <c r="D58" s="231">
        <v>907.11666666666667</v>
      </c>
      <c r="E58" s="231">
        <v>897.0333333333333</v>
      </c>
      <c r="F58" s="231">
        <v>891.06666666666661</v>
      </c>
      <c r="G58" s="231">
        <v>880.98333333333323</v>
      </c>
      <c r="H58" s="231">
        <v>913.08333333333337</v>
      </c>
      <c r="I58" s="231">
        <v>923.16666666666663</v>
      </c>
      <c r="J58" s="231">
        <v>929.13333333333344</v>
      </c>
      <c r="K58" s="230">
        <v>917.2</v>
      </c>
      <c r="L58" s="230">
        <v>901.15</v>
      </c>
      <c r="M58" s="230">
        <v>17.849450000000001</v>
      </c>
      <c r="N58" s="1"/>
      <c r="O58" s="1"/>
    </row>
    <row r="59" spans="1:15" ht="12.75" customHeight="1">
      <c r="A59" s="213">
        <v>50</v>
      </c>
      <c r="B59" s="216" t="s">
        <v>802</v>
      </c>
      <c r="C59" s="230">
        <v>1378.65</v>
      </c>
      <c r="D59" s="231">
        <v>1378.1499999999999</v>
      </c>
      <c r="E59" s="231">
        <v>1366.9499999999998</v>
      </c>
      <c r="F59" s="231">
        <v>1355.25</v>
      </c>
      <c r="G59" s="231">
        <v>1344.05</v>
      </c>
      <c r="H59" s="231">
        <v>1389.8499999999997</v>
      </c>
      <c r="I59" s="231">
        <v>1401.05</v>
      </c>
      <c r="J59" s="231">
        <v>1412.7499999999995</v>
      </c>
      <c r="K59" s="230">
        <v>1389.35</v>
      </c>
      <c r="L59" s="230">
        <v>1366.45</v>
      </c>
      <c r="M59" s="230">
        <v>0.26212000000000002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231.55</v>
      </c>
      <c r="D60" s="231">
        <v>231.03333333333333</v>
      </c>
      <c r="E60" s="231">
        <v>230.06666666666666</v>
      </c>
      <c r="F60" s="231">
        <v>228.58333333333334</v>
      </c>
      <c r="G60" s="231">
        <v>227.61666666666667</v>
      </c>
      <c r="H60" s="231">
        <v>232.51666666666665</v>
      </c>
      <c r="I60" s="231">
        <v>233.48333333333329</v>
      </c>
      <c r="J60" s="231">
        <v>234.96666666666664</v>
      </c>
      <c r="K60" s="230">
        <v>232</v>
      </c>
      <c r="L60" s="230">
        <v>229.55</v>
      </c>
      <c r="M60" s="230">
        <v>25.8703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3891.6</v>
      </c>
      <c r="D61" s="231">
        <v>3859.85</v>
      </c>
      <c r="E61" s="231">
        <v>3811.75</v>
      </c>
      <c r="F61" s="231">
        <v>3731.9</v>
      </c>
      <c r="G61" s="231">
        <v>3683.8</v>
      </c>
      <c r="H61" s="231">
        <v>3939.7</v>
      </c>
      <c r="I61" s="231">
        <v>3987.7999999999993</v>
      </c>
      <c r="J61" s="231">
        <v>4067.6499999999996</v>
      </c>
      <c r="K61" s="230">
        <v>3907.95</v>
      </c>
      <c r="L61" s="230">
        <v>3780</v>
      </c>
      <c r="M61" s="230">
        <v>2.8802300000000001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1570.1</v>
      </c>
      <c r="D62" s="231">
        <v>1562.1666666666667</v>
      </c>
      <c r="E62" s="231">
        <v>1547.9333333333334</v>
      </c>
      <c r="F62" s="231">
        <v>1525.7666666666667</v>
      </c>
      <c r="G62" s="231">
        <v>1511.5333333333333</v>
      </c>
      <c r="H62" s="231">
        <v>1584.3333333333335</v>
      </c>
      <c r="I62" s="231">
        <v>1598.5666666666666</v>
      </c>
      <c r="J62" s="231">
        <v>1620.7333333333336</v>
      </c>
      <c r="K62" s="230">
        <v>1576.4</v>
      </c>
      <c r="L62" s="230">
        <v>1540</v>
      </c>
      <c r="M62" s="230">
        <v>1.4325000000000001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603.1</v>
      </c>
      <c r="D63" s="231">
        <v>604.5333333333333</v>
      </c>
      <c r="E63" s="231">
        <v>599.31666666666661</v>
      </c>
      <c r="F63" s="231">
        <v>595.5333333333333</v>
      </c>
      <c r="G63" s="231">
        <v>590.31666666666661</v>
      </c>
      <c r="H63" s="231">
        <v>608.31666666666661</v>
      </c>
      <c r="I63" s="231">
        <v>613.5333333333333</v>
      </c>
      <c r="J63" s="231">
        <v>617.31666666666661</v>
      </c>
      <c r="K63" s="230">
        <v>609.75</v>
      </c>
      <c r="L63" s="230">
        <v>600.75</v>
      </c>
      <c r="M63" s="230">
        <v>4.0274999999999999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940.9</v>
      </c>
      <c r="D64" s="231">
        <v>945.23333333333323</v>
      </c>
      <c r="E64" s="231">
        <v>933.66666666666652</v>
      </c>
      <c r="F64" s="231">
        <v>926.43333333333328</v>
      </c>
      <c r="G64" s="231">
        <v>914.86666666666656</v>
      </c>
      <c r="H64" s="231">
        <v>952.46666666666647</v>
      </c>
      <c r="I64" s="231">
        <v>964.0333333333333</v>
      </c>
      <c r="J64" s="231">
        <v>971.26666666666642</v>
      </c>
      <c r="K64" s="230">
        <v>956.8</v>
      </c>
      <c r="L64" s="230">
        <v>938</v>
      </c>
      <c r="M64" s="230">
        <v>3.22038</v>
      </c>
      <c r="N64" s="1"/>
      <c r="O64" s="1"/>
    </row>
    <row r="65" spans="1:15" ht="12.75" customHeight="1">
      <c r="A65" s="213">
        <v>56</v>
      </c>
      <c r="B65" s="216" t="s">
        <v>246</v>
      </c>
      <c r="C65" s="230">
        <v>294.25</v>
      </c>
      <c r="D65" s="231">
        <v>293.15000000000003</v>
      </c>
      <c r="E65" s="231">
        <v>289.80000000000007</v>
      </c>
      <c r="F65" s="231">
        <v>285.35000000000002</v>
      </c>
      <c r="G65" s="231">
        <v>282.00000000000006</v>
      </c>
      <c r="H65" s="231">
        <v>297.60000000000008</v>
      </c>
      <c r="I65" s="231">
        <v>300.9500000000001</v>
      </c>
      <c r="J65" s="231">
        <v>305.40000000000009</v>
      </c>
      <c r="K65" s="230">
        <v>296.5</v>
      </c>
      <c r="L65" s="230">
        <v>288.7</v>
      </c>
      <c r="M65" s="230">
        <v>17.293009999999999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1554.4</v>
      </c>
      <c r="D66" s="231">
        <v>1549.6166666666668</v>
      </c>
      <c r="E66" s="231">
        <v>1541.5833333333335</v>
      </c>
      <c r="F66" s="231">
        <v>1528.7666666666667</v>
      </c>
      <c r="G66" s="231">
        <v>1520.7333333333333</v>
      </c>
      <c r="H66" s="231">
        <v>1562.4333333333336</v>
      </c>
      <c r="I66" s="231">
        <v>1570.4666666666669</v>
      </c>
      <c r="J66" s="231">
        <v>1583.2833333333338</v>
      </c>
      <c r="K66" s="230">
        <v>1557.65</v>
      </c>
      <c r="L66" s="230">
        <v>1536.8</v>
      </c>
      <c r="M66" s="230">
        <v>2.82687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411.15</v>
      </c>
      <c r="D67" s="231">
        <v>408.75</v>
      </c>
      <c r="E67" s="231">
        <v>405.7</v>
      </c>
      <c r="F67" s="231">
        <v>400.25</v>
      </c>
      <c r="G67" s="231">
        <v>397.2</v>
      </c>
      <c r="H67" s="231">
        <v>414.2</v>
      </c>
      <c r="I67" s="231">
        <v>417.24999999999994</v>
      </c>
      <c r="J67" s="231">
        <v>422.7</v>
      </c>
      <c r="K67" s="230">
        <v>411.8</v>
      </c>
      <c r="L67" s="230">
        <v>403.3</v>
      </c>
      <c r="M67" s="230">
        <v>33.790129999999998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524.85</v>
      </c>
      <c r="D68" s="231">
        <v>524.36666666666667</v>
      </c>
      <c r="E68" s="231">
        <v>521.23333333333335</v>
      </c>
      <c r="F68" s="231">
        <v>517.61666666666667</v>
      </c>
      <c r="G68" s="231">
        <v>514.48333333333335</v>
      </c>
      <c r="H68" s="231">
        <v>527.98333333333335</v>
      </c>
      <c r="I68" s="231">
        <v>531.11666666666679</v>
      </c>
      <c r="J68" s="231">
        <v>534.73333333333335</v>
      </c>
      <c r="K68" s="230">
        <v>527.5</v>
      </c>
      <c r="L68" s="230">
        <v>520.75</v>
      </c>
      <c r="M68" s="230">
        <v>23.99145</v>
      </c>
      <c r="N68" s="1"/>
      <c r="O68" s="1"/>
    </row>
    <row r="69" spans="1:15" ht="12.75" customHeight="1">
      <c r="A69" s="213">
        <v>60</v>
      </c>
      <c r="B69" s="216" t="s">
        <v>247</v>
      </c>
      <c r="C69" s="230">
        <v>1929.25</v>
      </c>
      <c r="D69" s="231">
        <v>1928.0666666666666</v>
      </c>
      <c r="E69" s="231">
        <v>1911.1833333333332</v>
      </c>
      <c r="F69" s="231">
        <v>1893.1166666666666</v>
      </c>
      <c r="G69" s="231">
        <v>1876.2333333333331</v>
      </c>
      <c r="H69" s="231">
        <v>1946.1333333333332</v>
      </c>
      <c r="I69" s="231">
        <v>1963.0166666666664</v>
      </c>
      <c r="J69" s="231">
        <v>1981.0833333333333</v>
      </c>
      <c r="K69" s="230">
        <v>1944.95</v>
      </c>
      <c r="L69" s="230">
        <v>1910</v>
      </c>
      <c r="M69" s="230">
        <v>3.5611700000000002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1839.8</v>
      </c>
      <c r="D70" s="231">
        <v>1838.6833333333334</v>
      </c>
      <c r="E70" s="231">
        <v>1830.3666666666668</v>
      </c>
      <c r="F70" s="231">
        <v>1820.9333333333334</v>
      </c>
      <c r="G70" s="231">
        <v>1812.6166666666668</v>
      </c>
      <c r="H70" s="231">
        <v>1848.1166666666668</v>
      </c>
      <c r="I70" s="231">
        <v>1856.4333333333334</v>
      </c>
      <c r="J70" s="231">
        <v>1865.8666666666668</v>
      </c>
      <c r="K70" s="230">
        <v>1847</v>
      </c>
      <c r="L70" s="230">
        <v>1829.25</v>
      </c>
      <c r="M70" s="230">
        <v>1.8886099999999999</v>
      </c>
      <c r="N70" s="1"/>
      <c r="O70" s="1"/>
    </row>
    <row r="71" spans="1:15" ht="12.75" customHeight="1">
      <c r="A71" s="213">
        <v>62</v>
      </c>
      <c r="B71" s="216" t="s">
        <v>843</v>
      </c>
      <c r="C71" s="230">
        <v>353.75</v>
      </c>
      <c r="D71" s="231">
        <v>352.16666666666669</v>
      </c>
      <c r="E71" s="231">
        <v>345.43333333333339</v>
      </c>
      <c r="F71" s="231">
        <v>337.11666666666673</v>
      </c>
      <c r="G71" s="231">
        <v>330.38333333333344</v>
      </c>
      <c r="H71" s="231">
        <v>360.48333333333335</v>
      </c>
      <c r="I71" s="231">
        <v>367.21666666666658</v>
      </c>
      <c r="J71" s="231">
        <v>375.5333333333333</v>
      </c>
      <c r="K71" s="230">
        <v>358.9</v>
      </c>
      <c r="L71" s="230">
        <v>343.85</v>
      </c>
      <c r="M71" s="230">
        <v>18.057729999999999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3192.85</v>
      </c>
      <c r="D72" s="231">
        <v>3206.5</v>
      </c>
      <c r="E72" s="231">
        <v>3171.2</v>
      </c>
      <c r="F72" s="231">
        <v>3149.5499999999997</v>
      </c>
      <c r="G72" s="231">
        <v>3114.2499999999995</v>
      </c>
      <c r="H72" s="231">
        <v>3228.15</v>
      </c>
      <c r="I72" s="231">
        <v>3263.4500000000003</v>
      </c>
      <c r="J72" s="231">
        <v>3285.1000000000004</v>
      </c>
      <c r="K72" s="230">
        <v>3241.8</v>
      </c>
      <c r="L72" s="230">
        <v>3184.85</v>
      </c>
      <c r="M72" s="230">
        <v>2.96889</v>
      </c>
      <c r="N72" s="1"/>
      <c r="O72" s="1"/>
    </row>
    <row r="73" spans="1:15" ht="12.75" customHeight="1">
      <c r="A73" s="213">
        <v>64</v>
      </c>
      <c r="B73" s="216" t="s">
        <v>249</v>
      </c>
      <c r="C73" s="230">
        <v>2893.8</v>
      </c>
      <c r="D73" s="231">
        <v>2903.7833333333333</v>
      </c>
      <c r="E73" s="231">
        <v>2870.0166666666664</v>
      </c>
      <c r="F73" s="231">
        <v>2846.2333333333331</v>
      </c>
      <c r="G73" s="231">
        <v>2812.4666666666662</v>
      </c>
      <c r="H73" s="231">
        <v>2927.5666666666666</v>
      </c>
      <c r="I73" s="231">
        <v>2961.3333333333339</v>
      </c>
      <c r="J73" s="231">
        <v>2985.1166666666668</v>
      </c>
      <c r="K73" s="230">
        <v>2937.55</v>
      </c>
      <c r="L73" s="230">
        <v>2880</v>
      </c>
      <c r="M73" s="230">
        <v>2.6109300000000002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1916.3</v>
      </c>
      <c r="D74" s="231">
        <v>1907.6166666666668</v>
      </c>
      <c r="E74" s="231">
        <v>1890.2333333333336</v>
      </c>
      <c r="F74" s="231">
        <v>1864.1666666666667</v>
      </c>
      <c r="G74" s="231">
        <v>1846.7833333333335</v>
      </c>
      <c r="H74" s="231">
        <v>1933.6833333333336</v>
      </c>
      <c r="I74" s="231">
        <v>1951.0666666666668</v>
      </c>
      <c r="J74" s="231">
        <v>1977.1333333333337</v>
      </c>
      <c r="K74" s="230">
        <v>1925</v>
      </c>
      <c r="L74" s="230">
        <v>1881.55</v>
      </c>
      <c r="M74" s="230">
        <v>1.5981700000000001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4806.1000000000004</v>
      </c>
      <c r="D75" s="231">
        <v>4804.0666666666666</v>
      </c>
      <c r="E75" s="231">
        <v>4754.1333333333332</v>
      </c>
      <c r="F75" s="231">
        <v>4702.166666666667</v>
      </c>
      <c r="G75" s="231">
        <v>4652.2333333333336</v>
      </c>
      <c r="H75" s="231">
        <v>4856.0333333333328</v>
      </c>
      <c r="I75" s="231">
        <v>4905.9666666666653</v>
      </c>
      <c r="J75" s="231">
        <v>4957.9333333333325</v>
      </c>
      <c r="K75" s="230">
        <v>4854</v>
      </c>
      <c r="L75" s="230">
        <v>4752.1000000000004</v>
      </c>
      <c r="M75" s="230">
        <v>4.3816600000000001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3182.8</v>
      </c>
      <c r="D76" s="231">
        <v>3186.1166666666668</v>
      </c>
      <c r="E76" s="231">
        <v>3154.7833333333338</v>
      </c>
      <c r="F76" s="231">
        <v>3126.7666666666669</v>
      </c>
      <c r="G76" s="231">
        <v>3095.4333333333338</v>
      </c>
      <c r="H76" s="231">
        <v>3214.1333333333337</v>
      </c>
      <c r="I76" s="231">
        <v>3245.4666666666667</v>
      </c>
      <c r="J76" s="231">
        <v>3273.4833333333336</v>
      </c>
      <c r="K76" s="230">
        <v>3217.45</v>
      </c>
      <c r="L76" s="230">
        <v>3158.1</v>
      </c>
      <c r="M76" s="230">
        <v>3.7931699999999999</v>
      </c>
      <c r="N76" s="1"/>
      <c r="O76" s="1"/>
    </row>
    <row r="77" spans="1:15" ht="12.75" customHeight="1">
      <c r="A77" s="213">
        <v>68</v>
      </c>
      <c r="B77" s="216" t="s">
        <v>250</v>
      </c>
      <c r="C77" s="230">
        <v>361.05</v>
      </c>
      <c r="D77" s="231">
        <v>362.83333333333331</v>
      </c>
      <c r="E77" s="231">
        <v>358.76666666666665</v>
      </c>
      <c r="F77" s="231">
        <v>356.48333333333335</v>
      </c>
      <c r="G77" s="231">
        <v>352.41666666666669</v>
      </c>
      <c r="H77" s="231">
        <v>365.11666666666662</v>
      </c>
      <c r="I77" s="231">
        <v>369.18333333333334</v>
      </c>
      <c r="J77" s="231">
        <v>371.46666666666658</v>
      </c>
      <c r="K77" s="230">
        <v>366.9</v>
      </c>
      <c r="L77" s="230">
        <v>360.55</v>
      </c>
      <c r="M77" s="230">
        <v>2.7374299999999998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1956.35</v>
      </c>
      <c r="D78" s="231">
        <v>1957.6333333333332</v>
      </c>
      <c r="E78" s="231">
        <v>1941.4666666666665</v>
      </c>
      <c r="F78" s="231">
        <v>1926.5833333333333</v>
      </c>
      <c r="G78" s="231">
        <v>1910.4166666666665</v>
      </c>
      <c r="H78" s="231">
        <v>1972.5166666666664</v>
      </c>
      <c r="I78" s="231">
        <v>1988.6833333333334</v>
      </c>
      <c r="J78" s="231">
        <v>2003.5666666666664</v>
      </c>
      <c r="K78" s="230">
        <v>1973.8</v>
      </c>
      <c r="L78" s="230">
        <v>1942.75</v>
      </c>
      <c r="M78" s="230">
        <v>2.7510300000000001</v>
      </c>
      <c r="N78" s="1"/>
      <c r="O78" s="1"/>
    </row>
    <row r="79" spans="1:15" ht="12.75" customHeight="1">
      <c r="A79" s="213">
        <v>70</v>
      </c>
      <c r="B79" s="216" t="s">
        <v>803</v>
      </c>
      <c r="C79" s="230">
        <v>119.1</v>
      </c>
      <c r="D79" s="231">
        <v>120.08333333333333</v>
      </c>
      <c r="E79" s="231">
        <v>117.16666666666666</v>
      </c>
      <c r="F79" s="231">
        <v>115.23333333333333</v>
      </c>
      <c r="G79" s="231">
        <v>112.31666666666666</v>
      </c>
      <c r="H79" s="231">
        <v>122.01666666666665</v>
      </c>
      <c r="I79" s="231">
        <v>124.93333333333331</v>
      </c>
      <c r="J79" s="231">
        <v>126.86666666666665</v>
      </c>
      <c r="K79" s="230">
        <v>123</v>
      </c>
      <c r="L79" s="230">
        <v>118.15</v>
      </c>
      <c r="M79" s="230">
        <v>139.34890999999999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132.1</v>
      </c>
      <c r="D80" s="231">
        <v>131.85</v>
      </c>
      <c r="E80" s="231">
        <v>130.79999999999998</v>
      </c>
      <c r="F80" s="231">
        <v>129.5</v>
      </c>
      <c r="G80" s="231">
        <v>128.44999999999999</v>
      </c>
      <c r="H80" s="231">
        <v>133.14999999999998</v>
      </c>
      <c r="I80" s="231">
        <v>134.19999999999999</v>
      </c>
      <c r="J80" s="231">
        <v>135.49999999999997</v>
      </c>
      <c r="K80" s="230">
        <v>132.9</v>
      </c>
      <c r="L80" s="230">
        <v>130.55000000000001</v>
      </c>
      <c r="M80" s="230">
        <v>63.42651</v>
      </c>
      <c r="N80" s="1"/>
      <c r="O80" s="1"/>
    </row>
    <row r="81" spans="1:15" ht="12.75" customHeight="1">
      <c r="A81" s="213">
        <v>72</v>
      </c>
      <c r="B81" s="216" t="s">
        <v>252</v>
      </c>
      <c r="C81" s="230">
        <v>265.35000000000002</v>
      </c>
      <c r="D81" s="231">
        <v>265.43333333333334</v>
      </c>
      <c r="E81" s="231">
        <v>263.4666666666667</v>
      </c>
      <c r="F81" s="231">
        <v>261.58333333333337</v>
      </c>
      <c r="G81" s="231">
        <v>259.61666666666673</v>
      </c>
      <c r="H81" s="231">
        <v>267.31666666666666</v>
      </c>
      <c r="I81" s="231">
        <v>269.28333333333325</v>
      </c>
      <c r="J81" s="231">
        <v>271.16666666666663</v>
      </c>
      <c r="K81" s="230">
        <v>267.39999999999998</v>
      </c>
      <c r="L81" s="230">
        <v>263.55</v>
      </c>
      <c r="M81" s="230">
        <v>8.4622100000000007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109.3</v>
      </c>
      <c r="D82" s="231">
        <v>109.09999999999998</v>
      </c>
      <c r="E82" s="231">
        <v>108.59999999999997</v>
      </c>
      <c r="F82" s="231">
        <v>107.89999999999999</v>
      </c>
      <c r="G82" s="231">
        <v>107.39999999999998</v>
      </c>
      <c r="H82" s="231">
        <v>109.79999999999995</v>
      </c>
      <c r="I82" s="231">
        <v>110.29999999999998</v>
      </c>
      <c r="J82" s="231">
        <v>110.99999999999994</v>
      </c>
      <c r="K82" s="230">
        <v>109.6</v>
      </c>
      <c r="L82" s="230">
        <v>108.4</v>
      </c>
      <c r="M82" s="230">
        <v>67.607129999999998</v>
      </c>
      <c r="N82" s="1"/>
      <c r="O82" s="1"/>
    </row>
    <row r="83" spans="1:15" ht="12.75" customHeight="1">
      <c r="A83" s="213">
        <v>74</v>
      </c>
      <c r="B83" s="216" t="s">
        <v>253</v>
      </c>
      <c r="C83" s="230">
        <v>1310.45</v>
      </c>
      <c r="D83" s="231">
        <v>1306.8166666666666</v>
      </c>
      <c r="E83" s="231">
        <v>1289.6333333333332</v>
      </c>
      <c r="F83" s="231">
        <v>1268.8166666666666</v>
      </c>
      <c r="G83" s="231">
        <v>1251.6333333333332</v>
      </c>
      <c r="H83" s="231">
        <v>1327.6333333333332</v>
      </c>
      <c r="I83" s="231">
        <v>1344.8166666666666</v>
      </c>
      <c r="J83" s="231">
        <v>1365.6333333333332</v>
      </c>
      <c r="K83" s="230">
        <v>1324</v>
      </c>
      <c r="L83" s="230">
        <v>1286</v>
      </c>
      <c r="M83" s="230">
        <v>7.0320900000000002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989.6</v>
      </c>
      <c r="D84" s="231">
        <v>987.33333333333337</v>
      </c>
      <c r="E84" s="231">
        <v>982.51666666666677</v>
      </c>
      <c r="F84" s="231">
        <v>975.43333333333339</v>
      </c>
      <c r="G84" s="231">
        <v>970.61666666666679</v>
      </c>
      <c r="H84" s="231">
        <v>994.41666666666674</v>
      </c>
      <c r="I84" s="231">
        <v>999.23333333333335</v>
      </c>
      <c r="J84" s="231">
        <v>1006.3166666666667</v>
      </c>
      <c r="K84" s="230">
        <v>992.15</v>
      </c>
      <c r="L84" s="230">
        <v>980.25</v>
      </c>
      <c r="M84" s="230">
        <v>11.95669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1283.4000000000001</v>
      </c>
      <c r="D85" s="231">
        <v>1280.8</v>
      </c>
      <c r="E85" s="231">
        <v>1271</v>
      </c>
      <c r="F85" s="231">
        <v>1258.6000000000001</v>
      </c>
      <c r="G85" s="231">
        <v>1248.8000000000002</v>
      </c>
      <c r="H85" s="231">
        <v>1293.1999999999998</v>
      </c>
      <c r="I85" s="231">
        <v>1302.9999999999995</v>
      </c>
      <c r="J85" s="231">
        <v>1315.3999999999996</v>
      </c>
      <c r="K85" s="230">
        <v>1290.5999999999999</v>
      </c>
      <c r="L85" s="230">
        <v>1268.4000000000001</v>
      </c>
      <c r="M85" s="230">
        <v>2.8845900000000002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1689.3</v>
      </c>
      <c r="D86" s="231">
        <v>1679.4166666666667</v>
      </c>
      <c r="E86" s="231">
        <v>1665.5833333333335</v>
      </c>
      <c r="F86" s="231">
        <v>1641.8666666666668</v>
      </c>
      <c r="G86" s="231">
        <v>1628.0333333333335</v>
      </c>
      <c r="H86" s="231">
        <v>1703.1333333333334</v>
      </c>
      <c r="I86" s="231">
        <v>1716.9666666666669</v>
      </c>
      <c r="J86" s="231">
        <v>1740.6833333333334</v>
      </c>
      <c r="K86" s="230">
        <v>1693.25</v>
      </c>
      <c r="L86" s="230">
        <v>1655.7</v>
      </c>
      <c r="M86" s="230">
        <v>3.7326600000000001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463.5</v>
      </c>
      <c r="D87" s="231">
        <v>465.16666666666669</v>
      </c>
      <c r="E87" s="231">
        <v>460.68333333333339</v>
      </c>
      <c r="F87" s="231">
        <v>457.86666666666673</v>
      </c>
      <c r="G87" s="231">
        <v>453.38333333333344</v>
      </c>
      <c r="H87" s="231">
        <v>467.98333333333335</v>
      </c>
      <c r="I87" s="231">
        <v>472.46666666666658</v>
      </c>
      <c r="J87" s="231">
        <v>475.2833333333333</v>
      </c>
      <c r="K87" s="230">
        <v>469.65</v>
      </c>
      <c r="L87" s="230">
        <v>462.35</v>
      </c>
      <c r="M87" s="230">
        <v>4.2914000000000003</v>
      </c>
      <c r="N87" s="1"/>
      <c r="O87" s="1"/>
    </row>
    <row r="88" spans="1:15" ht="12.75" customHeight="1">
      <c r="A88" s="213">
        <v>79</v>
      </c>
      <c r="B88" s="216" t="s">
        <v>256</v>
      </c>
      <c r="C88" s="230">
        <v>264.3</v>
      </c>
      <c r="D88" s="231">
        <v>263.98333333333335</v>
      </c>
      <c r="E88" s="231">
        <v>262.76666666666671</v>
      </c>
      <c r="F88" s="231">
        <v>261.23333333333335</v>
      </c>
      <c r="G88" s="231">
        <v>260.01666666666671</v>
      </c>
      <c r="H88" s="231">
        <v>265.51666666666671</v>
      </c>
      <c r="I88" s="231">
        <v>266.73333333333341</v>
      </c>
      <c r="J88" s="231">
        <v>268.26666666666671</v>
      </c>
      <c r="K88" s="230">
        <v>265.2</v>
      </c>
      <c r="L88" s="230">
        <v>262.45</v>
      </c>
      <c r="M88" s="230">
        <v>1.5163899999999999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1054.05</v>
      </c>
      <c r="D89" s="231">
        <v>1052.9833333333333</v>
      </c>
      <c r="E89" s="231">
        <v>1047.0666666666666</v>
      </c>
      <c r="F89" s="231">
        <v>1040.0833333333333</v>
      </c>
      <c r="G89" s="231">
        <v>1034.1666666666665</v>
      </c>
      <c r="H89" s="231">
        <v>1059.9666666666667</v>
      </c>
      <c r="I89" s="231">
        <v>1065.8833333333332</v>
      </c>
      <c r="J89" s="231">
        <v>1072.8666666666668</v>
      </c>
      <c r="K89" s="230">
        <v>1058.9000000000001</v>
      </c>
      <c r="L89" s="230">
        <v>1046</v>
      </c>
      <c r="M89" s="230">
        <v>20.33625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1780.9</v>
      </c>
      <c r="D90" s="231">
        <v>1777.6000000000001</v>
      </c>
      <c r="E90" s="231">
        <v>1768.3500000000004</v>
      </c>
      <c r="F90" s="231">
        <v>1755.8000000000002</v>
      </c>
      <c r="G90" s="231">
        <v>1746.5500000000004</v>
      </c>
      <c r="H90" s="231">
        <v>1790.1500000000003</v>
      </c>
      <c r="I90" s="231">
        <v>1799.3999999999999</v>
      </c>
      <c r="J90" s="231">
        <v>1811.9500000000003</v>
      </c>
      <c r="K90" s="230">
        <v>1786.85</v>
      </c>
      <c r="L90" s="230">
        <v>1765.05</v>
      </c>
      <c r="M90" s="230">
        <v>1.1528099999999999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1688.15</v>
      </c>
      <c r="D91" s="231">
        <v>1684.5666666666668</v>
      </c>
      <c r="E91" s="231">
        <v>1677.6833333333336</v>
      </c>
      <c r="F91" s="231">
        <v>1667.2166666666667</v>
      </c>
      <c r="G91" s="231">
        <v>1660.3333333333335</v>
      </c>
      <c r="H91" s="231">
        <v>1695.0333333333338</v>
      </c>
      <c r="I91" s="231">
        <v>1701.916666666667</v>
      </c>
      <c r="J91" s="231">
        <v>1712.3833333333339</v>
      </c>
      <c r="K91" s="230">
        <v>1691.45</v>
      </c>
      <c r="L91" s="230">
        <v>1674.1</v>
      </c>
      <c r="M91" s="230">
        <v>178.37925999999999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547.54999999999995</v>
      </c>
      <c r="D92" s="231">
        <v>545.0333333333333</v>
      </c>
      <c r="E92" s="231">
        <v>534.51666666666665</v>
      </c>
      <c r="F92" s="231">
        <v>521.48333333333335</v>
      </c>
      <c r="G92" s="231">
        <v>510.9666666666667</v>
      </c>
      <c r="H92" s="231">
        <v>558.06666666666661</v>
      </c>
      <c r="I92" s="231">
        <v>568.58333333333326</v>
      </c>
      <c r="J92" s="231">
        <v>581.61666666666656</v>
      </c>
      <c r="K92" s="230">
        <v>555.54999999999995</v>
      </c>
      <c r="L92" s="230">
        <v>532</v>
      </c>
      <c r="M92" s="230">
        <v>234.96385000000001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1201.9000000000001</v>
      </c>
      <c r="D93" s="231">
        <v>1203.9666666666665</v>
      </c>
      <c r="E93" s="231">
        <v>1194.633333333333</v>
      </c>
      <c r="F93" s="231">
        <v>1187.3666666666666</v>
      </c>
      <c r="G93" s="231">
        <v>1178.0333333333331</v>
      </c>
      <c r="H93" s="231">
        <v>1211.2333333333329</v>
      </c>
      <c r="I93" s="231">
        <v>1220.5666666666664</v>
      </c>
      <c r="J93" s="231">
        <v>1227.8333333333328</v>
      </c>
      <c r="K93" s="230">
        <v>1213.3</v>
      </c>
      <c r="L93" s="230">
        <v>1196.7</v>
      </c>
      <c r="M93" s="230">
        <v>3.4830100000000002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2501.0500000000002</v>
      </c>
      <c r="D94" s="231">
        <v>2489.4833333333336</v>
      </c>
      <c r="E94" s="231">
        <v>2454.9666666666672</v>
      </c>
      <c r="F94" s="231">
        <v>2408.8833333333337</v>
      </c>
      <c r="G94" s="231">
        <v>2374.3666666666672</v>
      </c>
      <c r="H94" s="231">
        <v>2535.5666666666671</v>
      </c>
      <c r="I94" s="231">
        <v>2570.0833333333335</v>
      </c>
      <c r="J94" s="231">
        <v>2616.166666666667</v>
      </c>
      <c r="K94" s="230">
        <v>2524</v>
      </c>
      <c r="L94" s="230">
        <v>2443.4</v>
      </c>
      <c r="M94" s="230">
        <v>6.8621600000000003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427.8</v>
      </c>
      <c r="D95" s="231">
        <v>425.0333333333333</v>
      </c>
      <c r="E95" s="231">
        <v>421.11666666666662</v>
      </c>
      <c r="F95" s="231">
        <v>414.43333333333334</v>
      </c>
      <c r="G95" s="231">
        <v>410.51666666666665</v>
      </c>
      <c r="H95" s="231">
        <v>431.71666666666658</v>
      </c>
      <c r="I95" s="231">
        <v>435.63333333333333</v>
      </c>
      <c r="J95" s="231">
        <v>442.31666666666655</v>
      </c>
      <c r="K95" s="230">
        <v>428.95</v>
      </c>
      <c r="L95" s="230">
        <v>418.35</v>
      </c>
      <c r="M95" s="230">
        <v>23.084499999999998</v>
      </c>
      <c r="N95" s="1"/>
      <c r="O95" s="1"/>
    </row>
    <row r="96" spans="1:15" ht="12.75" customHeight="1">
      <c r="A96" s="213">
        <v>87</v>
      </c>
      <c r="B96" s="216" t="s">
        <v>257</v>
      </c>
      <c r="C96" s="230">
        <v>2825.6</v>
      </c>
      <c r="D96" s="231">
        <v>2809.8833333333337</v>
      </c>
      <c r="E96" s="231">
        <v>2785.7666666666673</v>
      </c>
      <c r="F96" s="231">
        <v>2745.9333333333338</v>
      </c>
      <c r="G96" s="231">
        <v>2721.8166666666675</v>
      </c>
      <c r="H96" s="231">
        <v>2849.7166666666672</v>
      </c>
      <c r="I96" s="231">
        <v>2873.833333333333</v>
      </c>
      <c r="J96" s="231">
        <v>2913.666666666667</v>
      </c>
      <c r="K96" s="230">
        <v>2834</v>
      </c>
      <c r="L96" s="230">
        <v>2770.05</v>
      </c>
      <c r="M96" s="230">
        <v>6.4306999999999999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243.8</v>
      </c>
      <c r="D97" s="231">
        <v>242.54999999999998</v>
      </c>
      <c r="E97" s="231">
        <v>240.89999999999998</v>
      </c>
      <c r="F97" s="231">
        <v>238</v>
      </c>
      <c r="G97" s="231">
        <v>236.35</v>
      </c>
      <c r="H97" s="231">
        <v>245.44999999999996</v>
      </c>
      <c r="I97" s="231">
        <v>247.1</v>
      </c>
      <c r="J97" s="231">
        <v>249.99999999999994</v>
      </c>
      <c r="K97" s="230">
        <v>244.2</v>
      </c>
      <c r="L97" s="230">
        <v>239.65</v>
      </c>
      <c r="M97" s="230">
        <v>9.9698899999999995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2499.75</v>
      </c>
      <c r="D98" s="231">
        <v>2493.25</v>
      </c>
      <c r="E98" s="231">
        <v>2481.6</v>
      </c>
      <c r="F98" s="231">
        <v>2463.4499999999998</v>
      </c>
      <c r="G98" s="231">
        <v>2451.7999999999997</v>
      </c>
      <c r="H98" s="231">
        <v>2511.4</v>
      </c>
      <c r="I98" s="231">
        <v>2523.0499999999997</v>
      </c>
      <c r="J98" s="231">
        <v>2541.2000000000003</v>
      </c>
      <c r="K98" s="230">
        <v>2504.9</v>
      </c>
      <c r="L98" s="230">
        <v>2475.1</v>
      </c>
      <c r="M98" s="230">
        <v>17.357970000000002</v>
      </c>
      <c r="N98" s="1"/>
      <c r="O98" s="1"/>
    </row>
    <row r="99" spans="1:15" ht="12.75" customHeight="1">
      <c r="A99" s="213">
        <v>90</v>
      </c>
      <c r="B99" s="216" t="s">
        <v>258</v>
      </c>
      <c r="C99" s="230">
        <v>318.45</v>
      </c>
      <c r="D99" s="231">
        <v>317.48333333333335</v>
      </c>
      <c r="E99" s="231">
        <v>314.9666666666667</v>
      </c>
      <c r="F99" s="231">
        <v>311.48333333333335</v>
      </c>
      <c r="G99" s="231">
        <v>308.9666666666667</v>
      </c>
      <c r="H99" s="231">
        <v>320.9666666666667</v>
      </c>
      <c r="I99" s="231">
        <v>323.48333333333335</v>
      </c>
      <c r="J99" s="231">
        <v>326.9666666666667</v>
      </c>
      <c r="K99" s="230">
        <v>320</v>
      </c>
      <c r="L99" s="230">
        <v>314</v>
      </c>
      <c r="M99" s="230">
        <v>8.9206299999999992</v>
      </c>
      <c r="N99" s="1"/>
      <c r="O99" s="1"/>
    </row>
    <row r="100" spans="1:15" ht="12.75" customHeight="1">
      <c r="A100" s="213">
        <v>91</v>
      </c>
      <c r="B100" s="216" t="s">
        <v>373</v>
      </c>
      <c r="C100" s="230">
        <v>35917.15</v>
      </c>
      <c r="D100" s="231">
        <v>35871.783333333333</v>
      </c>
      <c r="E100" s="231">
        <v>35563.616666666669</v>
      </c>
      <c r="F100" s="231">
        <v>35210.083333333336</v>
      </c>
      <c r="G100" s="231">
        <v>34901.916666666672</v>
      </c>
      <c r="H100" s="231">
        <v>36225.316666666666</v>
      </c>
      <c r="I100" s="231">
        <v>36533.483333333337</v>
      </c>
      <c r="J100" s="231">
        <v>36887.016666666663</v>
      </c>
      <c r="K100" s="230">
        <v>36179.949999999997</v>
      </c>
      <c r="L100" s="230">
        <v>35518.25</v>
      </c>
      <c r="M100" s="230">
        <v>2.7029999999999998E-2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2787.55</v>
      </c>
      <c r="D101" s="231">
        <v>2779.5333333333333</v>
      </c>
      <c r="E101" s="231">
        <v>2767.8666666666668</v>
      </c>
      <c r="F101" s="231">
        <v>2748.1833333333334</v>
      </c>
      <c r="G101" s="231">
        <v>2736.5166666666669</v>
      </c>
      <c r="H101" s="231">
        <v>2799.2166666666667</v>
      </c>
      <c r="I101" s="231">
        <v>2810.8833333333337</v>
      </c>
      <c r="J101" s="231">
        <v>2830.5666666666666</v>
      </c>
      <c r="K101" s="230">
        <v>2791.2</v>
      </c>
      <c r="L101" s="230">
        <v>2759.85</v>
      </c>
      <c r="M101" s="230">
        <v>27.97335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904.75</v>
      </c>
      <c r="D102" s="231">
        <v>902.08333333333337</v>
      </c>
      <c r="E102" s="231">
        <v>897.66666666666674</v>
      </c>
      <c r="F102" s="231">
        <v>890.58333333333337</v>
      </c>
      <c r="G102" s="231">
        <v>886.16666666666674</v>
      </c>
      <c r="H102" s="231">
        <v>909.16666666666674</v>
      </c>
      <c r="I102" s="231">
        <v>913.58333333333348</v>
      </c>
      <c r="J102" s="231">
        <v>920.66666666666674</v>
      </c>
      <c r="K102" s="230">
        <v>906.5</v>
      </c>
      <c r="L102" s="230">
        <v>895</v>
      </c>
      <c r="M102" s="230">
        <v>308.81664999999998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1069.4000000000001</v>
      </c>
      <c r="D103" s="231">
        <v>1075.4166666666667</v>
      </c>
      <c r="E103" s="231">
        <v>1060.0333333333335</v>
      </c>
      <c r="F103" s="231">
        <v>1050.6666666666667</v>
      </c>
      <c r="G103" s="231">
        <v>1035.2833333333335</v>
      </c>
      <c r="H103" s="231">
        <v>1084.7833333333335</v>
      </c>
      <c r="I103" s="231">
        <v>1100.1666666666667</v>
      </c>
      <c r="J103" s="231">
        <v>1109.5333333333335</v>
      </c>
      <c r="K103" s="230">
        <v>1090.8</v>
      </c>
      <c r="L103" s="230">
        <v>1066.05</v>
      </c>
      <c r="M103" s="230">
        <v>9.5746800000000007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442.8</v>
      </c>
      <c r="D104" s="231">
        <v>440.25</v>
      </c>
      <c r="E104" s="231">
        <v>433.2</v>
      </c>
      <c r="F104" s="231">
        <v>423.59999999999997</v>
      </c>
      <c r="G104" s="231">
        <v>416.54999999999995</v>
      </c>
      <c r="H104" s="231">
        <v>449.85</v>
      </c>
      <c r="I104" s="231">
        <v>456.9</v>
      </c>
      <c r="J104" s="231">
        <v>466.50000000000006</v>
      </c>
      <c r="K104" s="230">
        <v>447.3</v>
      </c>
      <c r="L104" s="230">
        <v>430.65</v>
      </c>
      <c r="M104" s="230">
        <v>31.52036</v>
      </c>
      <c r="N104" s="1"/>
      <c r="O104" s="1"/>
    </row>
    <row r="105" spans="1:15" ht="12.75" customHeight="1">
      <c r="A105" s="213">
        <v>96</v>
      </c>
      <c r="B105" s="216" t="s">
        <v>259</v>
      </c>
      <c r="C105" s="230">
        <v>430.2</v>
      </c>
      <c r="D105" s="231">
        <v>430.46666666666664</v>
      </c>
      <c r="E105" s="231">
        <v>427.7833333333333</v>
      </c>
      <c r="F105" s="231">
        <v>425.36666666666667</v>
      </c>
      <c r="G105" s="231">
        <v>422.68333333333334</v>
      </c>
      <c r="H105" s="231">
        <v>432.88333333333327</v>
      </c>
      <c r="I105" s="231">
        <v>435.56666666666655</v>
      </c>
      <c r="J105" s="231">
        <v>437.98333333333323</v>
      </c>
      <c r="K105" s="230">
        <v>433.15</v>
      </c>
      <c r="L105" s="230">
        <v>428.05</v>
      </c>
      <c r="M105" s="230">
        <v>1.8226800000000001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58.25</v>
      </c>
      <c r="D106" s="231">
        <v>57.683333333333337</v>
      </c>
      <c r="E106" s="231">
        <v>57.016666666666673</v>
      </c>
      <c r="F106" s="231">
        <v>55.783333333333339</v>
      </c>
      <c r="G106" s="231">
        <v>55.116666666666674</v>
      </c>
      <c r="H106" s="231">
        <v>58.916666666666671</v>
      </c>
      <c r="I106" s="231">
        <v>59.583333333333329</v>
      </c>
      <c r="J106" s="231">
        <v>60.81666666666667</v>
      </c>
      <c r="K106" s="230">
        <v>58.35</v>
      </c>
      <c r="L106" s="230">
        <v>56.45</v>
      </c>
      <c r="M106" s="230">
        <v>380.25412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408.7</v>
      </c>
      <c r="D107" s="231">
        <v>407.63333333333338</v>
      </c>
      <c r="E107" s="231">
        <v>405.26666666666677</v>
      </c>
      <c r="F107" s="231">
        <v>401.83333333333337</v>
      </c>
      <c r="G107" s="231">
        <v>399.46666666666675</v>
      </c>
      <c r="H107" s="231">
        <v>411.06666666666678</v>
      </c>
      <c r="I107" s="231">
        <v>413.43333333333345</v>
      </c>
      <c r="J107" s="231">
        <v>416.86666666666679</v>
      </c>
      <c r="K107" s="230">
        <v>410</v>
      </c>
      <c r="L107" s="230">
        <v>404.2</v>
      </c>
      <c r="M107" s="230">
        <v>59.817599999999999</v>
      </c>
      <c r="N107" s="1"/>
      <c r="O107" s="1"/>
    </row>
    <row r="108" spans="1:15" ht="12.75" customHeight="1">
      <c r="A108" s="213">
        <v>99</v>
      </c>
      <c r="B108" s="216" t="s">
        <v>260</v>
      </c>
      <c r="C108" s="230">
        <v>5204.3999999999996</v>
      </c>
      <c r="D108" s="231">
        <v>5228.9000000000005</v>
      </c>
      <c r="E108" s="231">
        <v>5154.8000000000011</v>
      </c>
      <c r="F108" s="231">
        <v>5105.2000000000007</v>
      </c>
      <c r="G108" s="231">
        <v>5031.1000000000013</v>
      </c>
      <c r="H108" s="231">
        <v>5278.5000000000009</v>
      </c>
      <c r="I108" s="231">
        <v>5352.6000000000013</v>
      </c>
      <c r="J108" s="231">
        <v>5402.2000000000007</v>
      </c>
      <c r="K108" s="230">
        <v>5303</v>
      </c>
      <c r="L108" s="230">
        <v>5179.3</v>
      </c>
      <c r="M108" s="230">
        <v>0.63329999999999997</v>
      </c>
      <c r="N108" s="1"/>
      <c r="O108" s="1"/>
    </row>
    <row r="109" spans="1:15" ht="12.75" customHeight="1">
      <c r="A109" s="213">
        <v>100</v>
      </c>
      <c r="B109" s="216" t="s">
        <v>385</v>
      </c>
      <c r="C109" s="230">
        <v>313.3</v>
      </c>
      <c r="D109" s="231">
        <v>310.09999999999997</v>
      </c>
      <c r="E109" s="231">
        <v>305.24999999999994</v>
      </c>
      <c r="F109" s="231">
        <v>297.2</v>
      </c>
      <c r="G109" s="231">
        <v>292.34999999999997</v>
      </c>
      <c r="H109" s="231">
        <v>318.14999999999992</v>
      </c>
      <c r="I109" s="231">
        <v>322.99999999999994</v>
      </c>
      <c r="J109" s="231">
        <v>331.0499999999999</v>
      </c>
      <c r="K109" s="230">
        <v>314.95</v>
      </c>
      <c r="L109" s="230">
        <v>302.05</v>
      </c>
      <c r="M109" s="230">
        <v>20.99221</v>
      </c>
      <c r="N109" s="1"/>
      <c r="O109" s="1"/>
    </row>
    <row r="110" spans="1:15" ht="12.75" customHeight="1">
      <c r="A110" s="213">
        <v>101</v>
      </c>
      <c r="B110" s="216" t="s">
        <v>386</v>
      </c>
      <c r="C110" s="230">
        <v>152.85</v>
      </c>
      <c r="D110" s="231">
        <v>153.51666666666665</v>
      </c>
      <c r="E110" s="231">
        <v>151.93333333333331</v>
      </c>
      <c r="F110" s="231">
        <v>151.01666666666665</v>
      </c>
      <c r="G110" s="231">
        <v>149.43333333333331</v>
      </c>
      <c r="H110" s="231">
        <v>154.43333333333331</v>
      </c>
      <c r="I110" s="231">
        <v>156.01666666666668</v>
      </c>
      <c r="J110" s="231">
        <v>156.93333333333331</v>
      </c>
      <c r="K110" s="230">
        <v>155.1</v>
      </c>
      <c r="L110" s="230">
        <v>152.6</v>
      </c>
      <c r="M110" s="230">
        <v>42.386339999999997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339</v>
      </c>
      <c r="D111" s="231">
        <v>336.61666666666662</v>
      </c>
      <c r="E111" s="231">
        <v>333.33333333333326</v>
      </c>
      <c r="F111" s="231">
        <v>327.66666666666663</v>
      </c>
      <c r="G111" s="231">
        <v>324.38333333333327</v>
      </c>
      <c r="H111" s="231">
        <v>342.28333333333325</v>
      </c>
      <c r="I111" s="231">
        <v>345.56666666666666</v>
      </c>
      <c r="J111" s="231">
        <v>351.23333333333323</v>
      </c>
      <c r="K111" s="230">
        <v>339.9</v>
      </c>
      <c r="L111" s="230">
        <v>330.95</v>
      </c>
      <c r="M111" s="230">
        <v>29.991289999999999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78.25</v>
      </c>
      <c r="D112" s="231">
        <v>78.266666666666666</v>
      </c>
      <c r="E112" s="231">
        <v>77.933333333333337</v>
      </c>
      <c r="F112" s="231">
        <v>77.616666666666674</v>
      </c>
      <c r="G112" s="231">
        <v>77.283333333333346</v>
      </c>
      <c r="H112" s="231">
        <v>78.583333333333329</v>
      </c>
      <c r="I112" s="231">
        <v>78.916666666666671</v>
      </c>
      <c r="J112" s="231">
        <v>79.23333333333332</v>
      </c>
      <c r="K112" s="230">
        <v>78.599999999999994</v>
      </c>
      <c r="L112" s="230">
        <v>77.95</v>
      </c>
      <c r="M112" s="230">
        <v>70.608789999999999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603.4</v>
      </c>
      <c r="D113" s="231">
        <v>602.73333333333335</v>
      </c>
      <c r="E113" s="231">
        <v>597.9666666666667</v>
      </c>
      <c r="F113" s="231">
        <v>592.5333333333333</v>
      </c>
      <c r="G113" s="231">
        <v>587.76666666666665</v>
      </c>
      <c r="H113" s="231">
        <v>608.16666666666674</v>
      </c>
      <c r="I113" s="231">
        <v>612.93333333333339</v>
      </c>
      <c r="J113" s="231">
        <v>618.36666666666679</v>
      </c>
      <c r="K113" s="230">
        <v>607.5</v>
      </c>
      <c r="L113" s="230">
        <v>597.29999999999995</v>
      </c>
      <c r="M113" s="230">
        <v>8.70486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485.15</v>
      </c>
      <c r="D114" s="231">
        <v>486.91666666666669</v>
      </c>
      <c r="E114" s="231">
        <v>482.33333333333337</v>
      </c>
      <c r="F114" s="231">
        <v>479.51666666666671</v>
      </c>
      <c r="G114" s="231">
        <v>474.93333333333339</v>
      </c>
      <c r="H114" s="231">
        <v>489.73333333333335</v>
      </c>
      <c r="I114" s="231">
        <v>494.31666666666672</v>
      </c>
      <c r="J114" s="231">
        <v>497.13333333333333</v>
      </c>
      <c r="K114" s="230">
        <v>491.5</v>
      </c>
      <c r="L114" s="230">
        <v>484.1</v>
      </c>
      <c r="M114" s="230">
        <v>7.2954100000000004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138.85</v>
      </c>
      <c r="D115" s="231">
        <v>138.81666666666666</v>
      </c>
      <c r="E115" s="231">
        <v>137.53333333333333</v>
      </c>
      <c r="F115" s="231">
        <v>136.21666666666667</v>
      </c>
      <c r="G115" s="231">
        <v>134.93333333333334</v>
      </c>
      <c r="H115" s="231">
        <v>140.13333333333333</v>
      </c>
      <c r="I115" s="231">
        <v>141.41666666666663</v>
      </c>
      <c r="J115" s="231">
        <v>142.73333333333332</v>
      </c>
      <c r="K115" s="230">
        <v>140.1</v>
      </c>
      <c r="L115" s="230">
        <v>137.5</v>
      </c>
      <c r="M115" s="230">
        <v>39.610799999999998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1102</v>
      </c>
      <c r="D116" s="231">
        <v>1111.6666666666667</v>
      </c>
      <c r="E116" s="231">
        <v>1082.3333333333335</v>
      </c>
      <c r="F116" s="231">
        <v>1062.6666666666667</v>
      </c>
      <c r="G116" s="231">
        <v>1033.3333333333335</v>
      </c>
      <c r="H116" s="231">
        <v>1131.3333333333335</v>
      </c>
      <c r="I116" s="231">
        <v>1160.666666666667</v>
      </c>
      <c r="J116" s="231">
        <v>1180.3333333333335</v>
      </c>
      <c r="K116" s="230">
        <v>1141</v>
      </c>
      <c r="L116" s="230">
        <v>1092</v>
      </c>
      <c r="M116" s="230">
        <v>77.117720000000006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3670.6</v>
      </c>
      <c r="D117" s="231">
        <v>3646.6333333333337</v>
      </c>
      <c r="E117" s="231">
        <v>3616.2666666666673</v>
      </c>
      <c r="F117" s="231">
        <v>3561.9333333333338</v>
      </c>
      <c r="G117" s="231">
        <v>3531.5666666666675</v>
      </c>
      <c r="H117" s="231">
        <v>3700.9666666666672</v>
      </c>
      <c r="I117" s="231">
        <v>3731.333333333333</v>
      </c>
      <c r="J117" s="231">
        <v>3785.666666666667</v>
      </c>
      <c r="K117" s="230">
        <v>3677</v>
      </c>
      <c r="L117" s="230">
        <v>3592.3</v>
      </c>
      <c r="M117" s="230">
        <v>1.3960300000000001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1226.3</v>
      </c>
      <c r="D118" s="231">
        <v>1224.7666666666667</v>
      </c>
      <c r="E118" s="231">
        <v>1219.5333333333333</v>
      </c>
      <c r="F118" s="231">
        <v>1212.7666666666667</v>
      </c>
      <c r="G118" s="231">
        <v>1207.5333333333333</v>
      </c>
      <c r="H118" s="231">
        <v>1231.5333333333333</v>
      </c>
      <c r="I118" s="231">
        <v>1236.7666666666664</v>
      </c>
      <c r="J118" s="231">
        <v>1243.5333333333333</v>
      </c>
      <c r="K118" s="230">
        <v>1230</v>
      </c>
      <c r="L118" s="230">
        <v>1218</v>
      </c>
      <c r="M118" s="230">
        <v>83.137739999999994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1991.95</v>
      </c>
      <c r="D119" s="231">
        <v>1989</v>
      </c>
      <c r="E119" s="231">
        <v>1978</v>
      </c>
      <c r="F119" s="231">
        <v>1964.05</v>
      </c>
      <c r="G119" s="231">
        <v>1953.05</v>
      </c>
      <c r="H119" s="231">
        <v>2002.95</v>
      </c>
      <c r="I119" s="231">
        <v>2013.95</v>
      </c>
      <c r="J119" s="231">
        <v>2027.9</v>
      </c>
      <c r="K119" s="230">
        <v>2000</v>
      </c>
      <c r="L119" s="230">
        <v>1975.05</v>
      </c>
      <c r="M119" s="230">
        <v>1.69783</v>
      </c>
      <c r="N119" s="1"/>
      <c r="O119" s="1"/>
    </row>
    <row r="120" spans="1:15" ht="12.75" customHeight="1">
      <c r="A120" s="213">
        <v>111</v>
      </c>
      <c r="B120" s="216" t="s">
        <v>261</v>
      </c>
      <c r="C120" s="230">
        <v>826.5</v>
      </c>
      <c r="D120" s="231">
        <v>835.01666666666677</v>
      </c>
      <c r="E120" s="231">
        <v>815.48333333333358</v>
      </c>
      <c r="F120" s="231">
        <v>804.46666666666681</v>
      </c>
      <c r="G120" s="231">
        <v>784.93333333333362</v>
      </c>
      <c r="H120" s="231">
        <v>846.03333333333353</v>
      </c>
      <c r="I120" s="231">
        <v>865.56666666666661</v>
      </c>
      <c r="J120" s="231">
        <v>876.58333333333348</v>
      </c>
      <c r="K120" s="230">
        <v>854.55</v>
      </c>
      <c r="L120" s="230">
        <v>824</v>
      </c>
      <c r="M120" s="230">
        <v>4.49803</v>
      </c>
      <c r="N120" s="1"/>
      <c r="O120" s="1"/>
    </row>
    <row r="121" spans="1:15" ht="12.75" customHeight="1">
      <c r="A121" s="213">
        <v>112</v>
      </c>
      <c r="B121" s="216" t="s">
        <v>262</v>
      </c>
      <c r="C121" s="230">
        <v>259.2</v>
      </c>
      <c r="D121" s="231">
        <v>256.86666666666662</v>
      </c>
      <c r="E121" s="231">
        <v>252.53333333333325</v>
      </c>
      <c r="F121" s="231">
        <v>245.86666666666662</v>
      </c>
      <c r="G121" s="231">
        <v>241.53333333333325</v>
      </c>
      <c r="H121" s="231">
        <v>263.53333333333325</v>
      </c>
      <c r="I121" s="231">
        <v>267.86666666666662</v>
      </c>
      <c r="J121" s="231">
        <v>274.53333333333325</v>
      </c>
      <c r="K121" s="230">
        <v>261.2</v>
      </c>
      <c r="L121" s="230">
        <v>250.2</v>
      </c>
      <c r="M121" s="230">
        <v>11.939310000000001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720.35</v>
      </c>
      <c r="D122" s="231">
        <v>716.4666666666667</v>
      </c>
      <c r="E122" s="231">
        <v>709.03333333333342</v>
      </c>
      <c r="F122" s="231">
        <v>697.7166666666667</v>
      </c>
      <c r="G122" s="231">
        <v>690.28333333333342</v>
      </c>
      <c r="H122" s="231">
        <v>727.78333333333342</v>
      </c>
      <c r="I122" s="231">
        <v>735.21666666666681</v>
      </c>
      <c r="J122" s="231">
        <v>746.53333333333342</v>
      </c>
      <c r="K122" s="230">
        <v>723.9</v>
      </c>
      <c r="L122" s="230">
        <v>705.15</v>
      </c>
      <c r="M122" s="230">
        <v>7.2915099999999997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576.6</v>
      </c>
      <c r="D123" s="231">
        <v>575.0333333333333</v>
      </c>
      <c r="E123" s="231">
        <v>570.56666666666661</v>
      </c>
      <c r="F123" s="231">
        <v>564.5333333333333</v>
      </c>
      <c r="G123" s="231">
        <v>560.06666666666661</v>
      </c>
      <c r="H123" s="231">
        <v>581.06666666666661</v>
      </c>
      <c r="I123" s="231">
        <v>585.5333333333333</v>
      </c>
      <c r="J123" s="231">
        <v>591.56666666666661</v>
      </c>
      <c r="K123" s="230">
        <v>579.5</v>
      </c>
      <c r="L123" s="230">
        <v>569</v>
      </c>
      <c r="M123" s="230">
        <v>10.653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449.75</v>
      </c>
      <c r="D124" s="231">
        <v>447.25</v>
      </c>
      <c r="E124" s="231">
        <v>443.5</v>
      </c>
      <c r="F124" s="231">
        <v>437.25</v>
      </c>
      <c r="G124" s="231">
        <v>433.5</v>
      </c>
      <c r="H124" s="231">
        <v>453.5</v>
      </c>
      <c r="I124" s="231">
        <v>457.25</v>
      </c>
      <c r="J124" s="231">
        <v>463.5</v>
      </c>
      <c r="K124" s="230">
        <v>451</v>
      </c>
      <c r="L124" s="230">
        <v>441</v>
      </c>
      <c r="M124" s="230">
        <v>25.138310000000001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1897.25</v>
      </c>
      <c r="D125" s="231">
        <v>1892.2666666666667</v>
      </c>
      <c r="E125" s="231">
        <v>1882.5333333333333</v>
      </c>
      <c r="F125" s="231">
        <v>1867.8166666666666</v>
      </c>
      <c r="G125" s="231">
        <v>1858.0833333333333</v>
      </c>
      <c r="H125" s="231">
        <v>1906.9833333333333</v>
      </c>
      <c r="I125" s="231">
        <v>1916.7166666666665</v>
      </c>
      <c r="J125" s="231">
        <v>1931.4333333333334</v>
      </c>
      <c r="K125" s="230">
        <v>1902</v>
      </c>
      <c r="L125" s="230">
        <v>1877.55</v>
      </c>
      <c r="M125" s="230">
        <v>20.174060000000001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90.15</v>
      </c>
      <c r="D126" s="231">
        <v>89</v>
      </c>
      <c r="E126" s="231">
        <v>87.6</v>
      </c>
      <c r="F126" s="231">
        <v>85.05</v>
      </c>
      <c r="G126" s="231">
        <v>83.649999999999991</v>
      </c>
      <c r="H126" s="231">
        <v>91.55</v>
      </c>
      <c r="I126" s="231">
        <v>92.95</v>
      </c>
      <c r="J126" s="231">
        <v>95.5</v>
      </c>
      <c r="K126" s="230">
        <v>90.4</v>
      </c>
      <c r="L126" s="230">
        <v>86.45</v>
      </c>
      <c r="M126" s="230">
        <v>53.80715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3434.95</v>
      </c>
      <c r="D127" s="231">
        <v>3416.65</v>
      </c>
      <c r="E127" s="231">
        <v>3393.3</v>
      </c>
      <c r="F127" s="231">
        <v>3351.65</v>
      </c>
      <c r="G127" s="231">
        <v>3328.3</v>
      </c>
      <c r="H127" s="231">
        <v>3458.3</v>
      </c>
      <c r="I127" s="231">
        <v>3481.6499999999996</v>
      </c>
      <c r="J127" s="231">
        <v>3523.3</v>
      </c>
      <c r="K127" s="230">
        <v>3440</v>
      </c>
      <c r="L127" s="230">
        <v>3375</v>
      </c>
      <c r="M127" s="230">
        <v>1.1759599999999999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338.2</v>
      </c>
      <c r="D128" s="231">
        <v>336.16666666666669</v>
      </c>
      <c r="E128" s="231">
        <v>333.63333333333338</v>
      </c>
      <c r="F128" s="231">
        <v>329.06666666666672</v>
      </c>
      <c r="G128" s="231">
        <v>326.53333333333342</v>
      </c>
      <c r="H128" s="231">
        <v>340.73333333333335</v>
      </c>
      <c r="I128" s="231">
        <v>343.26666666666665</v>
      </c>
      <c r="J128" s="231">
        <v>347.83333333333331</v>
      </c>
      <c r="K128" s="230">
        <v>338.7</v>
      </c>
      <c r="L128" s="230">
        <v>331.6</v>
      </c>
      <c r="M128" s="230">
        <v>15.63495</v>
      </c>
      <c r="N128" s="1"/>
      <c r="O128" s="1"/>
    </row>
    <row r="129" spans="1:15" ht="12.75" customHeight="1">
      <c r="A129" s="213">
        <v>120</v>
      </c>
      <c r="B129" s="216" t="s">
        <v>864</v>
      </c>
      <c r="C129" s="230">
        <v>4183.45</v>
      </c>
      <c r="D129" s="231">
        <v>4181.3166666666666</v>
      </c>
      <c r="E129" s="231">
        <v>4150.333333333333</v>
      </c>
      <c r="F129" s="231">
        <v>4117.2166666666662</v>
      </c>
      <c r="G129" s="231">
        <v>4086.2333333333327</v>
      </c>
      <c r="H129" s="231">
        <v>4214.4333333333334</v>
      </c>
      <c r="I129" s="231">
        <v>4245.416666666667</v>
      </c>
      <c r="J129" s="231">
        <v>4278.5333333333338</v>
      </c>
      <c r="K129" s="230">
        <v>4212.3</v>
      </c>
      <c r="L129" s="230">
        <v>4148.2</v>
      </c>
      <c r="M129" s="230">
        <v>2.80999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2228.9</v>
      </c>
      <c r="D130" s="231">
        <v>2216.0500000000002</v>
      </c>
      <c r="E130" s="231">
        <v>2199.4000000000005</v>
      </c>
      <c r="F130" s="231">
        <v>2169.9000000000005</v>
      </c>
      <c r="G130" s="231">
        <v>2153.2500000000009</v>
      </c>
      <c r="H130" s="231">
        <v>2245.5500000000002</v>
      </c>
      <c r="I130" s="231">
        <v>2262.1999999999998</v>
      </c>
      <c r="J130" s="231">
        <v>2291.6999999999998</v>
      </c>
      <c r="K130" s="230">
        <v>2232.6999999999998</v>
      </c>
      <c r="L130" s="230">
        <v>2186.5500000000002</v>
      </c>
      <c r="M130" s="230">
        <v>12.39073</v>
      </c>
      <c r="N130" s="1"/>
      <c r="O130" s="1"/>
    </row>
    <row r="131" spans="1:15" ht="12.75" customHeight="1">
      <c r="A131" s="213">
        <v>122</v>
      </c>
      <c r="B131" s="216" t="s">
        <v>263</v>
      </c>
      <c r="C131" s="230">
        <v>298.14999999999998</v>
      </c>
      <c r="D131" s="231">
        <v>298.90000000000003</v>
      </c>
      <c r="E131" s="231">
        <v>293.00000000000006</v>
      </c>
      <c r="F131" s="231">
        <v>287.85000000000002</v>
      </c>
      <c r="G131" s="231">
        <v>281.95000000000005</v>
      </c>
      <c r="H131" s="231">
        <v>304.05000000000007</v>
      </c>
      <c r="I131" s="231">
        <v>309.95000000000005</v>
      </c>
      <c r="J131" s="231">
        <v>315.10000000000008</v>
      </c>
      <c r="K131" s="230">
        <v>304.8</v>
      </c>
      <c r="L131" s="230">
        <v>293.75</v>
      </c>
      <c r="M131" s="230">
        <v>28.30415</v>
      </c>
      <c r="N131" s="1"/>
      <c r="O131" s="1"/>
    </row>
    <row r="132" spans="1:15" ht="12.75" customHeight="1">
      <c r="A132" s="213">
        <v>123</v>
      </c>
      <c r="B132" s="216" t="s">
        <v>844</v>
      </c>
      <c r="C132" s="230">
        <v>549.4</v>
      </c>
      <c r="D132" s="231">
        <v>550.23333333333323</v>
      </c>
      <c r="E132" s="231">
        <v>546.66666666666652</v>
      </c>
      <c r="F132" s="231">
        <v>543.93333333333328</v>
      </c>
      <c r="G132" s="231">
        <v>540.36666666666656</v>
      </c>
      <c r="H132" s="231">
        <v>552.96666666666647</v>
      </c>
      <c r="I132" s="231">
        <v>556.5333333333333</v>
      </c>
      <c r="J132" s="231">
        <v>559.26666666666642</v>
      </c>
      <c r="K132" s="230">
        <v>553.79999999999995</v>
      </c>
      <c r="L132" s="230">
        <v>547.5</v>
      </c>
      <c r="M132" s="230">
        <v>4.4684900000000001</v>
      </c>
      <c r="N132" s="1"/>
      <c r="O132" s="1"/>
    </row>
    <row r="133" spans="1:15" ht="12.75" customHeight="1">
      <c r="A133" s="213">
        <v>124</v>
      </c>
      <c r="B133" s="216" t="s">
        <v>411</v>
      </c>
      <c r="C133" s="230">
        <v>3897.65</v>
      </c>
      <c r="D133" s="231">
        <v>3899.5499999999997</v>
      </c>
      <c r="E133" s="231">
        <v>3859.0999999999995</v>
      </c>
      <c r="F133" s="231">
        <v>3820.5499999999997</v>
      </c>
      <c r="G133" s="231">
        <v>3780.0999999999995</v>
      </c>
      <c r="H133" s="231">
        <v>3938.0999999999995</v>
      </c>
      <c r="I133" s="231">
        <v>3978.5499999999993</v>
      </c>
      <c r="J133" s="231">
        <v>4017.0999999999995</v>
      </c>
      <c r="K133" s="230">
        <v>3940</v>
      </c>
      <c r="L133" s="230">
        <v>3861</v>
      </c>
      <c r="M133" s="230">
        <v>0.27245000000000003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702.05</v>
      </c>
      <c r="D134" s="231">
        <v>698.76666666666677</v>
      </c>
      <c r="E134" s="231">
        <v>692.08333333333348</v>
      </c>
      <c r="F134" s="231">
        <v>682.11666666666667</v>
      </c>
      <c r="G134" s="231">
        <v>675.43333333333339</v>
      </c>
      <c r="H134" s="231">
        <v>708.73333333333358</v>
      </c>
      <c r="I134" s="231">
        <v>715.41666666666674</v>
      </c>
      <c r="J134" s="231">
        <v>725.38333333333367</v>
      </c>
      <c r="K134" s="230">
        <v>705.45</v>
      </c>
      <c r="L134" s="230">
        <v>688.8</v>
      </c>
      <c r="M134" s="230">
        <v>12.34488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86896.15</v>
      </c>
      <c r="D135" s="231">
        <v>86798.71666666666</v>
      </c>
      <c r="E135" s="231">
        <v>86397.43333333332</v>
      </c>
      <c r="F135" s="231">
        <v>85898.71666666666</v>
      </c>
      <c r="G135" s="231">
        <v>85497.43333333332</v>
      </c>
      <c r="H135" s="231">
        <v>87297.43333333332</v>
      </c>
      <c r="I135" s="231">
        <v>87698.716666666674</v>
      </c>
      <c r="J135" s="231">
        <v>88197.43333333332</v>
      </c>
      <c r="K135" s="230">
        <v>87200</v>
      </c>
      <c r="L135" s="230">
        <v>86300</v>
      </c>
      <c r="M135" s="230">
        <v>3.1600000000000003E-2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255.15</v>
      </c>
      <c r="D136" s="231">
        <v>255.13333333333333</v>
      </c>
      <c r="E136" s="231">
        <v>253.11666666666667</v>
      </c>
      <c r="F136" s="231">
        <v>251.08333333333334</v>
      </c>
      <c r="G136" s="231">
        <v>249.06666666666669</v>
      </c>
      <c r="H136" s="231">
        <v>257.16666666666663</v>
      </c>
      <c r="I136" s="231">
        <v>259.18333333333328</v>
      </c>
      <c r="J136" s="231">
        <v>261.21666666666664</v>
      </c>
      <c r="K136" s="230">
        <v>257.14999999999998</v>
      </c>
      <c r="L136" s="230">
        <v>253.1</v>
      </c>
      <c r="M136" s="230">
        <v>24.115159999999999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1207.75</v>
      </c>
      <c r="D137" s="231">
        <v>1206.95</v>
      </c>
      <c r="E137" s="231">
        <v>1196.8000000000002</v>
      </c>
      <c r="F137" s="231">
        <v>1185.8500000000001</v>
      </c>
      <c r="G137" s="231">
        <v>1175.7000000000003</v>
      </c>
      <c r="H137" s="231">
        <v>1217.9000000000001</v>
      </c>
      <c r="I137" s="231">
        <v>1228.0500000000002</v>
      </c>
      <c r="J137" s="231">
        <v>1239</v>
      </c>
      <c r="K137" s="230">
        <v>1217.0999999999999</v>
      </c>
      <c r="L137" s="230">
        <v>1196</v>
      </c>
      <c r="M137" s="230">
        <v>13.89756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474.95</v>
      </c>
      <c r="D138" s="231">
        <v>474.2166666666667</v>
      </c>
      <c r="E138" s="231">
        <v>471.18333333333339</v>
      </c>
      <c r="F138" s="231">
        <v>467.41666666666669</v>
      </c>
      <c r="G138" s="231">
        <v>464.38333333333338</v>
      </c>
      <c r="H138" s="231">
        <v>477.98333333333341</v>
      </c>
      <c r="I138" s="231">
        <v>481.01666666666671</v>
      </c>
      <c r="J138" s="231">
        <v>484.78333333333342</v>
      </c>
      <c r="K138" s="230">
        <v>477.25</v>
      </c>
      <c r="L138" s="230">
        <v>470.45</v>
      </c>
      <c r="M138" s="230">
        <v>20.438130000000001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8466.15</v>
      </c>
      <c r="D139" s="231">
        <v>8495.9666666666672</v>
      </c>
      <c r="E139" s="231">
        <v>8414.9333333333343</v>
      </c>
      <c r="F139" s="231">
        <v>8363.7166666666672</v>
      </c>
      <c r="G139" s="231">
        <v>8282.6833333333343</v>
      </c>
      <c r="H139" s="231">
        <v>8547.1833333333343</v>
      </c>
      <c r="I139" s="231">
        <v>8628.2166666666672</v>
      </c>
      <c r="J139" s="231">
        <v>8679.4333333333343</v>
      </c>
      <c r="K139" s="230">
        <v>8577</v>
      </c>
      <c r="L139" s="230">
        <v>8444.75</v>
      </c>
      <c r="M139" s="230">
        <v>5.4374500000000001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622.95000000000005</v>
      </c>
      <c r="D140" s="231">
        <v>622.61666666666667</v>
      </c>
      <c r="E140" s="231">
        <v>615.43333333333339</v>
      </c>
      <c r="F140" s="231">
        <v>607.91666666666674</v>
      </c>
      <c r="G140" s="231">
        <v>600.73333333333346</v>
      </c>
      <c r="H140" s="231">
        <v>630.13333333333333</v>
      </c>
      <c r="I140" s="231">
        <v>637.31666666666649</v>
      </c>
      <c r="J140" s="231">
        <v>644.83333333333326</v>
      </c>
      <c r="K140" s="230">
        <v>629.79999999999995</v>
      </c>
      <c r="L140" s="230">
        <v>615.1</v>
      </c>
      <c r="M140" s="230">
        <v>5.46645</v>
      </c>
      <c r="N140" s="1"/>
      <c r="O140" s="1"/>
    </row>
    <row r="141" spans="1:15" ht="12.75" customHeight="1">
      <c r="A141" s="213">
        <v>132</v>
      </c>
      <c r="B141" s="216" t="s">
        <v>419</v>
      </c>
      <c r="C141" s="230">
        <v>449.8</v>
      </c>
      <c r="D141" s="231">
        <v>448.98333333333335</v>
      </c>
      <c r="E141" s="231">
        <v>443.81666666666672</v>
      </c>
      <c r="F141" s="231">
        <v>437.83333333333337</v>
      </c>
      <c r="G141" s="231">
        <v>432.66666666666674</v>
      </c>
      <c r="H141" s="231">
        <v>454.9666666666667</v>
      </c>
      <c r="I141" s="231">
        <v>460.13333333333333</v>
      </c>
      <c r="J141" s="231">
        <v>466.11666666666667</v>
      </c>
      <c r="K141" s="230">
        <v>454.15</v>
      </c>
      <c r="L141" s="230">
        <v>443</v>
      </c>
      <c r="M141" s="230">
        <v>9.4844399999999993</v>
      </c>
      <c r="N141" s="1"/>
      <c r="O141" s="1"/>
    </row>
    <row r="142" spans="1:15" ht="12.75" customHeight="1">
      <c r="A142" s="213">
        <v>133</v>
      </c>
      <c r="B142" s="216" t="s">
        <v>845</v>
      </c>
      <c r="C142" s="230">
        <v>50.5</v>
      </c>
      <c r="D142" s="231">
        <v>50.533333333333331</v>
      </c>
      <c r="E142" s="231">
        <v>50.066666666666663</v>
      </c>
      <c r="F142" s="231">
        <v>49.633333333333333</v>
      </c>
      <c r="G142" s="231">
        <v>49.166666666666664</v>
      </c>
      <c r="H142" s="231">
        <v>50.966666666666661</v>
      </c>
      <c r="I142" s="231">
        <v>51.43333333333333</v>
      </c>
      <c r="J142" s="231">
        <v>51.86666666666666</v>
      </c>
      <c r="K142" s="230">
        <v>51</v>
      </c>
      <c r="L142" s="230">
        <v>50.1</v>
      </c>
      <c r="M142" s="230">
        <v>37.290700000000001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1760.3</v>
      </c>
      <c r="D143" s="231">
        <v>1754.45</v>
      </c>
      <c r="E143" s="231">
        <v>1739.95</v>
      </c>
      <c r="F143" s="231">
        <v>1719.6</v>
      </c>
      <c r="G143" s="231">
        <v>1705.1</v>
      </c>
      <c r="H143" s="231">
        <v>1774.8000000000002</v>
      </c>
      <c r="I143" s="231">
        <v>1789.3000000000002</v>
      </c>
      <c r="J143" s="231">
        <v>1809.6500000000003</v>
      </c>
      <c r="K143" s="230">
        <v>1768.95</v>
      </c>
      <c r="L143" s="230">
        <v>1734.1</v>
      </c>
      <c r="M143" s="230">
        <v>4.8249700000000004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1019.1</v>
      </c>
      <c r="D144" s="231">
        <v>1021.6166666666667</v>
      </c>
      <c r="E144" s="231">
        <v>1009.3333333333333</v>
      </c>
      <c r="F144" s="231">
        <v>999.56666666666661</v>
      </c>
      <c r="G144" s="231">
        <v>987.28333333333319</v>
      </c>
      <c r="H144" s="231">
        <v>1031.3833333333332</v>
      </c>
      <c r="I144" s="231">
        <v>1043.666666666667</v>
      </c>
      <c r="J144" s="231">
        <v>1053.4333333333334</v>
      </c>
      <c r="K144" s="230">
        <v>1033.9000000000001</v>
      </c>
      <c r="L144" s="230">
        <v>1011.85</v>
      </c>
      <c r="M144" s="230">
        <v>6.3292000000000002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170.95</v>
      </c>
      <c r="D145" s="231">
        <v>170.13333333333333</v>
      </c>
      <c r="E145" s="231">
        <v>169.01666666666665</v>
      </c>
      <c r="F145" s="231">
        <v>167.08333333333331</v>
      </c>
      <c r="G145" s="231">
        <v>165.96666666666664</v>
      </c>
      <c r="H145" s="231">
        <v>172.06666666666666</v>
      </c>
      <c r="I145" s="231">
        <v>173.18333333333334</v>
      </c>
      <c r="J145" s="231">
        <v>175.11666666666667</v>
      </c>
      <c r="K145" s="230">
        <v>171.25</v>
      </c>
      <c r="L145" s="230">
        <v>168.2</v>
      </c>
      <c r="M145" s="230">
        <v>80.88991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82.55</v>
      </c>
      <c r="D146" s="231">
        <v>82.333333333333329</v>
      </c>
      <c r="E146" s="231">
        <v>81.86666666666666</v>
      </c>
      <c r="F146" s="231">
        <v>81.183333333333337</v>
      </c>
      <c r="G146" s="231">
        <v>80.716666666666669</v>
      </c>
      <c r="H146" s="231">
        <v>83.016666666666652</v>
      </c>
      <c r="I146" s="231">
        <v>83.48333333333332</v>
      </c>
      <c r="J146" s="231">
        <v>84.166666666666643</v>
      </c>
      <c r="K146" s="230">
        <v>82.8</v>
      </c>
      <c r="L146" s="230">
        <v>81.650000000000006</v>
      </c>
      <c r="M146" s="230">
        <v>26.968450000000001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4726.95</v>
      </c>
      <c r="D147" s="231">
        <v>4724.55</v>
      </c>
      <c r="E147" s="231">
        <v>4689.05</v>
      </c>
      <c r="F147" s="231">
        <v>4651.1499999999996</v>
      </c>
      <c r="G147" s="231">
        <v>4615.6499999999996</v>
      </c>
      <c r="H147" s="231">
        <v>4762.4500000000007</v>
      </c>
      <c r="I147" s="231">
        <v>4797.9500000000007</v>
      </c>
      <c r="J147" s="231">
        <v>4835.8500000000013</v>
      </c>
      <c r="K147" s="230">
        <v>4760.05</v>
      </c>
      <c r="L147" s="230">
        <v>4686.6499999999996</v>
      </c>
      <c r="M147" s="230">
        <v>1.1413599999999999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20689.3</v>
      </c>
      <c r="D148" s="231">
        <v>20599.783333333336</v>
      </c>
      <c r="E148" s="231">
        <v>20490.566666666673</v>
      </c>
      <c r="F148" s="231">
        <v>20291.833333333336</v>
      </c>
      <c r="G148" s="231">
        <v>20182.616666666672</v>
      </c>
      <c r="H148" s="231">
        <v>20798.516666666674</v>
      </c>
      <c r="I148" s="231">
        <v>20907.733333333341</v>
      </c>
      <c r="J148" s="231">
        <v>21106.466666666674</v>
      </c>
      <c r="K148" s="230">
        <v>20709</v>
      </c>
      <c r="L148" s="230">
        <v>20401.05</v>
      </c>
      <c r="M148" s="230">
        <v>0.57867999999999997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234.55</v>
      </c>
      <c r="D149" s="231">
        <v>236</v>
      </c>
      <c r="E149" s="231">
        <v>232</v>
      </c>
      <c r="F149" s="231">
        <v>229.45</v>
      </c>
      <c r="G149" s="231">
        <v>225.45</v>
      </c>
      <c r="H149" s="231">
        <v>238.55</v>
      </c>
      <c r="I149" s="231">
        <v>242.55</v>
      </c>
      <c r="J149" s="231">
        <v>245.10000000000002</v>
      </c>
      <c r="K149" s="230">
        <v>240</v>
      </c>
      <c r="L149" s="230">
        <v>233.45</v>
      </c>
      <c r="M149" s="230">
        <v>1.2806999999999999</v>
      </c>
      <c r="N149" s="1"/>
      <c r="O149" s="1"/>
    </row>
    <row r="150" spans="1:15" ht="12.75" customHeight="1">
      <c r="A150" s="213">
        <v>141</v>
      </c>
      <c r="B150" s="216" t="s">
        <v>265</v>
      </c>
      <c r="C150" s="230">
        <v>877.65</v>
      </c>
      <c r="D150" s="231">
        <v>878.81666666666661</v>
      </c>
      <c r="E150" s="231">
        <v>872.73333333333323</v>
      </c>
      <c r="F150" s="231">
        <v>867.81666666666661</v>
      </c>
      <c r="G150" s="231">
        <v>861.73333333333323</v>
      </c>
      <c r="H150" s="231">
        <v>883.73333333333323</v>
      </c>
      <c r="I150" s="231">
        <v>889.81666666666672</v>
      </c>
      <c r="J150" s="231">
        <v>894.73333333333323</v>
      </c>
      <c r="K150" s="230">
        <v>884.9</v>
      </c>
      <c r="L150" s="230">
        <v>873.9</v>
      </c>
      <c r="M150" s="230">
        <v>7.0090899999999996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160.25</v>
      </c>
      <c r="D151" s="231">
        <v>160.1</v>
      </c>
      <c r="E151" s="231">
        <v>159.44999999999999</v>
      </c>
      <c r="F151" s="231">
        <v>158.65</v>
      </c>
      <c r="G151" s="231">
        <v>158</v>
      </c>
      <c r="H151" s="231">
        <v>160.89999999999998</v>
      </c>
      <c r="I151" s="231">
        <v>161.55000000000001</v>
      </c>
      <c r="J151" s="231">
        <v>162.34999999999997</v>
      </c>
      <c r="K151" s="230">
        <v>160.75</v>
      </c>
      <c r="L151" s="230">
        <v>159.30000000000001</v>
      </c>
      <c r="M151" s="230">
        <v>70.284400000000005</v>
      </c>
      <c r="N151" s="1"/>
      <c r="O151" s="1"/>
    </row>
    <row r="152" spans="1:15" ht="12.75" customHeight="1">
      <c r="A152" s="213">
        <v>143</v>
      </c>
      <c r="B152" s="216" t="s">
        <v>266</v>
      </c>
      <c r="C152" s="230">
        <v>254.3</v>
      </c>
      <c r="D152" s="231">
        <v>255</v>
      </c>
      <c r="E152" s="231">
        <v>252.8</v>
      </c>
      <c r="F152" s="231">
        <v>251.3</v>
      </c>
      <c r="G152" s="231">
        <v>249.10000000000002</v>
      </c>
      <c r="H152" s="231">
        <v>256.5</v>
      </c>
      <c r="I152" s="231">
        <v>258.70000000000005</v>
      </c>
      <c r="J152" s="231">
        <v>260.2</v>
      </c>
      <c r="K152" s="230">
        <v>257.2</v>
      </c>
      <c r="L152" s="230">
        <v>253.5</v>
      </c>
      <c r="M152" s="230">
        <v>7.6375799999999998</v>
      </c>
      <c r="N152" s="1"/>
      <c r="O152" s="1"/>
    </row>
    <row r="153" spans="1:15" ht="12.75" customHeight="1">
      <c r="A153" s="213">
        <v>144</v>
      </c>
      <c r="B153" s="216" t="s">
        <v>804</v>
      </c>
      <c r="C153" s="230">
        <v>663.75</v>
      </c>
      <c r="D153" s="231">
        <v>663.25</v>
      </c>
      <c r="E153" s="231">
        <v>658.5</v>
      </c>
      <c r="F153" s="231">
        <v>653.25</v>
      </c>
      <c r="G153" s="231">
        <v>648.5</v>
      </c>
      <c r="H153" s="231">
        <v>668.5</v>
      </c>
      <c r="I153" s="231">
        <v>673.25</v>
      </c>
      <c r="J153" s="231">
        <v>678.5</v>
      </c>
      <c r="K153" s="230">
        <v>668</v>
      </c>
      <c r="L153" s="230">
        <v>658</v>
      </c>
      <c r="M153" s="230">
        <v>26.13486</v>
      </c>
      <c r="N153" s="1"/>
      <c r="O153" s="1"/>
    </row>
    <row r="154" spans="1:15" ht="12.75" customHeight="1">
      <c r="A154" s="213">
        <v>145</v>
      </c>
      <c r="B154" s="216" t="s">
        <v>431</v>
      </c>
      <c r="C154" s="230">
        <v>3417.35</v>
      </c>
      <c r="D154" s="231">
        <v>3382.4833333333336</v>
      </c>
      <c r="E154" s="231">
        <v>3338.8666666666672</v>
      </c>
      <c r="F154" s="231">
        <v>3260.3833333333337</v>
      </c>
      <c r="G154" s="231">
        <v>3216.7666666666673</v>
      </c>
      <c r="H154" s="231">
        <v>3460.9666666666672</v>
      </c>
      <c r="I154" s="231">
        <v>3504.5833333333339</v>
      </c>
      <c r="J154" s="231">
        <v>3583.0666666666671</v>
      </c>
      <c r="K154" s="230">
        <v>3426.1</v>
      </c>
      <c r="L154" s="230">
        <v>3304</v>
      </c>
      <c r="M154" s="230">
        <v>1.3888199999999999</v>
      </c>
      <c r="N154" s="1"/>
      <c r="O154" s="1"/>
    </row>
    <row r="155" spans="1:15" ht="12.75" customHeight="1">
      <c r="A155" s="213">
        <v>146</v>
      </c>
      <c r="B155" s="216" t="s">
        <v>805</v>
      </c>
      <c r="C155" s="230">
        <v>586.79999999999995</v>
      </c>
      <c r="D155" s="231">
        <v>588.7833333333333</v>
      </c>
      <c r="E155" s="231">
        <v>580.06666666666661</v>
      </c>
      <c r="F155" s="231">
        <v>573.33333333333326</v>
      </c>
      <c r="G155" s="231">
        <v>564.61666666666656</v>
      </c>
      <c r="H155" s="231">
        <v>595.51666666666665</v>
      </c>
      <c r="I155" s="231">
        <v>604.23333333333335</v>
      </c>
      <c r="J155" s="231">
        <v>610.9666666666667</v>
      </c>
      <c r="K155" s="230">
        <v>597.5</v>
      </c>
      <c r="L155" s="230">
        <v>582.04999999999995</v>
      </c>
      <c r="M155" s="230">
        <v>5.45824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3112.95</v>
      </c>
      <c r="D156" s="231">
        <v>3132.1</v>
      </c>
      <c r="E156" s="231">
        <v>3076.2</v>
      </c>
      <c r="F156" s="231">
        <v>3039.45</v>
      </c>
      <c r="G156" s="231">
        <v>2983.5499999999997</v>
      </c>
      <c r="H156" s="231">
        <v>3168.85</v>
      </c>
      <c r="I156" s="231">
        <v>3224.7500000000005</v>
      </c>
      <c r="J156" s="231">
        <v>3261.5</v>
      </c>
      <c r="K156" s="230">
        <v>3188</v>
      </c>
      <c r="L156" s="230">
        <v>3095.35</v>
      </c>
      <c r="M156" s="230">
        <v>2.9608400000000001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40534.1</v>
      </c>
      <c r="D157" s="231">
        <v>40355.73333333333</v>
      </c>
      <c r="E157" s="231">
        <v>39979.366666666661</v>
      </c>
      <c r="F157" s="231">
        <v>39424.633333333331</v>
      </c>
      <c r="G157" s="231">
        <v>39048.266666666663</v>
      </c>
      <c r="H157" s="231">
        <v>40910.46666666666</v>
      </c>
      <c r="I157" s="231">
        <v>41286.833333333328</v>
      </c>
      <c r="J157" s="231">
        <v>41841.566666666658</v>
      </c>
      <c r="K157" s="230">
        <v>40732.1</v>
      </c>
      <c r="L157" s="230">
        <v>39801</v>
      </c>
      <c r="M157" s="230">
        <v>0.24598999999999999</v>
      </c>
      <c r="N157" s="1"/>
      <c r="O157" s="1"/>
    </row>
    <row r="158" spans="1:15" ht="12.75" customHeight="1">
      <c r="A158" s="213">
        <v>149</v>
      </c>
      <c r="B158" s="216" t="s">
        <v>846</v>
      </c>
      <c r="C158" s="230">
        <v>938.9</v>
      </c>
      <c r="D158" s="231">
        <v>939.4666666666667</v>
      </c>
      <c r="E158" s="231">
        <v>928.43333333333339</v>
      </c>
      <c r="F158" s="231">
        <v>917.9666666666667</v>
      </c>
      <c r="G158" s="231">
        <v>906.93333333333339</v>
      </c>
      <c r="H158" s="231">
        <v>949.93333333333339</v>
      </c>
      <c r="I158" s="231">
        <v>960.9666666666667</v>
      </c>
      <c r="J158" s="231">
        <v>971.43333333333339</v>
      </c>
      <c r="K158" s="230">
        <v>950.5</v>
      </c>
      <c r="L158" s="230">
        <v>929</v>
      </c>
      <c r="M158" s="230">
        <v>0.89259999999999995</v>
      </c>
      <c r="N158" s="1"/>
      <c r="O158" s="1"/>
    </row>
    <row r="159" spans="1:15" ht="12.75" customHeight="1">
      <c r="A159" s="213">
        <v>150</v>
      </c>
      <c r="B159" s="216" t="s">
        <v>436</v>
      </c>
      <c r="C159" s="230">
        <v>4442.3</v>
      </c>
      <c r="D159" s="231">
        <v>4415.4333333333334</v>
      </c>
      <c r="E159" s="231">
        <v>4361.916666666667</v>
      </c>
      <c r="F159" s="231">
        <v>4281.5333333333338</v>
      </c>
      <c r="G159" s="231">
        <v>4228.0166666666673</v>
      </c>
      <c r="H159" s="231">
        <v>4495.8166666666666</v>
      </c>
      <c r="I159" s="231">
        <v>4549.333333333333</v>
      </c>
      <c r="J159" s="231">
        <v>4629.7166666666662</v>
      </c>
      <c r="K159" s="230">
        <v>4468.95</v>
      </c>
      <c r="L159" s="230">
        <v>4335.05</v>
      </c>
      <c r="M159" s="230">
        <v>7.19217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235.9</v>
      </c>
      <c r="D160" s="231">
        <v>235.51666666666665</v>
      </c>
      <c r="E160" s="231">
        <v>233.2833333333333</v>
      </c>
      <c r="F160" s="231">
        <v>230.66666666666666</v>
      </c>
      <c r="G160" s="231">
        <v>228.43333333333331</v>
      </c>
      <c r="H160" s="231">
        <v>238.1333333333333</v>
      </c>
      <c r="I160" s="231">
        <v>240.36666666666665</v>
      </c>
      <c r="J160" s="231">
        <v>242.98333333333329</v>
      </c>
      <c r="K160" s="230">
        <v>237.75</v>
      </c>
      <c r="L160" s="230">
        <v>232.9</v>
      </c>
      <c r="M160" s="230">
        <v>24.27262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2421.15</v>
      </c>
      <c r="D161" s="231">
        <v>2429.1833333333334</v>
      </c>
      <c r="E161" s="231">
        <v>2407.9666666666667</v>
      </c>
      <c r="F161" s="231">
        <v>2394.7833333333333</v>
      </c>
      <c r="G161" s="231">
        <v>2373.5666666666666</v>
      </c>
      <c r="H161" s="231">
        <v>2442.3666666666668</v>
      </c>
      <c r="I161" s="231">
        <v>2463.5833333333339</v>
      </c>
      <c r="J161" s="231">
        <v>2476.7666666666669</v>
      </c>
      <c r="K161" s="230">
        <v>2450.4</v>
      </c>
      <c r="L161" s="230">
        <v>2416</v>
      </c>
      <c r="M161" s="230">
        <v>1.8416399999999999</v>
      </c>
      <c r="N161" s="1"/>
      <c r="O161" s="1"/>
    </row>
    <row r="162" spans="1:15" ht="12.75" customHeight="1">
      <c r="A162" s="213">
        <v>153</v>
      </c>
      <c r="B162" s="216" t="s">
        <v>267</v>
      </c>
      <c r="C162" s="230">
        <v>3142.45</v>
      </c>
      <c r="D162" s="231">
        <v>3132.85</v>
      </c>
      <c r="E162" s="231">
        <v>3119.7</v>
      </c>
      <c r="F162" s="231">
        <v>3096.95</v>
      </c>
      <c r="G162" s="231">
        <v>3083.7999999999997</v>
      </c>
      <c r="H162" s="231">
        <v>3155.6</v>
      </c>
      <c r="I162" s="231">
        <v>3168.7500000000005</v>
      </c>
      <c r="J162" s="231">
        <v>3191.5</v>
      </c>
      <c r="K162" s="230">
        <v>3146</v>
      </c>
      <c r="L162" s="230">
        <v>3110.1</v>
      </c>
      <c r="M162" s="230">
        <v>1.2066600000000001</v>
      </c>
      <c r="N162" s="1"/>
      <c r="O162" s="1"/>
    </row>
    <row r="163" spans="1:15" ht="12.75" customHeight="1">
      <c r="A163" s="213">
        <v>154</v>
      </c>
      <c r="B163" s="216" t="s">
        <v>782</v>
      </c>
      <c r="C163" s="230">
        <v>315.10000000000002</v>
      </c>
      <c r="D163" s="231">
        <v>314.05</v>
      </c>
      <c r="E163" s="231">
        <v>311.90000000000003</v>
      </c>
      <c r="F163" s="231">
        <v>308.70000000000005</v>
      </c>
      <c r="G163" s="231">
        <v>306.55000000000007</v>
      </c>
      <c r="H163" s="231">
        <v>317.25</v>
      </c>
      <c r="I163" s="231">
        <v>319.39999999999998</v>
      </c>
      <c r="J163" s="231">
        <v>322.59999999999997</v>
      </c>
      <c r="K163" s="230">
        <v>316.2</v>
      </c>
      <c r="L163" s="230">
        <v>310.85000000000002</v>
      </c>
      <c r="M163" s="230">
        <v>17.219729999999998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160.80000000000001</v>
      </c>
      <c r="D164" s="231">
        <v>159.33333333333334</v>
      </c>
      <c r="E164" s="231">
        <v>157.26666666666668</v>
      </c>
      <c r="F164" s="231">
        <v>153.73333333333335</v>
      </c>
      <c r="G164" s="231">
        <v>151.66666666666669</v>
      </c>
      <c r="H164" s="231">
        <v>162.86666666666667</v>
      </c>
      <c r="I164" s="231">
        <v>164.93333333333334</v>
      </c>
      <c r="J164" s="231">
        <v>168.46666666666667</v>
      </c>
      <c r="K164" s="230">
        <v>161.4</v>
      </c>
      <c r="L164" s="230">
        <v>155.80000000000001</v>
      </c>
      <c r="M164" s="230">
        <v>65.789569999999998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231.95</v>
      </c>
      <c r="D165" s="231">
        <v>231.4</v>
      </c>
      <c r="E165" s="231">
        <v>230.5</v>
      </c>
      <c r="F165" s="231">
        <v>229.04999999999998</v>
      </c>
      <c r="G165" s="231">
        <v>228.14999999999998</v>
      </c>
      <c r="H165" s="231">
        <v>232.85000000000002</v>
      </c>
      <c r="I165" s="231">
        <v>233.75000000000006</v>
      </c>
      <c r="J165" s="231">
        <v>235.20000000000005</v>
      </c>
      <c r="K165" s="230">
        <v>232.3</v>
      </c>
      <c r="L165" s="230">
        <v>229.95</v>
      </c>
      <c r="M165" s="230">
        <v>42.938009999999998</v>
      </c>
      <c r="N165" s="1"/>
      <c r="O165" s="1"/>
    </row>
    <row r="166" spans="1:15" ht="12.75" customHeight="1">
      <c r="A166" s="213">
        <v>157</v>
      </c>
      <c r="B166" s="216" t="s">
        <v>268</v>
      </c>
      <c r="C166" s="230">
        <v>465.3</v>
      </c>
      <c r="D166" s="231">
        <v>465.2</v>
      </c>
      <c r="E166" s="231">
        <v>456.45</v>
      </c>
      <c r="F166" s="231">
        <v>447.6</v>
      </c>
      <c r="G166" s="231">
        <v>438.85</v>
      </c>
      <c r="H166" s="231">
        <v>474.04999999999995</v>
      </c>
      <c r="I166" s="231">
        <v>482.79999999999995</v>
      </c>
      <c r="J166" s="231">
        <v>491.64999999999992</v>
      </c>
      <c r="K166" s="230">
        <v>473.95</v>
      </c>
      <c r="L166" s="230">
        <v>456.35</v>
      </c>
      <c r="M166" s="230">
        <v>6.3177199999999996</v>
      </c>
      <c r="N166" s="1"/>
      <c r="O166" s="1"/>
    </row>
    <row r="167" spans="1:15" ht="12.75" customHeight="1">
      <c r="A167" s="213">
        <v>158</v>
      </c>
      <c r="B167" s="216" t="s">
        <v>269</v>
      </c>
      <c r="C167" s="230">
        <v>13893</v>
      </c>
      <c r="D167" s="231">
        <v>13902.383333333331</v>
      </c>
      <c r="E167" s="231">
        <v>13821.666666666662</v>
      </c>
      <c r="F167" s="231">
        <v>13750.33333333333</v>
      </c>
      <c r="G167" s="231">
        <v>13669.616666666661</v>
      </c>
      <c r="H167" s="231">
        <v>13973.716666666664</v>
      </c>
      <c r="I167" s="231">
        <v>14054.433333333331</v>
      </c>
      <c r="J167" s="231">
        <v>14125.766666666665</v>
      </c>
      <c r="K167" s="230">
        <v>13983.1</v>
      </c>
      <c r="L167" s="230">
        <v>13831.05</v>
      </c>
      <c r="M167" s="230">
        <v>1.443E-2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49.25</v>
      </c>
      <c r="D168" s="231">
        <v>48.949999999999996</v>
      </c>
      <c r="E168" s="231">
        <v>48.54999999999999</v>
      </c>
      <c r="F168" s="231">
        <v>47.849999999999994</v>
      </c>
      <c r="G168" s="231">
        <v>47.449999999999989</v>
      </c>
      <c r="H168" s="231">
        <v>49.649999999999991</v>
      </c>
      <c r="I168" s="231">
        <v>50.05</v>
      </c>
      <c r="J168" s="231">
        <v>50.749999999999993</v>
      </c>
      <c r="K168" s="230">
        <v>49.35</v>
      </c>
      <c r="L168" s="230">
        <v>48.25</v>
      </c>
      <c r="M168" s="230">
        <v>313.27255000000002</v>
      </c>
      <c r="N168" s="1"/>
      <c r="O168" s="1"/>
    </row>
    <row r="169" spans="1:15" ht="12.75" customHeight="1">
      <c r="A169" s="213">
        <v>160</v>
      </c>
      <c r="B169" s="216" t="s">
        <v>182</v>
      </c>
      <c r="C169" s="230">
        <v>123.95</v>
      </c>
      <c r="D169" s="231">
        <v>123.05000000000001</v>
      </c>
      <c r="E169" s="231">
        <v>121.95000000000002</v>
      </c>
      <c r="F169" s="231">
        <v>119.95</v>
      </c>
      <c r="G169" s="231">
        <v>118.85000000000001</v>
      </c>
      <c r="H169" s="231">
        <v>125.05000000000003</v>
      </c>
      <c r="I169" s="231">
        <v>126.15000000000002</v>
      </c>
      <c r="J169" s="231">
        <v>128.15000000000003</v>
      </c>
      <c r="K169" s="230">
        <v>124.15</v>
      </c>
      <c r="L169" s="230">
        <v>121.05</v>
      </c>
      <c r="M169" s="230">
        <v>47.26202</v>
      </c>
      <c r="N169" s="1"/>
      <c r="O169" s="1"/>
    </row>
    <row r="170" spans="1:15" ht="12.75" customHeight="1">
      <c r="A170" s="213">
        <v>161</v>
      </c>
      <c r="B170" s="216" t="s">
        <v>183</v>
      </c>
      <c r="C170" s="230">
        <v>2358</v>
      </c>
      <c r="D170" s="231">
        <v>2362.2999999999997</v>
      </c>
      <c r="E170" s="231">
        <v>2343.6999999999994</v>
      </c>
      <c r="F170" s="231">
        <v>2329.3999999999996</v>
      </c>
      <c r="G170" s="231">
        <v>2310.7999999999993</v>
      </c>
      <c r="H170" s="231">
        <v>2376.5999999999995</v>
      </c>
      <c r="I170" s="231">
        <v>2395.1999999999998</v>
      </c>
      <c r="J170" s="231">
        <v>2409.4999999999995</v>
      </c>
      <c r="K170" s="230">
        <v>2380.9</v>
      </c>
      <c r="L170" s="230">
        <v>2348</v>
      </c>
      <c r="M170" s="230">
        <v>59.700479999999999</v>
      </c>
      <c r="N170" s="1"/>
      <c r="O170" s="1"/>
    </row>
    <row r="171" spans="1:15" ht="12.75" customHeight="1">
      <c r="A171" s="213">
        <v>162</v>
      </c>
      <c r="B171" s="216" t="s">
        <v>270</v>
      </c>
      <c r="C171" s="230">
        <v>772.75</v>
      </c>
      <c r="D171" s="231">
        <v>770.96666666666658</v>
      </c>
      <c r="E171" s="231">
        <v>764.08333333333314</v>
      </c>
      <c r="F171" s="231">
        <v>755.41666666666652</v>
      </c>
      <c r="G171" s="231">
        <v>748.53333333333308</v>
      </c>
      <c r="H171" s="231">
        <v>779.63333333333321</v>
      </c>
      <c r="I171" s="231">
        <v>786.51666666666665</v>
      </c>
      <c r="J171" s="231">
        <v>795.18333333333328</v>
      </c>
      <c r="K171" s="230">
        <v>777.85</v>
      </c>
      <c r="L171" s="230">
        <v>762.3</v>
      </c>
      <c r="M171" s="230">
        <v>11.369899999999999</v>
      </c>
      <c r="N171" s="1"/>
      <c r="O171" s="1"/>
    </row>
    <row r="172" spans="1:15" ht="12.75" customHeight="1">
      <c r="A172" s="213">
        <v>163</v>
      </c>
      <c r="B172" s="216" t="s">
        <v>185</v>
      </c>
      <c r="C172" s="230">
        <v>1105.7</v>
      </c>
      <c r="D172" s="231">
        <v>1103.3166666666668</v>
      </c>
      <c r="E172" s="231">
        <v>1092.9833333333336</v>
      </c>
      <c r="F172" s="231">
        <v>1080.2666666666667</v>
      </c>
      <c r="G172" s="231">
        <v>1069.9333333333334</v>
      </c>
      <c r="H172" s="231">
        <v>1116.0333333333338</v>
      </c>
      <c r="I172" s="231">
        <v>1126.3666666666672</v>
      </c>
      <c r="J172" s="231">
        <v>1139.0833333333339</v>
      </c>
      <c r="K172" s="230">
        <v>1113.6500000000001</v>
      </c>
      <c r="L172" s="230">
        <v>1090.5999999999999</v>
      </c>
      <c r="M172" s="230">
        <v>13.37055</v>
      </c>
      <c r="N172" s="1"/>
      <c r="O172" s="1"/>
    </row>
    <row r="173" spans="1:15" ht="12.75" customHeight="1">
      <c r="A173" s="213">
        <v>164</v>
      </c>
      <c r="B173" s="216" t="s">
        <v>189</v>
      </c>
      <c r="C173" s="230">
        <v>2499.8000000000002</v>
      </c>
      <c r="D173" s="231">
        <v>2491.6</v>
      </c>
      <c r="E173" s="231">
        <v>2481.1999999999998</v>
      </c>
      <c r="F173" s="231">
        <v>2462.6</v>
      </c>
      <c r="G173" s="231">
        <v>2452.1999999999998</v>
      </c>
      <c r="H173" s="231">
        <v>2510.1999999999998</v>
      </c>
      <c r="I173" s="231">
        <v>2520.6000000000004</v>
      </c>
      <c r="J173" s="231">
        <v>2539.1999999999998</v>
      </c>
      <c r="K173" s="230">
        <v>2502</v>
      </c>
      <c r="L173" s="230">
        <v>2473</v>
      </c>
      <c r="M173" s="230">
        <v>2.0460699999999998</v>
      </c>
      <c r="N173" s="1"/>
      <c r="O173" s="1"/>
    </row>
    <row r="174" spans="1:15" ht="12.75" customHeight="1">
      <c r="A174" s="213">
        <v>165</v>
      </c>
      <c r="B174" s="216" t="s">
        <v>801</v>
      </c>
      <c r="C174" s="230">
        <v>70.849999999999994</v>
      </c>
      <c r="D174" s="231">
        <v>70.416666666666671</v>
      </c>
      <c r="E174" s="231">
        <v>69.733333333333348</v>
      </c>
      <c r="F174" s="231">
        <v>68.616666666666674</v>
      </c>
      <c r="G174" s="231">
        <v>67.933333333333351</v>
      </c>
      <c r="H174" s="231">
        <v>71.533333333333346</v>
      </c>
      <c r="I174" s="231">
        <v>72.216666666666654</v>
      </c>
      <c r="J174" s="231">
        <v>73.333333333333343</v>
      </c>
      <c r="K174" s="230">
        <v>71.099999999999994</v>
      </c>
      <c r="L174" s="230">
        <v>69.3</v>
      </c>
      <c r="M174" s="230">
        <v>112.11467</v>
      </c>
      <c r="N174" s="1"/>
      <c r="O174" s="1"/>
    </row>
    <row r="175" spans="1:15" ht="12.75" customHeight="1">
      <c r="A175" s="213">
        <v>166</v>
      </c>
      <c r="B175" s="216" t="s">
        <v>187</v>
      </c>
      <c r="C175" s="230">
        <v>23870.35</v>
      </c>
      <c r="D175" s="231">
        <v>23836.783333333336</v>
      </c>
      <c r="E175" s="231">
        <v>23583.566666666673</v>
      </c>
      <c r="F175" s="231">
        <v>23296.783333333336</v>
      </c>
      <c r="G175" s="231">
        <v>23043.566666666673</v>
      </c>
      <c r="H175" s="231">
        <v>24123.566666666673</v>
      </c>
      <c r="I175" s="231">
        <v>24376.78333333334</v>
      </c>
      <c r="J175" s="231">
        <v>24663.566666666673</v>
      </c>
      <c r="K175" s="230">
        <v>24090</v>
      </c>
      <c r="L175" s="230">
        <v>23550</v>
      </c>
      <c r="M175" s="230">
        <v>0.29798999999999998</v>
      </c>
      <c r="N175" s="1"/>
      <c r="O175" s="1"/>
    </row>
    <row r="176" spans="1:15" ht="12.75" customHeight="1">
      <c r="A176" s="213">
        <v>167</v>
      </c>
      <c r="B176" t="s">
        <v>865</v>
      </c>
      <c r="C176" s="276">
        <v>1392.6</v>
      </c>
      <c r="D176" s="277">
        <v>1386.8666666666666</v>
      </c>
      <c r="E176" s="277">
        <v>1361.9333333333332</v>
      </c>
      <c r="F176" s="277">
        <v>1331.2666666666667</v>
      </c>
      <c r="G176" s="277">
        <v>1306.3333333333333</v>
      </c>
      <c r="H176" s="277">
        <v>1417.5333333333331</v>
      </c>
      <c r="I176" s="277">
        <v>1442.4666666666665</v>
      </c>
      <c r="J176" s="277">
        <v>1473.133333333333</v>
      </c>
      <c r="K176" s="276">
        <v>1411.8</v>
      </c>
      <c r="L176" s="276">
        <v>1356.2</v>
      </c>
      <c r="M176" s="276">
        <v>6.9685800000000002</v>
      </c>
      <c r="N176" s="1"/>
      <c r="O176" s="1"/>
    </row>
    <row r="177" spans="1:15" ht="12.75" customHeight="1">
      <c r="A177" s="213">
        <v>168</v>
      </c>
      <c r="B177" s="216" t="s">
        <v>188</v>
      </c>
      <c r="C177" s="230">
        <v>3268.6</v>
      </c>
      <c r="D177" s="231">
        <v>3266.5500000000006</v>
      </c>
      <c r="E177" s="231">
        <v>3248.1000000000013</v>
      </c>
      <c r="F177" s="231">
        <v>3227.6000000000008</v>
      </c>
      <c r="G177" s="231">
        <v>3209.1500000000015</v>
      </c>
      <c r="H177" s="231">
        <v>3287.0500000000011</v>
      </c>
      <c r="I177" s="231">
        <v>3305.5000000000009</v>
      </c>
      <c r="J177" s="231">
        <v>3326.0000000000009</v>
      </c>
      <c r="K177" s="230">
        <v>3285</v>
      </c>
      <c r="L177" s="230">
        <v>3246.05</v>
      </c>
      <c r="M177" s="230">
        <v>1.28145</v>
      </c>
      <c r="N177" s="1"/>
      <c r="O177" s="1"/>
    </row>
    <row r="178" spans="1:15" ht="12.75" customHeight="1">
      <c r="A178" s="213">
        <v>169</v>
      </c>
      <c r="B178" s="216" t="s">
        <v>796</v>
      </c>
      <c r="C178" s="230">
        <v>457.8</v>
      </c>
      <c r="D178" s="231">
        <v>459.7166666666667</v>
      </c>
      <c r="E178" s="231">
        <v>451.43333333333339</v>
      </c>
      <c r="F178" s="231">
        <v>445.06666666666672</v>
      </c>
      <c r="G178" s="231">
        <v>436.78333333333342</v>
      </c>
      <c r="H178" s="231">
        <v>466.08333333333337</v>
      </c>
      <c r="I178" s="231">
        <v>474.36666666666667</v>
      </c>
      <c r="J178" s="231">
        <v>480.73333333333335</v>
      </c>
      <c r="K178" s="230">
        <v>468</v>
      </c>
      <c r="L178" s="230">
        <v>453.35</v>
      </c>
      <c r="M178" s="230">
        <v>9.7327100000000009</v>
      </c>
      <c r="N178" s="1"/>
      <c r="O178" s="1"/>
    </row>
    <row r="179" spans="1:15" ht="12.75" customHeight="1">
      <c r="A179" s="213">
        <v>170</v>
      </c>
      <c r="B179" s="216" t="s">
        <v>186</v>
      </c>
      <c r="C179" s="230">
        <v>554.6</v>
      </c>
      <c r="D179" s="231">
        <v>551.2166666666667</v>
      </c>
      <c r="E179" s="231">
        <v>546.88333333333344</v>
      </c>
      <c r="F179" s="231">
        <v>539.16666666666674</v>
      </c>
      <c r="G179" s="231">
        <v>534.83333333333348</v>
      </c>
      <c r="H179" s="231">
        <v>558.93333333333339</v>
      </c>
      <c r="I179" s="231">
        <v>563.26666666666665</v>
      </c>
      <c r="J179" s="231">
        <v>570.98333333333335</v>
      </c>
      <c r="K179" s="230">
        <v>555.54999999999995</v>
      </c>
      <c r="L179" s="230">
        <v>543.5</v>
      </c>
      <c r="M179" s="230">
        <v>233.35611</v>
      </c>
      <c r="N179" s="1"/>
      <c r="O179" s="1"/>
    </row>
    <row r="180" spans="1:15" ht="12.75" customHeight="1">
      <c r="A180" s="213">
        <v>171</v>
      </c>
      <c r="B180" s="216" t="s">
        <v>184</v>
      </c>
      <c r="C180" s="230">
        <v>82</v>
      </c>
      <c r="D180" s="231">
        <v>81.716666666666669</v>
      </c>
      <c r="E180" s="231">
        <v>81.13333333333334</v>
      </c>
      <c r="F180" s="231">
        <v>80.266666666666666</v>
      </c>
      <c r="G180" s="231">
        <v>79.683333333333337</v>
      </c>
      <c r="H180" s="231">
        <v>82.583333333333343</v>
      </c>
      <c r="I180" s="231">
        <v>83.166666666666657</v>
      </c>
      <c r="J180" s="231">
        <v>84.033333333333346</v>
      </c>
      <c r="K180" s="230">
        <v>82.3</v>
      </c>
      <c r="L180" s="230">
        <v>80.849999999999994</v>
      </c>
      <c r="M180" s="230">
        <v>79.469989999999996</v>
      </c>
      <c r="N180" s="1"/>
      <c r="O180" s="1"/>
    </row>
    <row r="181" spans="1:15" ht="12.75" customHeight="1">
      <c r="A181" s="213">
        <v>172</v>
      </c>
      <c r="B181" s="216" t="s">
        <v>190</v>
      </c>
      <c r="C181" s="230">
        <v>979.15</v>
      </c>
      <c r="D181" s="231">
        <v>973.63333333333333</v>
      </c>
      <c r="E181" s="231">
        <v>964.76666666666665</v>
      </c>
      <c r="F181" s="231">
        <v>950.38333333333333</v>
      </c>
      <c r="G181" s="231">
        <v>941.51666666666665</v>
      </c>
      <c r="H181" s="231">
        <v>988.01666666666665</v>
      </c>
      <c r="I181" s="231">
        <v>996.88333333333321</v>
      </c>
      <c r="J181" s="231">
        <v>1011.2666666666667</v>
      </c>
      <c r="K181" s="230">
        <v>982.5</v>
      </c>
      <c r="L181" s="230">
        <v>959.25</v>
      </c>
      <c r="M181" s="230">
        <v>34.853499999999997</v>
      </c>
      <c r="N181" s="1"/>
      <c r="O181" s="1"/>
    </row>
    <row r="182" spans="1:15" ht="12.75" customHeight="1">
      <c r="A182" s="213">
        <v>173</v>
      </c>
      <c r="B182" s="216" t="s">
        <v>191</v>
      </c>
      <c r="C182" s="230">
        <v>420.35</v>
      </c>
      <c r="D182" s="231">
        <v>419.43333333333334</v>
      </c>
      <c r="E182" s="231">
        <v>416.9666666666667</v>
      </c>
      <c r="F182" s="231">
        <v>413.58333333333337</v>
      </c>
      <c r="G182" s="231">
        <v>411.11666666666673</v>
      </c>
      <c r="H182" s="231">
        <v>422.81666666666666</v>
      </c>
      <c r="I182" s="231">
        <v>425.28333333333325</v>
      </c>
      <c r="J182" s="231">
        <v>428.66666666666663</v>
      </c>
      <c r="K182" s="230">
        <v>421.9</v>
      </c>
      <c r="L182" s="230">
        <v>416.05</v>
      </c>
      <c r="M182" s="230">
        <v>2.6532300000000002</v>
      </c>
      <c r="N182" s="1"/>
      <c r="O182" s="1"/>
    </row>
    <row r="183" spans="1:15" ht="12.75" customHeight="1">
      <c r="A183" s="213">
        <v>174</v>
      </c>
      <c r="B183" s="216" t="s">
        <v>272</v>
      </c>
      <c r="C183" s="230">
        <v>620.1</v>
      </c>
      <c r="D183" s="231">
        <v>618.1</v>
      </c>
      <c r="E183" s="231">
        <v>613.20000000000005</v>
      </c>
      <c r="F183" s="231">
        <v>606.30000000000007</v>
      </c>
      <c r="G183" s="231">
        <v>601.40000000000009</v>
      </c>
      <c r="H183" s="231">
        <v>625</v>
      </c>
      <c r="I183" s="231">
        <v>629.89999999999986</v>
      </c>
      <c r="J183" s="231">
        <v>636.79999999999995</v>
      </c>
      <c r="K183" s="230">
        <v>623</v>
      </c>
      <c r="L183" s="230">
        <v>611.20000000000005</v>
      </c>
      <c r="M183" s="230">
        <v>3.3679899999999998</v>
      </c>
      <c r="N183" s="1"/>
      <c r="O183" s="1"/>
    </row>
    <row r="184" spans="1:15" ht="12.75" customHeight="1">
      <c r="A184" s="213">
        <v>175</v>
      </c>
      <c r="B184" s="216" t="s">
        <v>203</v>
      </c>
      <c r="C184" s="230">
        <v>1101.8</v>
      </c>
      <c r="D184" s="231">
        <v>1102.45</v>
      </c>
      <c r="E184" s="231">
        <v>1087.4000000000001</v>
      </c>
      <c r="F184" s="231">
        <v>1073</v>
      </c>
      <c r="G184" s="231">
        <v>1057.95</v>
      </c>
      <c r="H184" s="231">
        <v>1116.8500000000001</v>
      </c>
      <c r="I184" s="231">
        <v>1131.8999999999999</v>
      </c>
      <c r="J184" s="231">
        <v>1146.3000000000002</v>
      </c>
      <c r="K184" s="230">
        <v>1117.5</v>
      </c>
      <c r="L184" s="230">
        <v>1088.05</v>
      </c>
      <c r="M184" s="230">
        <v>13.297499999999999</v>
      </c>
      <c r="N184" s="1"/>
      <c r="O184" s="1"/>
    </row>
    <row r="185" spans="1:15" ht="12.75" customHeight="1">
      <c r="A185" s="213">
        <v>176</v>
      </c>
      <c r="B185" s="216" t="s">
        <v>192</v>
      </c>
      <c r="C185" s="230">
        <v>948.5</v>
      </c>
      <c r="D185" s="231">
        <v>946.91666666666663</v>
      </c>
      <c r="E185" s="231">
        <v>944.43333333333328</v>
      </c>
      <c r="F185" s="231">
        <v>940.36666666666667</v>
      </c>
      <c r="G185" s="231">
        <v>937.88333333333333</v>
      </c>
      <c r="H185" s="231">
        <v>950.98333333333323</v>
      </c>
      <c r="I185" s="231">
        <v>953.46666666666658</v>
      </c>
      <c r="J185" s="231">
        <v>957.53333333333319</v>
      </c>
      <c r="K185" s="230">
        <v>949.4</v>
      </c>
      <c r="L185" s="230">
        <v>942.85</v>
      </c>
      <c r="M185" s="230">
        <v>4.6097299999999999</v>
      </c>
      <c r="N185" s="1"/>
      <c r="O185" s="1"/>
    </row>
    <row r="186" spans="1:15" ht="12.75" customHeight="1">
      <c r="A186" s="213">
        <v>177</v>
      </c>
      <c r="B186" s="216" t="s">
        <v>485</v>
      </c>
      <c r="C186" s="230">
        <v>1254.0999999999999</v>
      </c>
      <c r="D186" s="231">
        <v>1248.8333333333333</v>
      </c>
      <c r="E186" s="231">
        <v>1235.3166666666666</v>
      </c>
      <c r="F186" s="231">
        <v>1216.5333333333333</v>
      </c>
      <c r="G186" s="231">
        <v>1203.0166666666667</v>
      </c>
      <c r="H186" s="231">
        <v>1267.6166666666666</v>
      </c>
      <c r="I186" s="231">
        <v>1281.1333333333334</v>
      </c>
      <c r="J186" s="231">
        <v>1299.9166666666665</v>
      </c>
      <c r="K186" s="230">
        <v>1262.3499999999999</v>
      </c>
      <c r="L186" s="230">
        <v>1230.05</v>
      </c>
      <c r="M186" s="230">
        <v>5.4683099999999998</v>
      </c>
      <c r="N186" s="1"/>
      <c r="O186" s="1"/>
    </row>
    <row r="187" spans="1:15" ht="12.75" customHeight="1">
      <c r="A187" s="213">
        <v>178</v>
      </c>
      <c r="B187" s="216" t="s">
        <v>197</v>
      </c>
      <c r="C187" s="230">
        <v>3174.8</v>
      </c>
      <c r="D187" s="231">
        <v>3160.6333333333332</v>
      </c>
      <c r="E187" s="231">
        <v>3140.3166666666666</v>
      </c>
      <c r="F187" s="231">
        <v>3105.8333333333335</v>
      </c>
      <c r="G187" s="231">
        <v>3085.5166666666669</v>
      </c>
      <c r="H187" s="231">
        <v>3195.1166666666663</v>
      </c>
      <c r="I187" s="231">
        <v>3215.4333333333329</v>
      </c>
      <c r="J187" s="231">
        <v>3249.9166666666661</v>
      </c>
      <c r="K187" s="230">
        <v>3180.95</v>
      </c>
      <c r="L187" s="230">
        <v>3126.15</v>
      </c>
      <c r="M187" s="230">
        <v>16.406759999999998</v>
      </c>
      <c r="N187" s="1"/>
      <c r="O187" s="1"/>
    </row>
    <row r="188" spans="1:15" ht="12.75" customHeight="1">
      <c r="A188" s="213">
        <v>179</v>
      </c>
      <c r="B188" s="216" t="s">
        <v>193</v>
      </c>
      <c r="C188" s="230">
        <v>732.55</v>
      </c>
      <c r="D188" s="231">
        <v>724.51666666666677</v>
      </c>
      <c r="E188" s="231">
        <v>714.03333333333353</v>
      </c>
      <c r="F188" s="231">
        <v>695.51666666666677</v>
      </c>
      <c r="G188" s="231">
        <v>685.03333333333353</v>
      </c>
      <c r="H188" s="231">
        <v>743.03333333333353</v>
      </c>
      <c r="I188" s="231">
        <v>753.51666666666688</v>
      </c>
      <c r="J188" s="231">
        <v>772.03333333333353</v>
      </c>
      <c r="K188" s="230">
        <v>735</v>
      </c>
      <c r="L188" s="230">
        <v>706</v>
      </c>
      <c r="M188" s="230">
        <v>60.0929</v>
      </c>
      <c r="N188" s="1"/>
      <c r="O188" s="1"/>
    </row>
    <row r="189" spans="1:15" ht="12.75" customHeight="1">
      <c r="A189" s="213">
        <v>180</v>
      </c>
      <c r="B189" s="216" t="s">
        <v>273</v>
      </c>
      <c r="C189" s="230">
        <v>6252.95</v>
      </c>
      <c r="D189" s="231">
        <v>6267.666666666667</v>
      </c>
      <c r="E189" s="231">
        <v>6205.3333333333339</v>
      </c>
      <c r="F189" s="231">
        <v>6157.7166666666672</v>
      </c>
      <c r="G189" s="231">
        <v>6095.3833333333341</v>
      </c>
      <c r="H189" s="231">
        <v>6315.2833333333338</v>
      </c>
      <c r="I189" s="231">
        <v>6377.6166666666677</v>
      </c>
      <c r="J189" s="231">
        <v>6425.2333333333336</v>
      </c>
      <c r="K189" s="230">
        <v>6330</v>
      </c>
      <c r="L189" s="230">
        <v>6220.05</v>
      </c>
      <c r="M189" s="230">
        <v>0.61631999999999998</v>
      </c>
      <c r="N189" s="1"/>
      <c r="O189" s="1"/>
    </row>
    <row r="190" spans="1:15" ht="12.75" customHeight="1">
      <c r="A190" s="213">
        <v>181</v>
      </c>
      <c r="B190" s="216" t="s">
        <v>194</v>
      </c>
      <c r="C190" s="230">
        <v>475.2</v>
      </c>
      <c r="D190" s="231">
        <v>473.16666666666669</v>
      </c>
      <c r="E190" s="231">
        <v>470.33333333333337</v>
      </c>
      <c r="F190" s="231">
        <v>465.4666666666667</v>
      </c>
      <c r="G190" s="231">
        <v>462.63333333333338</v>
      </c>
      <c r="H190" s="231">
        <v>478.03333333333336</v>
      </c>
      <c r="I190" s="231">
        <v>480.86666666666673</v>
      </c>
      <c r="J190" s="231">
        <v>485.73333333333335</v>
      </c>
      <c r="K190" s="230">
        <v>476</v>
      </c>
      <c r="L190" s="230">
        <v>468.3</v>
      </c>
      <c r="M190" s="230">
        <v>80.205929999999995</v>
      </c>
      <c r="N190" s="1"/>
      <c r="O190" s="1"/>
    </row>
    <row r="191" spans="1:15" ht="12.75" customHeight="1">
      <c r="A191" s="213">
        <v>182</v>
      </c>
      <c r="B191" s="216" t="s">
        <v>195</v>
      </c>
      <c r="C191" s="230">
        <v>195.85</v>
      </c>
      <c r="D191" s="231">
        <v>195.7833333333333</v>
      </c>
      <c r="E191" s="231">
        <v>194.86666666666662</v>
      </c>
      <c r="F191" s="231">
        <v>193.88333333333333</v>
      </c>
      <c r="G191" s="231">
        <v>192.96666666666664</v>
      </c>
      <c r="H191" s="231">
        <v>196.76666666666659</v>
      </c>
      <c r="I191" s="231">
        <v>197.68333333333328</v>
      </c>
      <c r="J191" s="231">
        <v>198.66666666666657</v>
      </c>
      <c r="K191" s="230">
        <v>196.7</v>
      </c>
      <c r="L191" s="230">
        <v>194.8</v>
      </c>
      <c r="M191" s="230">
        <v>50.176310000000001</v>
      </c>
      <c r="N191" s="1"/>
      <c r="O191" s="1"/>
    </row>
    <row r="192" spans="1:15" ht="12.75" customHeight="1">
      <c r="A192" s="213">
        <v>183</v>
      </c>
      <c r="B192" s="216" t="s">
        <v>196</v>
      </c>
      <c r="C192" s="230">
        <v>106.5</v>
      </c>
      <c r="D192" s="231">
        <v>106.18333333333332</v>
      </c>
      <c r="E192" s="231">
        <v>105.66666666666664</v>
      </c>
      <c r="F192" s="231">
        <v>104.83333333333331</v>
      </c>
      <c r="G192" s="231">
        <v>104.31666666666663</v>
      </c>
      <c r="H192" s="231">
        <v>107.01666666666665</v>
      </c>
      <c r="I192" s="231">
        <v>107.53333333333333</v>
      </c>
      <c r="J192" s="231">
        <v>108.36666666666666</v>
      </c>
      <c r="K192" s="230">
        <v>106.7</v>
      </c>
      <c r="L192" s="230">
        <v>105.35</v>
      </c>
      <c r="M192" s="230">
        <v>234.75012000000001</v>
      </c>
      <c r="N192" s="1"/>
      <c r="O192" s="1"/>
    </row>
    <row r="193" spans="1:15" ht="12.75" customHeight="1">
      <c r="A193" s="213">
        <v>184</v>
      </c>
      <c r="B193" s="216" t="s">
        <v>785</v>
      </c>
      <c r="C193" s="230">
        <v>62.75</v>
      </c>
      <c r="D193" s="231">
        <v>63</v>
      </c>
      <c r="E193" s="231">
        <v>62</v>
      </c>
      <c r="F193" s="231">
        <v>61.25</v>
      </c>
      <c r="G193" s="231">
        <v>60.25</v>
      </c>
      <c r="H193" s="231">
        <v>63.75</v>
      </c>
      <c r="I193" s="231">
        <v>64.75</v>
      </c>
      <c r="J193" s="231">
        <v>65.5</v>
      </c>
      <c r="K193" s="230">
        <v>64</v>
      </c>
      <c r="L193" s="230">
        <v>62.25</v>
      </c>
      <c r="M193" s="230">
        <v>15.15924</v>
      </c>
      <c r="N193" s="1"/>
      <c r="O193" s="1"/>
    </row>
    <row r="194" spans="1:15" ht="12.75" customHeight="1">
      <c r="A194" s="213">
        <v>185</v>
      </c>
      <c r="B194" s="216" t="s">
        <v>198</v>
      </c>
      <c r="C194" s="230">
        <v>1006.1</v>
      </c>
      <c r="D194" s="231">
        <v>1001.5166666666668</v>
      </c>
      <c r="E194" s="231">
        <v>995.58333333333348</v>
      </c>
      <c r="F194" s="231">
        <v>985.06666666666672</v>
      </c>
      <c r="G194" s="231">
        <v>979.13333333333344</v>
      </c>
      <c r="H194" s="231">
        <v>1012.0333333333335</v>
      </c>
      <c r="I194" s="231">
        <v>1017.9666666666667</v>
      </c>
      <c r="J194" s="231">
        <v>1028.4833333333336</v>
      </c>
      <c r="K194" s="230">
        <v>1007.45</v>
      </c>
      <c r="L194" s="230">
        <v>991</v>
      </c>
      <c r="M194" s="230">
        <v>16.25433</v>
      </c>
      <c r="N194" s="1"/>
      <c r="O194" s="1"/>
    </row>
    <row r="195" spans="1:15" ht="12.75" customHeight="1">
      <c r="A195" s="213">
        <v>186</v>
      </c>
      <c r="B195" s="216" t="s">
        <v>180</v>
      </c>
      <c r="C195" s="230">
        <v>727.95</v>
      </c>
      <c r="D195" s="231">
        <v>726</v>
      </c>
      <c r="E195" s="231">
        <v>718</v>
      </c>
      <c r="F195" s="231">
        <v>708.05</v>
      </c>
      <c r="G195" s="231">
        <v>700.05</v>
      </c>
      <c r="H195" s="231">
        <v>735.95</v>
      </c>
      <c r="I195" s="231">
        <v>743.95</v>
      </c>
      <c r="J195" s="231">
        <v>753.90000000000009</v>
      </c>
      <c r="K195" s="230">
        <v>734</v>
      </c>
      <c r="L195" s="230">
        <v>716.05</v>
      </c>
      <c r="M195" s="230">
        <v>1.4527399999999999</v>
      </c>
      <c r="N195" s="1"/>
      <c r="O195" s="1"/>
    </row>
    <row r="196" spans="1:15" ht="12.75" customHeight="1">
      <c r="A196" s="213">
        <v>187</v>
      </c>
      <c r="B196" s="216" t="s">
        <v>199</v>
      </c>
      <c r="C196" s="230">
        <v>2629.55</v>
      </c>
      <c r="D196" s="231">
        <v>2611.9833333333336</v>
      </c>
      <c r="E196" s="231">
        <v>2587.5666666666671</v>
      </c>
      <c r="F196" s="231">
        <v>2545.5833333333335</v>
      </c>
      <c r="G196" s="231">
        <v>2521.166666666667</v>
      </c>
      <c r="H196" s="231">
        <v>2653.9666666666672</v>
      </c>
      <c r="I196" s="231">
        <v>2678.3833333333332</v>
      </c>
      <c r="J196" s="231">
        <v>2720.3666666666672</v>
      </c>
      <c r="K196" s="230">
        <v>2636.4</v>
      </c>
      <c r="L196" s="230">
        <v>2570</v>
      </c>
      <c r="M196" s="230">
        <v>10.263909999999999</v>
      </c>
      <c r="N196" s="1"/>
      <c r="O196" s="1"/>
    </row>
    <row r="197" spans="1:15" ht="12.75" customHeight="1">
      <c r="A197" s="213">
        <v>188</v>
      </c>
      <c r="B197" s="216" t="s">
        <v>200</v>
      </c>
      <c r="C197" s="230">
        <v>1621.45</v>
      </c>
      <c r="D197" s="231">
        <v>1617.5333333333335</v>
      </c>
      <c r="E197" s="231">
        <v>1607.0666666666671</v>
      </c>
      <c r="F197" s="231">
        <v>1592.6833333333336</v>
      </c>
      <c r="G197" s="231">
        <v>1582.2166666666672</v>
      </c>
      <c r="H197" s="231">
        <v>1631.916666666667</v>
      </c>
      <c r="I197" s="231">
        <v>1642.3833333333337</v>
      </c>
      <c r="J197" s="231">
        <v>1656.7666666666669</v>
      </c>
      <c r="K197" s="230">
        <v>1628</v>
      </c>
      <c r="L197" s="230">
        <v>1603.15</v>
      </c>
      <c r="M197" s="230">
        <v>4.6410400000000003</v>
      </c>
      <c r="N197" s="1"/>
      <c r="O197" s="1"/>
    </row>
    <row r="198" spans="1:15" ht="12.75" customHeight="1">
      <c r="A198" s="213">
        <v>189</v>
      </c>
      <c r="B198" s="216" t="s">
        <v>201</v>
      </c>
      <c r="C198" s="230">
        <v>544.04999999999995</v>
      </c>
      <c r="D198" s="231">
        <v>542.13333333333333</v>
      </c>
      <c r="E198" s="231">
        <v>539.26666666666665</v>
      </c>
      <c r="F198" s="231">
        <v>534.48333333333335</v>
      </c>
      <c r="G198" s="231">
        <v>531.61666666666667</v>
      </c>
      <c r="H198" s="231">
        <v>546.91666666666663</v>
      </c>
      <c r="I198" s="231">
        <v>549.78333333333319</v>
      </c>
      <c r="J198" s="231">
        <v>554.56666666666661</v>
      </c>
      <c r="K198" s="230">
        <v>545</v>
      </c>
      <c r="L198" s="230">
        <v>537.35</v>
      </c>
      <c r="M198" s="230">
        <v>1.3240000000000001</v>
      </c>
      <c r="N198" s="1"/>
      <c r="O198" s="1"/>
    </row>
    <row r="199" spans="1:15" ht="12.75" customHeight="1">
      <c r="A199" s="213">
        <v>190</v>
      </c>
      <c r="B199" s="216" t="s">
        <v>202</v>
      </c>
      <c r="C199" s="230">
        <v>1384</v>
      </c>
      <c r="D199" s="231">
        <v>1385.8166666666668</v>
      </c>
      <c r="E199" s="231">
        <v>1375.5833333333337</v>
      </c>
      <c r="F199" s="231">
        <v>1367.166666666667</v>
      </c>
      <c r="G199" s="231">
        <v>1356.9333333333338</v>
      </c>
      <c r="H199" s="231">
        <v>1394.2333333333336</v>
      </c>
      <c r="I199" s="231">
        <v>1404.4666666666667</v>
      </c>
      <c r="J199" s="231">
        <v>1412.8833333333334</v>
      </c>
      <c r="K199" s="230">
        <v>1396.05</v>
      </c>
      <c r="L199" s="230">
        <v>1377.4</v>
      </c>
      <c r="M199" s="230">
        <v>3.2778299999999998</v>
      </c>
      <c r="N199" s="1"/>
      <c r="O199" s="1"/>
    </row>
    <row r="200" spans="1:15" ht="12.75" customHeight="1">
      <c r="A200" s="213">
        <v>191</v>
      </c>
      <c r="B200" s="216" t="s">
        <v>492</v>
      </c>
      <c r="C200" s="230">
        <v>30.7</v>
      </c>
      <c r="D200" s="231">
        <v>30.733333333333331</v>
      </c>
      <c r="E200" s="231">
        <v>30.36666666666666</v>
      </c>
      <c r="F200" s="231">
        <v>30.033333333333328</v>
      </c>
      <c r="G200" s="231">
        <v>29.666666666666657</v>
      </c>
      <c r="H200" s="231">
        <v>31.066666666666663</v>
      </c>
      <c r="I200" s="231">
        <v>31.43333333333333</v>
      </c>
      <c r="J200" s="231">
        <v>31.766666666666666</v>
      </c>
      <c r="K200" s="230">
        <v>31.1</v>
      </c>
      <c r="L200" s="230">
        <v>30.4</v>
      </c>
      <c r="M200" s="230">
        <v>38.790880000000001</v>
      </c>
      <c r="N200" s="1"/>
      <c r="O200" s="1"/>
    </row>
    <row r="201" spans="1:15" ht="12.75" customHeight="1">
      <c r="A201" s="213">
        <v>192</v>
      </c>
      <c r="B201" s="216" t="s">
        <v>494</v>
      </c>
      <c r="C201" s="230">
        <v>2558.5</v>
      </c>
      <c r="D201" s="231">
        <v>2564.2000000000003</v>
      </c>
      <c r="E201" s="231">
        <v>2519.6000000000004</v>
      </c>
      <c r="F201" s="231">
        <v>2480.7000000000003</v>
      </c>
      <c r="G201" s="231">
        <v>2436.1000000000004</v>
      </c>
      <c r="H201" s="231">
        <v>2603.1000000000004</v>
      </c>
      <c r="I201" s="231">
        <v>2647.7</v>
      </c>
      <c r="J201" s="231">
        <v>2686.6000000000004</v>
      </c>
      <c r="K201" s="230">
        <v>2608.8000000000002</v>
      </c>
      <c r="L201" s="230">
        <v>2525.3000000000002</v>
      </c>
      <c r="M201" s="230">
        <v>0.81166000000000005</v>
      </c>
      <c r="N201" s="1"/>
      <c r="O201" s="1"/>
    </row>
    <row r="202" spans="1:15" ht="12.75" customHeight="1">
      <c r="A202" s="213">
        <v>193</v>
      </c>
      <c r="B202" s="216" t="s">
        <v>206</v>
      </c>
      <c r="C202" s="230">
        <v>729.85</v>
      </c>
      <c r="D202" s="231">
        <v>730.76666666666677</v>
      </c>
      <c r="E202" s="231">
        <v>722.33333333333348</v>
      </c>
      <c r="F202" s="231">
        <v>714.81666666666672</v>
      </c>
      <c r="G202" s="231">
        <v>706.38333333333344</v>
      </c>
      <c r="H202" s="231">
        <v>738.28333333333353</v>
      </c>
      <c r="I202" s="231">
        <v>746.7166666666667</v>
      </c>
      <c r="J202" s="231">
        <v>754.23333333333358</v>
      </c>
      <c r="K202" s="230">
        <v>739.2</v>
      </c>
      <c r="L202" s="230">
        <v>723.25</v>
      </c>
      <c r="M202" s="230">
        <v>10.497859999999999</v>
      </c>
      <c r="N202" s="1"/>
      <c r="O202" s="1"/>
    </row>
    <row r="203" spans="1:15" ht="12.75" customHeight="1">
      <c r="A203" s="213">
        <v>194</v>
      </c>
      <c r="B203" s="216" t="s">
        <v>205</v>
      </c>
      <c r="C203" s="230">
        <v>7440.55</v>
      </c>
      <c r="D203" s="231">
        <v>7402.3666666666659</v>
      </c>
      <c r="E203" s="231">
        <v>7346.7333333333318</v>
      </c>
      <c r="F203" s="231">
        <v>7252.9166666666661</v>
      </c>
      <c r="G203" s="231">
        <v>7197.2833333333319</v>
      </c>
      <c r="H203" s="231">
        <v>7496.1833333333316</v>
      </c>
      <c r="I203" s="231">
        <v>7551.8166666666648</v>
      </c>
      <c r="J203" s="231">
        <v>7645.6333333333314</v>
      </c>
      <c r="K203" s="230">
        <v>7458</v>
      </c>
      <c r="L203" s="230">
        <v>7308.55</v>
      </c>
      <c r="M203" s="230">
        <v>5.1377100000000002</v>
      </c>
      <c r="N203" s="1"/>
      <c r="O203" s="1"/>
    </row>
    <row r="204" spans="1:15" ht="12.75" customHeight="1">
      <c r="A204" s="213">
        <v>195</v>
      </c>
      <c r="B204" s="216" t="s">
        <v>274</v>
      </c>
      <c r="C204" s="230">
        <v>73.55</v>
      </c>
      <c r="D204" s="231">
        <v>72.766666666666666</v>
      </c>
      <c r="E204" s="231">
        <v>71.633333333333326</v>
      </c>
      <c r="F204" s="231">
        <v>69.716666666666654</v>
      </c>
      <c r="G204" s="231">
        <v>68.583333333333314</v>
      </c>
      <c r="H204" s="231">
        <v>74.683333333333337</v>
      </c>
      <c r="I204" s="231">
        <v>75.816666666666691</v>
      </c>
      <c r="J204" s="231">
        <v>77.733333333333348</v>
      </c>
      <c r="K204" s="230">
        <v>73.900000000000006</v>
      </c>
      <c r="L204" s="230">
        <v>70.849999999999994</v>
      </c>
      <c r="M204" s="230">
        <v>108.61575000000001</v>
      </c>
      <c r="N204" s="1"/>
      <c r="O204" s="1"/>
    </row>
    <row r="205" spans="1:15" ht="12.75" customHeight="1">
      <c r="A205" s="213">
        <v>196</v>
      </c>
      <c r="B205" s="216" t="s">
        <v>204</v>
      </c>
      <c r="C205" s="230">
        <v>1443.85</v>
      </c>
      <c r="D205" s="231">
        <v>1443.45</v>
      </c>
      <c r="E205" s="231">
        <v>1435.9</v>
      </c>
      <c r="F205" s="231">
        <v>1427.95</v>
      </c>
      <c r="G205" s="231">
        <v>1420.4</v>
      </c>
      <c r="H205" s="231">
        <v>1451.4</v>
      </c>
      <c r="I205" s="231">
        <v>1458.9499999999998</v>
      </c>
      <c r="J205" s="231">
        <v>1466.9</v>
      </c>
      <c r="K205" s="230">
        <v>1451</v>
      </c>
      <c r="L205" s="230">
        <v>1435.5</v>
      </c>
      <c r="M205" s="230">
        <v>1.4656199999999999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765.65</v>
      </c>
      <c r="D206" s="231">
        <v>764.73333333333323</v>
      </c>
      <c r="E206" s="231">
        <v>760.96666666666647</v>
      </c>
      <c r="F206" s="231">
        <v>756.28333333333319</v>
      </c>
      <c r="G206" s="231">
        <v>752.51666666666642</v>
      </c>
      <c r="H206" s="231">
        <v>769.41666666666652</v>
      </c>
      <c r="I206" s="231">
        <v>773.18333333333317</v>
      </c>
      <c r="J206" s="231">
        <v>777.86666666666656</v>
      </c>
      <c r="K206" s="230">
        <v>768.5</v>
      </c>
      <c r="L206" s="230">
        <v>760.05</v>
      </c>
      <c r="M206" s="230">
        <v>7.6658299999999997</v>
      </c>
      <c r="N206" s="1"/>
      <c r="O206" s="1"/>
    </row>
    <row r="207" spans="1:15" ht="12.75" customHeight="1">
      <c r="A207" s="213">
        <v>198</v>
      </c>
      <c r="B207" s="216" t="s">
        <v>276</v>
      </c>
      <c r="C207" s="230">
        <v>1449.7</v>
      </c>
      <c r="D207" s="231">
        <v>1433.5833333333333</v>
      </c>
      <c r="E207" s="231">
        <v>1414.1666666666665</v>
      </c>
      <c r="F207" s="231">
        <v>1378.6333333333332</v>
      </c>
      <c r="G207" s="231">
        <v>1359.2166666666665</v>
      </c>
      <c r="H207" s="231">
        <v>1469.1166666666666</v>
      </c>
      <c r="I207" s="231">
        <v>1488.5333333333331</v>
      </c>
      <c r="J207" s="231">
        <v>1524.0666666666666</v>
      </c>
      <c r="K207" s="230">
        <v>1453</v>
      </c>
      <c r="L207" s="230">
        <v>1398.05</v>
      </c>
      <c r="M207" s="230">
        <v>20.11401</v>
      </c>
      <c r="N207" s="1"/>
      <c r="O207" s="1"/>
    </row>
    <row r="208" spans="1:15" ht="12.75" customHeight="1">
      <c r="A208" s="213">
        <v>199</v>
      </c>
      <c r="B208" s="216" t="s">
        <v>207</v>
      </c>
      <c r="C208" s="230">
        <v>275.25</v>
      </c>
      <c r="D208" s="231">
        <v>275.2</v>
      </c>
      <c r="E208" s="231">
        <v>273.64999999999998</v>
      </c>
      <c r="F208" s="231">
        <v>272.05</v>
      </c>
      <c r="G208" s="231">
        <v>270.5</v>
      </c>
      <c r="H208" s="231">
        <v>276.79999999999995</v>
      </c>
      <c r="I208" s="231">
        <v>278.35000000000002</v>
      </c>
      <c r="J208" s="231">
        <v>279.94999999999993</v>
      </c>
      <c r="K208" s="230">
        <v>276.75</v>
      </c>
      <c r="L208" s="230">
        <v>273.60000000000002</v>
      </c>
      <c r="M208" s="230">
        <v>44.848529999999997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6.35</v>
      </c>
      <c r="D209" s="231">
        <v>6.3833333333333329</v>
      </c>
      <c r="E209" s="231">
        <v>6.2166666666666659</v>
      </c>
      <c r="F209" s="231">
        <v>6.083333333333333</v>
      </c>
      <c r="G209" s="231">
        <v>5.9166666666666661</v>
      </c>
      <c r="H209" s="231">
        <v>6.5166666666666657</v>
      </c>
      <c r="I209" s="231">
        <v>6.6833333333333336</v>
      </c>
      <c r="J209" s="231">
        <v>6.8166666666666655</v>
      </c>
      <c r="K209" s="230">
        <v>6.55</v>
      </c>
      <c r="L209" s="230">
        <v>6.25</v>
      </c>
      <c r="M209" s="230">
        <v>882.79994999999997</v>
      </c>
      <c r="N209" s="1"/>
      <c r="O209" s="1"/>
    </row>
    <row r="210" spans="1:15" ht="12.75" customHeight="1">
      <c r="A210" s="213">
        <v>201</v>
      </c>
      <c r="B210" s="216" t="s">
        <v>208</v>
      </c>
      <c r="C210" s="230">
        <v>848.05</v>
      </c>
      <c r="D210" s="231">
        <v>852.26666666666677</v>
      </c>
      <c r="E210" s="231">
        <v>841.08333333333348</v>
      </c>
      <c r="F210" s="231">
        <v>834.11666666666667</v>
      </c>
      <c r="G210" s="231">
        <v>822.93333333333339</v>
      </c>
      <c r="H210" s="231">
        <v>859.23333333333358</v>
      </c>
      <c r="I210" s="231">
        <v>870.41666666666674</v>
      </c>
      <c r="J210" s="231">
        <v>877.38333333333367</v>
      </c>
      <c r="K210" s="230">
        <v>863.45</v>
      </c>
      <c r="L210" s="230">
        <v>845.3</v>
      </c>
      <c r="M210" s="230">
        <v>7.8045299999999997</v>
      </c>
      <c r="N210" s="1"/>
      <c r="O210" s="1"/>
    </row>
    <row r="211" spans="1:15" ht="12.75" customHeight="1">
      <c r="A211" s="213">
        <v>202</v>
      </c>
      <c r="B211" s="216" t="s">
        <v>277</v>
      </c>
      <c r="C211" s="230">
        <v>1321.95</v>
      </c>
      <c r="D211" s="231">
        <v>1322.1333333333334</v>
      </c>
      <c r="E211" s="231">
        <v>1316.3666666666668</v>
      </c>
      <c r="F211" s="231">
        <v>1310.7833333333333</v>
      </c>
      <c r="G211" s="231">
        <v>1305.0166666666667</v>
      </c>
      <c r="H211" s="231">
        <v>1327.7166666666669</v>
      </c>
      <c r="I211" s="231">
        <v>1333.4833333333338</v>
      </c>
      <c r="J211" s="231">
        <v>1339.0666666666671</v>
      </c>
      <c r="K211" s="230">
        <v>1327.9</v>
      </c>
      <c r="L211" s="230">
        <v>1316.55</v>
      </c>
      <c r="M211" s="230">
        <v>0.44467000000000001</v>
      </c>
      <c r="N211" s="1"/>
      <c r="O211" s="1"/>
    </row>
    <row r="212" spans="1:15" ht="12.75" customHeight="1">
      <c r="A212" s="213">
        <v>203</v>
      </c>
      <c r="B212" s="216" t="s">
        <v>209</v>
      </c>
      <c r="C212" s="230">
        <v>377.95</v>
      </c>
      <c r="D212" s="231">
        <v>375.7</v>
      </c>
      <c r="E212" s="231">
        <v>372.79999999999995</v>
      </c>
      <c r="F212" s="231">
        <v>367.65</v>
      </c>
      <c r="G212" s="231">
        <v>364.74999999999994</v>
      </c>
      <c r="H212" s="231">
        <v>380.84999999999997</v>
      </c>
      <c r="I212" s="231">
        <v>383.74999999999994</v>
      </c>
      <c r="J212" s="231">
        <v>388.9</v>
      </c>
      <c r="K212" s="230">
        <v>378.6</v>
      </c>
      <c r="L212" s="230">
        <v>370.55</v>
      </c>
      <c r="M212" s="230">
        <v>88.895219999999995</v>
      </c>
      <c r="N212" s="1"/>
      <c r="O212" s="1"/>
    </row>
    <row r="213" spans="1:15" ht="12.75" customHeight="1">
      <c r="A213" s="213">
        <v>204</v>
      </c>
      <c r="B213" s="216" t="s">
        <v>278</v>
      </c>
      <c r="C213" s="230">
        <v>15.7</v>
      </c>
      <c r="D213" s="231">
        <v>15.733333333333334</v>
      </c>
      <c r="E213" s="231">
        <v>15.466666666666669</v>
      </c>
      <c r="F213" s="231">
        <v>15.233333333333334</v>
      </c>
      <c r="G213" s="231">
        <v>14.966666666666669</v>
      </c>
      <c r="H213" s="231">
        <v>15.966666666666669</v>
      </c>
      <c r="I213" s="231">
        <v>16.233333333333334</v>
      </c>
      <c r="J213" s="231">
        <v>16.466666666666669</v>
      </c>
      <c r="K213" s="230">
        <v>16</v>
      </c>
      <c r="L213" s="230">
        <v>15.5</v>
      </c>
      <c r="M213" s="230">
        <v>1631.9801500000001</v>
      </c>
      <c r="N213" s="1"/>
      <c r="O213" s="1"/>
    </row>
    <row r="214" spans="1:15" ht="12.75" customHeight="1">
      <c r="A214" s="213">
        <v>205</v>
      </c>
      <c r="B214" s="216" t="s">
        <v>210</v>
      </c>
      <c r="C214" s="230">
        <v>192.75</v>
      </c>
      <c r="D214" s="231">
        <v>193.73333333333335</v>
      </c>
      <c r="E214" s="231">
        <v>190.66666666666669</v>
      </c>
      <c r="F214" s="231">
        <v>188.58333333333334</v>
      </c>
      <c r="G214" s="231">
        <v>185.51666666666668</v>
      </c>
      <c r="H214" s="231">
        <v>195.81666666666669</v>
      </c>
      <c r="I214" s="231">
        <v>198.88333333333335</v>
      </c>
      <c r="J214" s="231">
        <v>200.9666666666667</v>
      </c>
      <c r="K214" s="230">
        <v>196.8</v>
      </c>
      <c r="L214" s="230">
        <v>191.65</v>
      </c>
      <c r="M214" s="230">
        <v>83.247069999999994</v>
      </c>
      <c r="N214" s="1"/>
      <c r="O214" s="1"/>
    </row>
    <row r="215" spans="1:15" ht="12.75" customHeight="1">
      <c r="A215" s="213">
        <v>206</v>
      </c>
      <c r="B215" s="216" t="s">
        <v>806</v>
      </c>
      <c r="C215" s="230">
        <v>56</v>
      </c>
      <c r="D215" s="231">
        <v>55.70000000000001</v>
      </c>
      <c r="E215" s="231">
        <v>55.000000000000021</v>
      </c>
      <c r="F215" s="231">
        <v>54.000000000000014</v>
      </c>
      <c r="G215" s="231">
        <v>53.300000000000026</v>
      </c>
      <c r="H215" s="231">
        <v>56.700000000000017</v>
      </c>
      <c r="I215" s="231">
        <v>57.400000000000006</v>
      </c>
      <c r="J215" s="231">
        <v>58.400000000000013</v>
      </c>
      <c r="K215" s="230">
        <v>56.4</v>
      </c>
      <c r="L215" s="230">
        <v>54.7</v>
      </c>
      <c r="M215" s="230">
        <v>432.87482999999997</v>
      </c>
      <c r="N215" s="1"/>
      <c r="O215" s="1"/>
    </row>
    <row r="216" spans="1:15" ht="12.75" customHeight="1">
      <c r="A216" s="213">
        <v>207</v>
      </c>
      <c r="B216" s="216" t="s">
        <v>797</v>
      </c>
      <c r="C216" s="230">
        <v>516.95000000000005</v>
      </c>
      <c r="D216" s="231">
        <v>518.88333333333333</v>
      </c>
      <c r="E216" s="231">
        <v>513.4666666666667</v>
      </c>
      <c r="F216" s="231">
        <v>509.98333333333335</v>
      </c>
      <c r="G216" s="231">
        <v>504.56666666666672</v>
      </c>
      <c r="H216" s="231">
        <v>522.36666666666667</v>
      </c>
      <c r="I216" s="231">
        <v>527.78333333333342</v>
      </c>
      <c r="J216" s="231">
        <v>531.26666666666665</v>
      </c>
      <c r="K216" s="230">
        <v>524.29999999999995</v>
      </c>
      <c r="L216" s="230">
        <v>515.4</v>
      </c>
      <c r="M216" s="230">
        <v>7.9831799999999999</v>
      </c>
      <c r="N216" s="1"/>
      <c r="O216" s="1"/>
    </row>
    <row r="217" spans="1:15" ht="12.75" customHeight="1">
      <c r="A217" s="260"/>
      <c r="B217" s="261"/>
      <c r="C217" s="262"/>
      <c r="D217" s="262"/>
      <c r="E217" s="262"/>
      <c r="F217" s="262"/>
      <c r="G217" s="262"/>
      <c r="H217" s="262"/>
      <c r="I217" s="262"/>
      <c r="J217" s="262"/>
      <c r="K217" s="262"/>
      <c r="L217" s="262"/>
      <c r="M217" s="262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F25" sqref="F2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3"/>
      <c r="B1" s="38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9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45041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6" t="s">
        <v>16</v>
      </c>
      <c r="B9" s="378" t="s">
        <v>18</v>
      </c>
      <c r="C9" s="382" t="s">
        <v>20</v>
      </c>
      <c r="D9" s="382" t="s">
        <v>21</v>
      </c>
      <c r="E9" s="373" t="s">
        <v>22</v>
      </c>
      <c r="F9" s="374"/>
      <c r="G9" s="375"/>
      <c r="H9" s="373" t="s">
        <v>23</v>
      </c>
      <c r="I9" s="374"/>
      <c r="J9" s="375"/>
      <c r="K9" s="23"/>
      <c r="L9" s="24"/>
      <c r="M9" s="50"/>
      <c r="N9" s="1"/>
      <c r="O9" s="1"/>
    </row>
    <row r="10" spans="1:15" ht="42.75" customHeight="1">
      <c r="A10" s="380"/>
      <c r="B10" s="381"/>
      <c r="C10" s="381"/>
      <c r="D10" s="38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5" t="s">
        <v>870</v>
      </c>
      <c r="C11" s="230">
        <v>415.95</v>
      </c>
      <c r="D11" s="231">
        <v>413.3</v>
      </c>
      <c r="E11" s="231">
        <v>409.65000000000003</v>
      </c>
      <c r="F11" s="231">
        <v>403.35</v>
      </c>
      <c r="G11" s="231">
        <v>399.70000000000005</v>
      </c>
      <c r="H11" s="231">
        <v>419.6</v>
      </c>
      <c r="I11" s="231">
        <v>423.25</v>
      </c>
      <c r="J11" s="231">
        <v>429.55</v>
      </c>
      <c r="K11" s="230">
        <v>416.95</v>
      </c>
      <c r="L11" s="230">
        <v>407</v>
      </c>
      <c r="M11" s="230">
        <v>1.4183399999999999</v>
      </c>
      <c r="N11" s="1"/>
      <c r="O11" s="1"/>
    </row>
    <row r="12" spans="1:15" ht="12" customHeight="1">
      <c r="A12" s="30">
        <v>2</v>
      </c>
      <c r="B12" s="216" t="s">
        <v>284</v>
      </c>
      <c r="C12" s="230">
        <v>22412.95</v>
      </c>
      <c r="D12" s="231">
        <v>22434.566666666666</v>
      </c>
      <c r="E12" s="231">
        <v>22103.633333333331</v>
      </c>
      <c r="F12" s="231">
        <v>21794.316666666666</v>
      </c>
      <c r="G12" s="231">
        <v>21463.383333333331</v>
      </c>
      <c r="H12" s="231">
        <v>22743.883333333331</v>
      </c>
      <c r="I12" s="231">
        <v>23074.816666666666</v>
      </c>
      <c r="J12" s="231">
        <v>23384.133333333331</v>
      </c>
      <c r="K12" s="230">
        <v>22765.5</v>
      </c>
      <c r="L12" s="230">
        <v>22125.25</v>
      </c>
      <c r="M12" s="230">
        <v>6.232E-2</v>
      </c>
      <c r="N12" s="1"/>
      <c r="O12" s="1"/>
    </row>
    <row r="13" spans="1:15" ht="12" customHeight="1">
      <c r="A13" s="30">
        <v>3</v>
      </c>
      <c r="B13" s="216" t="s">
        <v>285</v>
      </c>
      <c r="C13" s="230">
        <v>3217.4</v>
      </c>
      <c r="D13" s="231">
        <v>3203.35</v>
      </c>
      <c r="E13" s="231">
        <v>3174.7</v>
      </c>
      <c r="F13" s="231">
        <v>3132</v>
      </c>
      <c r="G13" s="231">
        <v>3103.35</v>
      </c>
      <c r="H13" s="231">
        <v>3246.0499999999997</v>
      </c>
      <c r="I13" s="231">
        <v>3274.7000000000003</v>
      </c>
      <c r="J13" s="231">
        <v>3317.3999999999996</v>
      </c>
      <c r="K13" s="230">
        <v>3232</v>
      </c>
      <c r="L13" s="230">
        <v>3160.65</v>
      </c>
      <c r="M13" s="230">
        <v>3.1455600000000001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1734.65</v>
      </c>
      <c r="D14" s="231">
        <v>1728.3166666666666</v>
      </c>
      <c r="E14" s="231">
        <v>1716.6333333333332</v>
      </c>
      <c r="F14" s="231">
        <v>1698.6166666666666</v>
      </c>
      <c r="G14" s="231">
        <v>1686.9333333333332</v>
      </c>
      <c r="H14" s="231">
        <v>1746.3333333333333</v>
      </c>
      <c r="I14" s="231">
        <v>1758.0166666666667</v>
      </c>
      <c r="J14" s="231">
        <v>1776.0333333333333</v>
      </c>
      <c r="K14" s="230">
        <v>1740</v>
      </c>
      <c r="L14" s="230">
        <v>1710.3</v>
      </c>
      <c r="M14" s="230">
        <v>2.5899899999999998</v>
      </c>
      <c r="N14" s="1"/>
      <c r="O14" s="1"/>
    </row>
    <row r="15" spans="1:15" ht="12" customHeight="1">
      <c r="A15" s="30">
        <v>5</v>
      </c>
      <c r="B15" s="216" t="s">
        <v>287</v>
      </c>
      <c r="C15" s="230">
        <v>2727.9</v>
      </c>
      <c r="D15" s="231">
        <v>2753.3333333333335</v>
      </c>
      <c r="E15" s="231">
        <v>2686.6166666666668</v>
      </c>
      <c r="F15" s="231">
        <v>2645.3333333333335</v>
      </c>
      <c r="G15" s="231">
        <v>2578.6166666666668</v>
      </c>
      <c r="H15" s="231">
        <v>2794.6166666666668</v>
      </c>
      <c r="I15" s="231">
        <v>2861.333333333333</v>
      </c>
      <c r="J15" s="231">
        <v>2902.6166666666668</v>
      </c>
      <c r="K15" s="230">
        <v>2820.05</v>
      </c>
      <c r="L15" s="230">
        <v>2712.05</v>
      </c>
      <c r="M15" s="230">
        <v>1.1237999999999999</v>
      </c>
      <c r="N15" s="1"/>
      <c r="O15" s="1"/>
    </row>
    <row r="16" spans="1:15" ht="12" customHeight="1">
      <c r="A16" s="30">
        <v>6</v>
      </c>
      <c r="B16" s="216" t="s">
        <v>288</v>
      </c>
      <c r="C16" s="230">
        <v>1220.7</v>
      </c>
      <c r="D16" s="231">
        <v>1224.6833333333334</v>
      </c>
      <c r="E16" s="231">
        <v>1211.2666666666669</v>
      </c>
      <c r="F16" s="231">
        <v>1201.8333333333335</v>
      </c>
      <c r="G16" s="231">
        <v>1188.416666666667</v>
      </c>
      <c r="H16" s="231">
        <v>1234.1166666666668</v>
      </c>
      <c r="I16" s="231">
        <v>1247.5333333333333</v>
      </c>
      <c r="J16" s="231">
        <v>1256.9666666666667</v>
      </c>
      <c r="K16" s="230">
        <v>1238.0999999999999</v>
      </c>
      <c r="L16" s="230">
        <v>1215.25</v>
      </c>
      <c r="M16" s="230">
        <v>2.8748200000000002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663.9</v>
      </c>
      <c r="D17" s="231">
        <v>664.1</v>
      </c>
      <c r="E17" s="231">
        <v>658.45</v>
      </c>
      <c r="F17" s="231">
        <v>653</v>
      </c>
      <c r="G17" s="231">
        <v>647.35</v>
      </c>
      <c r="H17" s="231">
        <v>669.55000000000007</v>
      </c>
      <c r="I17" s="231">
        <v>675.19999999999993</v>
      </c>
      <c r="J17" s="231">
        <v>680.65000000000009</v>
      </c>
      <c r="K17" s="230">
        <v>669.75</v>
      </c>
      <c r="L17" s="230">
        <v>658.65</v>
      </c>
      <c r="M17" s="230">
        <v>28.524999999999999</v>
      </c>
      <c r="N17" s="1"/>
      <c r="O17" s="1"/>
    </row>
    <row r="18" spans="1:15" ht="12" customHeight="1">
      <c r="A18" s="30">
        <v>8</v>
      </c>
      <c r="B18" s="216" t="s">
        <v>289</v>
      </c>
      <c r="C18" s="230">
        <v>420.65</v>
      </c>
      <c r="D18" s="231">
        <v>420.9666666666667</v>
      </c>
      <c r="E18" s="231">
        <v>415.78333333333342</v>
      </c>
      <c r="F18" s="231">
        <v>410.91666666666674</v>
      </c>
      <c r="G18" s="231">
        <v>405.73333333333346</v>
      </c>
      <c r="H18" s="231">
        <v>425.83333333333337</v>
      </c>
      <c r="I18" s="231">
        <v>431.01666666666665</v>
      </c>
      <c r="J18" s="231">
        <v>435.88333333333333</v>
      </c>
      <c r="K18" s="230">
        <v>426.15</v>
      </c>
      <c r="L18" s="230">
        <v>416.1</v>
      </c>
      <c r="M18" s="230">
        <v>2.0908799999999998</v>
      </c>
      <c r="N18" s="1"/>
      <c r="O18" s="1"/>
    </row>
    <row r="19" spans="1:15" ht="12" customHeight="1">
      <c r="A19" s="30">
        <v>9</v>
      </c>
      <c r="B19" s="216" t="s">
        <v>290</v>
      </c>
      <c r="C19" s="230">
        <v>1558.05</v>
      </c>
      <c r="D19" s="231">
        <v>1566.7</v>
      </c>
      <c r="E19" s="231">
        <v>1534.4</v>
      </c>
      <c r="F19" s="231">
        <v>1510.75</v>
      </c>
      <c r="G19" s="231">
        <v>1478.45</v>
      </c>
      <c r="H19" s="231">
        <v>1590.3500000000001</v>
      </c>
      <c r="I19" s="231">
        <v>1622.6499999999999</v>
      </c>
      <c r="J19" s="231">
        <v>1646.3000000000002</v>
      </c>
      <c r="K19" s="230">
        <v>1599</v>
      </c>
      <c r="L19" s="230">
        <v>1543.05</v>
      </c>
      <c r="M19" s="230">
        <v>1.7959400000000001</v>
      </c>
      <c r="N19" s="1"/>
      <c r="O19" s="1"/>
    </row>
    <row r="20" spans="1:15" ht="12" customHeight="1">
      <c r="A20" s="30">
        <v>10</v>
      </c>
      <c r="B20" s="216" t="s">
        <v>234</v>
      </c>
      <c r="C20" s="230">
        <v>22546.3</v>
      </c>
      <c r="D20" s="231">
        <v>22470.083333333332</v>
      </c>
      <c r="E20" s="231">
        <v>22350.216666666664</v>
      </c>
      <c r="F20" s="231">
        <v>22154.133333333331</v>
      </c>
      <c r="G20" s="231">
        <v>22034.266666666663</v>
      </c>
      <c r="H20" s="231">
        <v>22666.166666666664</v>
      </c>
      <c r="I20" s="231">
        <v>22786.033333333333</v>
      </c>
      <c r="J20" s="231">
        <v>22982.116666666665</v>
      </c>
      <c r="K20" s="230">
        <v>22589.95</v>
      </c>
      <c r="L20" s="230">
        <v>22274</v>
      </c>
      <c r="M20" s="230">
        <v>4.6530000000000002E-2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1801.95</v>
      </c>
      <c r="D21" s="231">
        <v>1798.3833333333334</v>
      </c>
      <c r="E21" s="231">
        <v>1779.3666666666668</v>
      </c>
      <c r="F21" s="231">
        <v>1756.7833333333333</v>
      </c>
      <c r="G21" s="231">
        <v>1737.7666666666667</v>
      </c>
      <c r="H21" s="231">
        <v>1820.9666666666669</v>
      </c>
      <c r="I21" s="231">
        <v>1839.9833333333338</v>
      </c>
      <c r="J21" s="231">
        <v>1862.5666666666671</v>
      </c>
      <c r="K21" s="230">
        <v>1817.4</v>
      </c>
      <c r="L21" s="230">
        <v>1775.8</v>
      </c>
      <c r="M21" s="230">
        <v>19.635819999999999</v>
      </c>
      <c r="N21" s="1"/>
      <c r="O21" s="1"/>
    </row>
    <row r="22" spans="1:15" ht="12" customHeight="1">
      <c r="A22" s="30">
        <v>12</v>
      </c>
      <c r="B22" s="216" t="s">
        <v>235</v>
      </c>
      <c r="C22" s="230">
        <v>887.1</v>
      </c>
      <c r="D22" s="231">
        <v>894.44999999999993</v>
      </c>
      <c r="E22" s="231">
        <v>872.64999999999986</v>
      </c>
      <c r="F22" s="231">
        <v>858.19999999999993</v>
      </c>
      <c r="G22" s="231">
        <v>836.39999999999986</v>
      </c>
      <c r="H22" s="231">
        <v>908.89999999999986</v>
      </c>
      <c r="I22" s="231">
        <v>930.69999999999982</v>
      </c>
      <c r="J22" s="231">
        <v>945.14999999999986</v>
      </c>
      <c r="K22" s="230">
        <v>916.25</v>
      </c>
      <c r="L22" s="230">
        <v>880</v>
      </c>
      <c r="M22" s="230">
        <v>14.50872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671.3</v>
      </c>
      <c r="D23" s="231">
        <v>666.68333333333328</v>
      </c>
      <c r="E23" s="231">
        <v>660.61666666666656</v>
      </c>
      <c r="F23" s="231">
        <v>649.93333333333328</v>
      </c>
      <c r="G23" s="231">
        <v>643.86666666666656</v>
      </c>
      <c r="H23" s="231">
        <v>677.36666666666656</v>
      </c>
      <c r="I23" s="231">
        <v>683.43333333333339</v>
      </c>
      <c r="J23" s="231">
        <v>694.11666666666656</v>
      </c>
      <c r="K23" s="230">
        <v>672.75</v>
      </c>
      <c r="L23" s="230">
        <v>656</v>
      </c>
      <c r="M23" s="230">
        <v>33.571779999999997</v>
      </c>
      <c r="N23" s="1"/>
      <c r="O23" s="1"/>
    </row>
    <row r="24" spans="1:15" ht="12.75" customHeight="1">
      <c r="A24" s="30">
        <v>14</v>
      </c>
      <c r="B24" s="216" t="s">
        <v>236</v>
      </c>
      <c r="C24" s="230">
        <v>891.15</v>
      </c>
      <c r="D24" s="231">
        <v>901</v>
      </c>
      <c r="E24" s="231">
        <v>879.15</v>
      </c>
      <c r="F24" s="231">
        <v>867.15</v>
      </c>
      <c r="G24" s="231">
        <v>845.3</v>
      </c>
      <c r="H24" s="231">
        <v>913</v>
      </c>
      <c r="I24" s="231">
        <v>934.84999999999991</v>
      </c>
      <c r="J24" s="231">
        <v>946.85</v>
      </c>
      <c r="K24" s="230">
        <v>922.85</v>
      </c>
      <c r="L24" s="230">
        <v>889</v>
      </c>
      <c r="M24" s="230">
        <v>3.8432599999999999</v>
      </c>
      <c r="N24" s="1"/>
      <c r="O24" s="1"/>
    </row>
    <row r="25" spans="1:15" ht="12.75" customHeight="1">
      <c r="A25" s="30">
        <v>15</v>
      </c>
      <c r="B25" s="216" t="s">
        <v>237</v>
      </c>
      <c r="C25" s="230">
        <v>965.1</v>
      </c>
      <c r="D25" s="231">
        <v>974.83333333333337</v>
      </c>
      <c r="E25" s="231">
        <v>950.66666666666674</v>
      </c>
      <c r="F25" s="231">
        <v>936.23333333333335</v>
      </c>
      <c r="G25" s="231">
        <v>912.06666666666672</v>
      </c>
      <c r="H25" s="231">
        <v>989.26666666666677</v>
      </c>
      <c r="I25" s="231">
        <v>1013.4333333333335</v>
      </c>
      <c r="J25" s="231">
        <v>1027.8666666666668</v>
      </c>
      <c r="K25" s="230">
        <v>999</v>
      </c>
      <c r="L25" s="230">
        <v>960.4</v>
      </c>
      <c r="M25" s="230">
        <v>2.9027599999999998</v>
      </c>
      <c r="N25" s="1"/>
      <c r="O25" s="1"/>
    </row>
    <row r="26" spans="1:15" ht="12.75" customHeight="1">
      <c r="A26" s="30">
        <v>16</v>
      </c>
      <c r="B26" s="216" t="s">
        <v>842</v>
      </c>
      <c r="C26" s="230">
        <v>399.7</v>
      </c>
      <c r="D26" s="231">
        <v>401.2166666666667</v>
      </c>
      <c r="E26" s="231">
        <v>396.68333333333339</v>
      </c>
      <c r="F26" s="231">
        <v>393.66666666666669</v>
      </c>
      <c r="G26" s="231">
        <v>389.13333333333338</v>
      </c>
      <c r="H26" s="231">
        <v>404.23333333333341</v>
      </c>
      <c r="I26" s="231">
        <v>408.76666666666671</v>
      </c>
      <c r="J26" s="231">
        <v>411.78333333333342</v>
      </c>
      <c r="K26" s="230">
        <v>405.75</v>
      </c>
      <c r="L26" s="230">
        <v>398.2</v>
      </c>
      <c r="M26" s="230">
        <v>10.458600000000001</v>
      </c>
      <c r="N26" s="1"/>
      <c r="O26" s="1"/>
    </row>
    <row r="27" spans="1:15" ht="12.75" customHeight="1">
      <c r="A27" s="30">
        <v>17</v>
      </c>
      <c r="B27" s="216" t="s">
        <v>238</v>
      </c>
      <c r="C27" s="230">
        <v>160.15</v>
      </c>
      <c r="D27" s="231">
        <v>159.36666666666667</v>
      </c>
      <c r="E27" s="231">
        <v>157.88333333333335</v>
      </c>
      <c r="F27" s="231">
        <v>155.61666666666667</v>
      </c>
      <c r="G27" s="231">
        <v>154.13333333333335</v>
      </c>
      <c r="H27" s="231">
        <v>161.63333333333335</v>
      </c>
      <c r="I27" s="231">
        <v>163.1166666666667</v>
      </c>
      <c r="J27" s="231">
        <v>165.38333333333335</v>
      </c>
      <c r="K27" s="230">
        <v>160.85</v>
      </c>
      <c r="L27" s="230">
        <v>157.1</v>
      </c>
      <c r="M27" s="230">
        <v>23.071339999999999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223.1</v>
      </c>
      <c r="D28" s="231">
        <v>221.88333333333335</v>
      </c>
      <c r="E28" s="231">
        <v>219.76666666666671</v>
      </c>
      <c r="F28" s="231">
        <v>216.43333333333337</v>
      </c>
      <c r="G28" s="231">
        <v>214.31666666666672</v>
      </c>
      <c r="H28" s="231">
        <v>225.2166666666667</v>
      </c>
      <c r="I28" s="231">
        <v>227.33333333333331</v>
      </c>
      <c r="J28" s="231">
        <v>230.66666666666669</v>
      </c>
      <c r="K28" s="230">
        <v>224</v>
      </c>
      <c r="L28" s="230">
        <v>218.55</v>
      </c>
      <c r="M28" s="230">
        <v>13.40042</v>
      </c>
      <c r="N28" s="1"/>
      <c r="O28" s="1"/>
    </row>
    <row r="29" spans="1:15" ht="12.75" customHeight="1">
      <c r="A29" s="30">
        <v>19</v>
      </c>
      <c r="B29" s="216" t="s">
        <v>807</v>
      </c>
      <c r="C29" s="230">
        <v>338.3</v>
      </c>
      <c r="D29" s="231">
        <v>339.55</v>
      </c>
      <c r="E29" s="231">
        <v>333.75</v>
      </c>
      <c r="F29" s="231">
        <v>329.2</v>
      </c>
      <c r="G29" s="231">
        <v>323.39999999999998</v>
      </c>
      <c r="H29" s="231">
        <v>344.1</v>
      </c>
      <c r="I29" s="231">
        <v>349.90000000000009</v>
      </c>
      <c r="J29" s="231">
        <v>354.45000000000005</v>
      </c>
      <c r="K29" s="230">
        <v>345.35</v>
      </c>
      <c r="L29" s="230">
        <v>335</v>
      </c>
      <c r="M29" s="230">
        <v>0.373</v>
      </c>
      <c r="N29" s="1"/>
      <c r="O29" s="1"/>
    </row>
    <row r="30" spans="1:15" ht="12.75" customHeight="1">
      <c r="A30" s="30">
        <v>20</v>
      </c>
      <c r="B30" s="216" t="s">
        <v>291</v>
      </c>
      <c r="C30" s="230">
        <v>407.85</v>
      </c>
      <c r="D30" s="231">
        <v>400.9666666666667</v>
      </c>
      <c r="E30" s="231">
        <v>392.93333333333339</v>
      </c>
      <c r="F30" s="231">
        <v>378.01666666666671</v>
      </c>
      <c r="G30" s="231">
        <v>369.98333333333341</v>
      </c>
      <c r="H30" s="231">
        <v>415.88333333333338</v>
      </c>
      <c r="I30" s="231">
        <v>423.91666666666669</v>
      </c>
      <c r="J30" s="231">
        <v>438.83333333333337</v>
      </c>
      <c r="K30" s="230">
        <v>409</v>
      </c>
      <c r="L30" s="230">
        <v>386.05</v>
      </c>
      <c r="M30" s="230">
        <v>18.977209999999999</v>
      </c>
      <c r="N30" s="1"/>
      <c r="O30" s="1"/>
    </row>
    <row r="31" spans="1:15" ht="12.75" customHeight="1">
      <c r="A31" s="30">
        <v>21</v>
      </c>
      <c r="B31" s="216" t="s">
        <v>847</v>
      </c>
      <c r="C31" s="230">
        <v>961.2</v>
      </c>
      <c r="D31" s="231">
        <v>971.91666666666663</v>
      </c>
      <c r="E31" s="231">
        <v>944.83333333333326</v>
      </c>
      <c r="F31" s="231">
        <v>928.46666666666658</v>
      </c>
      <c r="G31" s="231">
        <v>901.38333333333321</v>
      </c>
      <c r="H31" s="231">
        <v>988.2833333333333</v>
      </c>
      <c r="I31" s="231">
        <v>1015.3666666666666</v>
      </c>
      <c r="J31" s="231">
        <v>1031.7333333333333</v>
      </c>
      <c r="K31" s="230">
        <v>999</v>
      </c>
      <c r="L31" s="230">
        <v>955.55</v>
      </c>
      <c r="M31" s="230">
        <v>0.43786000000000003</v>
      </c>
      <c r="N31" s="1"/>
      <c r="O31" s="1"/>
    </row>
    <row r="32" spans="1:15" ht="12.75" customHeight="1">
      <c r="A32" s="30">
        <v>22</v>
      </c>
      <c r="B32" s="216" t="s">
        <v>292</v>
      </c>
      <c r="C32" s="230">
        <v>903.85</v>
      </c>
      <c r="D32" s="231">
        <v>909.20000000000016</v>
      </c>
      <c r="E32" s="231">
        <v>895.20000000000027</v>
      </c>
      <c r="F32" s="231">
        <v>886.55000000000007</v>
      </c>
      <c r="G32" s="231">
        <v>872.55000000000018</v>
      </c>
      <c r="H32" s="231">
        <v>917.85000000000036</v>
      </c>
      <c r="I32" s="231">
        <v>931.85000000000014</v>
      </c>
      <c r="J32" s="231">
        <v>940.50000000000045</v>
      </c>
      <c r="K32" s="230">
        <v>923.2</v>
      </c>
      <c r="L32" s="230">
        <v>900.55</v>
      </c>
      <c r="M32" s="230">
        <v>10.44408</v>
      </c>
      <c r="N32" s="1"/>
      <c r="O32" s="1"/>
    </row>
    <row r="33" spans="1:15" ht="12.75" customHeight="1">
      <c r="A33" s="30">
        <v>23</v>
      </c>
      <c r="B33" s="216" t="s">
        <v>239</v>
      </c>
      <c r="C33" s="230">
        <v>1287.3</v>
      </c>
      <c r="D33" s="231">
        <v>1289.75</v>
      </c>
      <c r="E33" s="231">
        <v>1276.55</v>
      </c>
      <c r="F33" s="231">
        <v>1265.8</v>
      </c>
      <c r="G33" s="231">
        <v>1252.5999999999999</v>
      </c>
      <c r="H33" s="231">
        <v>1300.5</v>
      </c>
      <c r="I33" s="231">
        <v>1313.6999999999998</v>
      </c>
      <c r="J33" s="231">
        <v>1324.45</v>
      </c>
      <c r="K33" s="230">
        <v>1302.95</v>
      </c>
      <c r="L33" s="230">
        <v>1279</v>
      </c>
      <c r="M33" s="230">
        <v>0.48665000000000003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544.15</v>
      </c>
      <c r="D34" s="231">
        <v>549.26666666666665</v>
      </c>
      <c r="E34" s="231">
        <v>527.18333333333328</v>
      </c>
      <c r="F34" s="231">
        <v>510.21666666666658</v>
      </c>
      <c r="G34" s="231">
        <v>488.13333333333321</v>
      </c>
      <c r="H34" s="231">
        <v>566.23333333333335</v>
      </c>
      <c r="I34" s="231">
        <v>588.31666666666683</v>
      </c>
      <c r="J34" s="231">
        <v>605.28333333333342</v>
      </c>
      <c r="K34" s="230">
        <v>571.35</v>
      </c>
      <c r="L34" s="230">
        <v>532.29999999999995</v>
      </c>
      <c r="M34" s="230">
        <v>6.2496400000000003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3428.8</v>
      </c>
      <c r="D35" s="231">
        <v>3425.9333333333329</v>
      </c>
      <c r="E35" s="231">
        <v>3406.8666666666659</v>
      </c>
      <c r="F35" s="231">
        <v>3384.9333333333329</v>
      </c>
      <c r="G35" s="231">
        <v>3365.8666666666659</v>
      </c>
      <c r="H35" s="231">
        <v>3447.8666666666659</v>
      </c>
      <c r="I35" s="231">
        <v>3466.9333333333325</v>
      </c>
      <c r="J35" s="231">
        <v>3488.8666666666659</v>
      </c>
      <c r="K35" s="230">
        <v>3445</v>
      </c>
      <c r="L35" s="230">
        <v>3404</v>
      </c>
      <c r="M35" s="230">
        <v>2.6484899999999998</v>
      </c>
      <c r="N35" s="1"/>
      <c r="O35" s="1"/>
    </row>
    <row r="36" spans="1:15" ht="12.75" customHeight="1">
      <c r="A36" s="30">
        <v>26</v>
      </c>
      <c r="B36" s="216" t="s">
        <v>293</v>
      </c>
      <c r="C36" s="230">
        <v>2349.3000000000002</v>
      </c>
      <c r="D36" s="231">
        <v>2356.0833333333335</v>
      </c>
      <c r="E36" s="231">
        <v>2333.2166666666672</v>
      </c>
      <c r="F36" s="231">
        <v>2317.1333333333337</v>
      </c>
      <c r="G36" s="231">
        <v>2294.2666666666673</v>
      </c>
      <c r="H36" s="231">
        <v>2372.166666666667</v>
      </c>
      <c r="I36" s="231">
        <v>2395.0333333333328</v>
      </c>
      <c r="J36" s="231">
        <v>2411.1166666666668</v>
      </c>
      <c r="K36" s="230">
        <v>2378.9499999999998</v>
      </c>
      <c r="L36" s="230">
        <v>2340</v>
      </c>
      <c r="M36" s="230">
        <v>0.11735</v>
      </c>
      <c r="N36" s="1"/>
      <c r="O36" s="1"/>
    </row>
    <row r="37" spans="1:15" ht="12.75" customHeight="1">
      <c r="A37" s="30">
        <v>27</v>
      </c>
      <c r="B37" s="216" t="s">
        <v>834</v>
      </c>
      <c r="C37" s="230">
        <v>11.85</v>
      </c>
      <c r="D37" s="231">
        <v>11.950000000000001</v>
      </c>
      <c r="E37" s="231">
        <v>11.750000000000002</v>
      </c>
      <c r="F37" s="231">
        <v>11.65</v>
      </c>
      <c r="G37" s="231">
        <v>11.450000000000001</v>
      </c>
      <c r="H37" s="231">
        <v>12.050000000000002</v>
      </c>
      <c r="I37" s="231">
        <v>12.250000000000002</v>
      </c>
      <c r="J37" s="231">
        <v>12.350000000000003</v>
      </c>
      <c r="K37" s="230">
        <v>12.15</v>
      </c>
      <c r="L37" s="230">
        <v>11.85</v>
      </c>
      <c r="M37" s="230">
        <v>40.277250000000002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594.35</v>
      </c>
      <c r="D38" s="231">
        <v>594.50000000000011</v>
      </c>
      <c r="E38" s="231">
        <v>589.55000000000018</v>
      </c>
      <c r="F38" s="231">
        <v>584.75000000000011</v>
      </c>
      <c r="G38" s="231">
        <v>579.80000000000018</v>
      </c>
      <c r="H38" s="231">
        <v>599.30000000000018</v>
      </c>
      <c r="I38" s="231">
        <v>604.25000000000023</v>
      </c>
      <c r="J38" s="231">
        <v>609.05000000000018</v>
      </c>
      <c r="K38" s="230">
        <v>599.45000000000005</v>
      </c>
      <c r="L38" s="230">
        <v>589.70000000000005</v>
      </c>
      <c r="M38" s="230">
        <v>2.3873600000000001</v>
      </c>
      <c r="N38" s="1"/>
      <c r="O38" s="1"/>
    </row>
    <row r="39" spans="1:15" ht="12.75" customHeight="1">
      <c r="A39" s="30">
        <v>29</v>
      </c>
      <c r="B39" s="216" t="s">
        <v>294</v>
      </c>
      <c r="C39" s="230">
        <v>1859.15</v>
      </c>
      <c r="D39" s="231">
        <v>1856.9166666666667</v>
      </c>
      <c r="E39" s="231">
        <v>1840.3833333333334</v>
      </c>
      <c r="F39" s="231">
        <v>1821.6166666666668</v>
      </c>
      <c r="G39" s="231">
        <v>1805.0833333333335</v>
      </c>
      <c r="H39" s="231">
        <v>1875.6833333333334</v>
      </c>
      <c r="I39" s="231">
        <v>1892.2166666666667</v>
      </c>
      <c r="J39" s="231">
        <v>1910.9833333333333</v>
      </c>
      <c r="K39" s="230">
        <v>1873.45</v>
      </c>
      <c r="L39" s="230">
        <v>1838.15</v>
      </c>
      <c r="M39" s="230">
        <v>0.57281000000000004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380.3</v>
      </c>
      <c r="D40" s="231">
        <v>378.85000000000008</v>
      </c>
      <c r="E40" s="231">
        <v>374.80000000000018</v>
      </c>
      <c r="F40" s="231">
        <v>369.30000000000013</v>
      </c>
      <c r="G40" s="231">
        <v>365.25000000000023</v>
      </c>
      <c r="H40" s="231">
        <v>384.35000000000014</v>
      </c>
      <c r="I40" s="231">
        <v>388.4</v>
      </c>
      <c r="J40" s="231">
        <v>393.90000000000009</v>
      </c>
      <c r="K40" s="230">
        <v>382.9</v>
      </c>
      <c r="L40" s="230">
        <v>373.35</v>
      </c>
      <c r="M40" s="230">
        <v>30.304120000000001</v>
      </c>
      <c r="N40" s="1"/>
      <c r="O40" s="1"/>
    </row>
    <row r="41" spans="1:15" ht="12.75" customHeight="1">
      <c r="A41" s="30">
        <v>31</v>
      </c>
      <c r="B41" s="216" t="s">
        <v>787</v>
      </c>
      <c r="C41" s="230">
        <v>1234</v>
      </c>
      <c r="D41" s="231">
        <v>1233.6499999999999</v>
      </c>
      <c r="E41" s="231">
        <v>1222.3499999999997</v>
      </c>
      <c r="F41" s="231">
        <v>1210.6999999999998</v>
      </c>
      <c r="G41" s="231">
        <v>1199.3999999999996</v>
      </c>
      <c r="H41" s="231">
        <v>1245.2999999999997</v>
      </c>
      <c r="I41" s="231">
        <v>1256.5999999999999</v>
      </c>
      <c r="J41" s="231">
        <v>1268.2499999999998</v>
      </c>
      <c r="K41" s="230">
        <v>1244.95</v>
      </c>
      <c r="L41" s="230">
        <v>1222</v>
      </c>
      <c r="M41" s="230">
        <v>3.4616400000000001</v>
      </c>
      <c r="N41" s="1"/>
      <c r="O41" s="1"/>
    </row>
    <row r="42" spans="1:15" ht="12.75" customHeight="1">
      <c r="A42" s="30">
        <v>32</v>
      </c>
      <c r="B42" s="216" t="s">
        <v>756</v>
      </c>
      <c r="C42" s="230">
        <v>1076.0999999999999</v>
      </c>
      <c r="D42" s="231">
        <v>1070.3166666666666</v>
      </c>
      <c r="E42" s="231">
        <v>1063.8833333333332</v>
      </c>
      <c r="F42" s="231">
        <v>1051.6666666666665</v>
      </c>
      <c r="G42" s="231">
        <v>1045.2333333333331</v>
      </c>
      <c r="H42" s="231">
        <v>1082.5333333333333</v>
      </c>
      <c r="I42" s="231">
        <v>1088.9666666666667</v>
      </c>
      <c r="J42" s="231">
        <v>1101.1833333333334</v>
      </c>
      <c r="K42" s="230">
        <v>1076.75</v>
      </c>
      <c r="L42" s="230">
        <v>1058.0999999999999</v>
      </c>
      <c r="M42" s="230">
        <v>2.9887600000000001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4399.05</v>
      </c>
      <c r="D43" s="231">
        <v>4407.8499999999995</v>
      </c>
      <c r="E43" s="231">
        <v>4353.4999999999991</v>
      </c>
      <c r="F43" s="231">
        <v>4307.95</v>
      </c>
      <c r="G43" s="231">
        <v>4253.5999999999995</v>
      </c>
      <c r="H43" s="231">
        <v>4453.3999999999987</v>
      </c>
      <c r="I43" s="231">
        <v>4507.7499999999991</v>
      </c>
      <c r="J43" s="231">
        <v>4553.2999999999984</v>
      </c>
      <c r="K43" s="230">
        <v>4462.2</v>
      </c>
      <c r="L43" s="230">
        <v>4362.3</v>
      </c>
      <c r="M43" s="230">
        <v>5.7115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332.1</v>
      </c>
      <c r="D44" s="231">
        <v>333.83333333333331</v>
      </c>
      <c r="E44" s="231">
        <v>329.76666666666665</v>
      </c>
      <c r="F44" s="231">
        <v>327.43333333333334</v>
      </c>
      <c r="G44" s="231">
        <v>323.36666666666667</v>
      </c>
      <c r="H44" s="231">
        <v>336.16666666666663</v>
      </c>
      <c r="I44" s="231">
        <v>340.23333333333335</v>
      </c>
      <c r="J44" s="231">
        <v>342.56666666666661</v>
      </c>
      <c r="K44" s="230">
        <v>337.9</v>
      </c>
      <c r="L44" s="230">
        <v>331.5</v>
      </c>
      <c r="M44" s="230">
        <v>15.18113</v>
      </c>
      <c r="N44" s="1"/>
      <c r="O44" s="1"/>
    </row>
    <row r="45" spans="1:15" ht="12.75" customHeight="1">
      <c r="A45" s="30">
        <v>35</v>
      </c>
      <c r="B45" s="216" t="s">
        <v>808</v>
      </c>
      <c r="C45" s="230">
        <v>243.9</v>
      </c>
      <c r="D45" s="231">
        <v>244.80000000000004</v>
      </c>
      <c r="E45" s="231">
        <v>242.15000000000009</v>
      </c>
      <c r="F45" s="231">
        <v>240.40000000000006</v>
      </c>
      <c r="G45" s="231">
        <v>237.75000000000011</v>
      </c>
      <c r="H45" s="231">
        <v>246.55000000000007</v>
      </c>
      <c r="I45" s="231">
        <v>249.2</v>
      </c>
      <c r="J45" s="231">
        <v>250.95000000000005</v>
      </c>
      <c r="K45" s="230">
        <v>247.45</v>
      </c>
      <c r="L45" s="230">
        <v>243.05</v>
      </c>
      <c r="M45" s="230">
        <v>0.98284000000000005</v>
      </c>
      <c r="N45" s="1"/>
      <c r="O45" s="1"/>
    </row>
    <row r="46" spans="1:15" ht="12.75" customHeight="1">
      <c r="A46" s="30">
        <v>36</v>
      </c>
      <c r="B46" s="216" t="s">
        <v>295</v>
      </c>
      <c r="C46" s="230">
        <v>454.45</v>
      </c>
      <c r="D46" s="231">
        <v>457.40000000000003</v>
      </c>
      <c r="E46" s="231">
        <v>450.85000000000008</v>
      </c>
      <c r="F46" s="231">
        <v>447.25000000000006</v>
      </c>
      <c r="G46" s="231">
        <v>440.7000000000001</v>
      </c>
      <c r="H46" s="231">
        <v>461.00000000000006</v>
      </c>
      <c r="I46" s="231">
        <v>467.55</v>
      </c>
      <c r="J46" s="231">
        <v>471.15000000000003</v>
      </c>
      <c r="K46" s="230">
        <v>463.95</v>
      </c>
      <c r="L46" s="230">
        <v>453.8</v>
      </c>
      <c r="M46" s="230">
        <v>0.73838999999999999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136.44999999999999</v>
      </c>
      <c r="D47" s="231">
        <v>136.53333333333333</v>
      </c>
      <c r="E47" s="231">
        <v>135.91666666666666</v>
      </c>
      <c r="F47" s="231">
        <v>135.38333333333333</v>
      </c>
      <c r="G47" s="231">
        <v>134.76666666666665</v>
      </c>
      <c r="H47" s="231">
        <v>137.06666666666666</v>
      </c>
      <c r="I47" s="231">
        <v>137.68333333333334</v>
      </c>
      <c r="J47" s="231">
        <v>138.21666666666667</v>
      </c>
      <c r="K47" s="230">
        <v>137.15</v>
      </c>
      <c r="L47" s="230">
        <v>136</v>
      </c>
      <c r="M47" s="230">
        <v>37.184420000000003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2891.1</v>
      </c>
      <c r="D48" s="231">
        <v>2880.3666666666668</v>
      </c>
      <c r="E48" s="231">
        <v>2862.7333333333336</v>
      </c>
      <c r="F48" s="231">
        <v>2834.3666666666668</v>
      </c>
      <c r="G48" s="231">
        <v>2816.7333333333336</v>
      </c>
      <c r="H48" s="231">
        <v>2908.7333333333336</v>
      </c>
      <c r="I48" s="231">
        <v>2926.3666666666668</v>
      </c>
      <c r="J48" s="231">
        <v>2954.7333333333336</v>
      </c>
      <c r="K48" s="230">
        <v>2898</v>
      </c>
      <c r="L48" s="230">
        <v>2852</v>
      </c>
      <c r="M48" s="230">
        <v>7.8296700000000001</v>
      </c>
      <c r="N48" s="1"/>
      <c r="O48" s="1"/>
    </row>
    <row r="49" spans="1:15" ht="12.75" customHeight="1">
      <c r="A49" s="30">
        <v>39</v>
      </c>
      <c r="B49" s="216" t="s">
        <v>296</v>
      </c>
      <c r="C49" s="230">
        <v>251.15</v>
      </c>
      <c r="D49" s="231">
        <v>250.83333333333334</v>
      </c>
      <c r="E49" s="231">
        <v>247.41666666666669</v>
      </c>
      <c r="F49" s="231">
        <v>243.68333333333334</v>
      </c>
      <c r="G49" s="231">
        <v>240.26666666666668</v>
      </c>
      <c r="H49" s="231">
        <v>254.56666666666669</v>
      </c>
      <c r="I49" s="231">
        <v>257.98333333333335</v>
      </c>
      <c r="J49" s="231">
        <v>261.7166666666667</v>
      </c>
      <c r="K49" s="230">
        <v>254.25</v>
      </c>
      <c r="L49" s="230">
        <v>247.1</v>
      </c>
      <c r="M49" s="230">
        <v>1.60816</v>
      </c>
      <c r="N49" s="1"/>
      <c r="O49" s="1"/>
    </row>
    <row r="50" spans="1:15" ht="12.75" customHeight="1">
      <c r="A50" s="30">
        <v>40</v>
      </c>
      <c r="B50" s="216" t="s">
        <v>297</v>
      </c>
      <c r="C50" s="230">
        <v>3143.95</v>
      </c>
      <c r="D50" s="231">
        <v>3142.25</v>
      </c>
      <c r="E50" s="231">
        <v>3099.7</v>
      </c>
      <c r="F50" s="231">
        <v>3055.45</v>
      </c>
      <c r="G50" s="231">
        <v>3012.8999999999996</v>
      </c>
      <c r="H50" s="231">
        <v>3186.5</v>
      </c>
      <c r="I50" s="231">
        <v>3229.05</v>
      </c>
      <c r="J50" s="231">
        <v>3273.3</v>
      </c>
      <c r="K50" s="230">
        <v>3184.8</v>
      </c>
      <c r="L50" s="230">
        <v>3098</v>
      </c>
      <c r="M50" s="230">
        <v>1.478E-2</v>
      </c>
      <c r="N50" s="1"/>
      <c r="O50" s="1"/>
    </row>
    <row r="51" spans="1:15" ht="12.75" customHeight="1">
      <c r="A51" s="30">
        <v>41</v>
      </c>
      <c r="B51" s="216" t="s">
        <v>298</v>
      </c>
      <c r="C51" s="230">
        <v>1393.9</v>
      </c>
      <c r="D51" s="231">
        <v>1401.9333333333334</v>
      </c>
      <c r="E51" s="231">
        <v>1381.9666666666667</v>
      </c>
      <c r="F51" s="231">
        <v>1370.0333333333333</v>
      </c>
      <c r="G51" s="231">
        <v>1350.0666666666666</v>
      </c>
      <c r="H51" s="231">
        <v>1413.8666666666668</v>
      </c>
      <c r="I51" s="231">
        <v>1433.8333333333335</v>
      </c>
      <c r="J51" s="231">
        <v>1445.7666666666669</v>
      </c>
      <c r="K51" s="230">
        <v>1421.9</v>
      </c>
      <c r="L51" s="230">
        <v>1390</v>
      </c>
      <c r="M51" s="230">
        <v>2.3016399999999999</v>
      </c>
      <c r="N51" s="1"/>
      <c r="O51" s="1"/>
    </row>
    <row r="52" spans="1:15" ht="12.75" customHeight="1">
      <c r="A52" s="30">
        <v>42</v>
      </c>
      <c r="B52" s="216" t="s">
        <v>299</v>
      </c>
      <c r="C52" s="230">
        <v>6982.7</v>
      </c>
      <c r="D52" s="231">
        <v>6994.9000000000005</v>
      </c>
      <c r="E52" s="231">
        <v>6940.8000000000011</v>
      </c>
      <c r="F52" s="231">
        <v>6898.9000000000005</v>
      </c>
      <c r="G52" s="231">
        <v>6844.8000000000011</v>
      </c>
      <c r="H52" s="231">
        <v>7036.8000000000011</v>
      </c>
      <c r="I52" s="231">
        <v>7090.9000000000015</v>
      </c>
      <c r="J52" s="231">
        <v>7132.8000000000011</v>
      </c>
      <c r="K52" s="230">
        <v>7049</v>
      </c>
      <c r="L52" s="230">
        <v>6953</v>
      </c>
      <c r="M52" s="230">
        <v>0.19236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589.65</v>
      </c>
      <c r="D53" s="231">
        <v>588.0333333333333</v>
      </c>
      <c r="E53" s="231">
        <v>584.91666666666663</v>
      </c>
      <c r="F53" s="231">
        <v>580.18333333333328</v>
      </c>
      <c r="G53" s="231">
        <v>577.06666666666661</v>
      </c>
      <c r="H53" s="231">
        <v>592.76666666666665</v>
      </c>
      <c r="I53" s="231">
        <v>595.88333333333344</v>
      </c>
      <c r="J53" s="231">
        <v>600.61666666666667</v>
      </c>
      <c r="K53" s="230">
        <v>591.15</v>
      </c>
      <c r="L53" s="230">
        <v>583.29999999999995</v>
      </c>
      <c r="M53" s="230">
        <v>9.2067999999999994</v>
      </c>
      <c r="N53" s="1"/>
      <c r="O53" s="1"/>
    </row>
    <row r="54" spans="1:15" ht="12.75" customHeight="1">
      <c r="A54" s="30">
        <v>44</v>
      </c>
      <c r="B54" s="216" t="s">
        <v>300</v>
      </c>
      <c r="C54" s="230">
        <v>365.7</v>
      </c>
      <c r="D54" s="231">
        <v>363.55</v>
      </c>
      <c r="E54" s="231">
        <v>358.25</v>
      </c>
      <c r="F54" s="231">
        <v>350.8</v>
      </c>
      <c r="G54" s="231">
        <v>345.5</v>
      </c>
      <c r="H54" s="231">
        <v>371</v>
      </c>
      <c r="I54" s="231">
        <v>376.30000000000007</v>
      </c>
      <c r="J54" s="231">
        <v>383.75</v>
      </c>
      <c r="K54" s="230">
        <v>368.85</v>
      </c>
      <c r="L54" s="230">
        <v>356.1</v>
      </c>
      <c r="M54" s="230">
        <v>0.83994999999999997</v>
      </c>
      <c r="N54" s="1"/>
      <c r="O54" s="1"/>
    </row>
    <row r="55" spans="1:15" ht="12.75" customHeight="1">
      <c r="A55" s="30">
        <v>45</v>
      </c>
      <c r="B55" s="216" t="s">
        <v>240</v>
      </c>
      <c r="C55" s="230">
        <v>3467.2</v>
      </c>
      <c r="D55" s="231">
        <v>3462.0666666666671</v>
      </c>
      <c r="E55" s="231">
        <v>3450.1333333333341</v>
      </c>
      <c r="F55" s="231">
        <v>3433.0666666666671</v>
      </c>
      <c r="G55" s="231">
        <v>3421.1333333333341</v>
      </c>
      <c r="H55" s="231">
        <v>3479.1333333333341</v>
      </c>
      <c r="I55" s="231">
        <v>3491.0666666666675</v>
      </c>
      <c r="J55" s="231">
        <v>3508.1333333333341</v>
      </c>
      <c r="K55" s="230">
        <v>3474</v>
      </c>
      <c r="L55" s="230">
        <v>3445</v>
      </c>
      <c r="M55" s="230">
        <v>0.95562999999999998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882.3</v>
      </c>
      <c r="D56" s="231">
        <v>875.73333333333323</v>
      </c>
      <c r="E56" s="231">
        <v>867.06666666666649</v>
      </c>
      <c r="F56" s="231">
        <v>851.83333333333326</v>
      </c>
      <c r="G56" s="231">
        <v>843.16666666666652</v>
      </c>
      <c r="H56" s="231">
        <v>890.96666666666647</v>
      </c>
      <c r="I56" s="231">
        <v>899.63333333333321</v>
      </c>
      <c r="J56" s="231">
        <v>914.86666666666645</v>
      </c>
      <c r="K56" s="230">
        <v>884.4</v>
      </c>
      <c r="L56" s="230">
        <v>860.5</v>
      </c>
      <c r="M56" s="230">
        <v>182.01632000000001</v>
      </c>
      <c r="N56" s="1"/>
      <c r="O56" s="1"/>
    </row>
    <row r="57" spans="1:15" ht="12" customHeight="1">
      <c r="A57" s="30">
        <v>47</v>
      </c>
      <c r="B57" s="216" t="s">
        <v>301</v>
      </c>
      <c r="C57" s="230">
        <v>2337.5</v>
      </c>
      <c r="D57" s="231">
        <v>2338.3666666666668</v>
      </c>
      <c r="E57" s="231">
        <v>2308.7333333333336</v>
      </c>
      <c r="F57" s="231">
        <v>2279.9666666666667</v>
      </c>
      <c r="G57" s="231">
        <v>2250.3333333333335</v>
      </c>
      <c r="H57" s="231">
        <v>2367.1333333333337</v>
      </c>
      <c r="I57" s="231">
        <v>2396.7666666666669</v>
      </c>
      <c r="J57" s="231">
        <v>2425.5333333333338</v>
      </c>
      <c r="K57" s="230">
        <v>2368</v>
      </c>
      <c r="L57" s="230">
        <v>2309.6</v>
      </c>
      <c r="M57" s="230">
        <v>6.6900000000000001E-2</v>
      </c>
      <c r="N57" s="1"/>
      <c r="O57" s="1"/>
    </row>
    <row r="58" spans="1:15" ht="12.75" customHeight="1">
      <c r="A58" s="30">
        <v>48</v>
      </c>
      <c r="B58" s="216" t="s">
        <v>879</v>
      </c>
      <c r="C58" s="230">
        <v>1194.45</v>
      </c>
      <c r="D58" s="231">
        <v>1199.45</v>
      </c>
      <c r="E58" s="231">
        <v>1185</v>
      </c>
      <c r="F58" s="231">
        <v>1175.55</v>
      </c>
      <c r="G58" s="231">
        <v>1161.0999999999999</v>
      </c>
      <c r="H58" s="231">
        <v>1208.9000000000001</v>
      </c>
      <c r="I58" s="231">
        <v>1223.3500000000004</v>
      </c>
      <c r="J58" s="231">
        <v>1232.8000000000002</v>
      </c>
      <c r="K58" s="230">
        <v>1213.9000000000001</v>
      </c>
      <c r="L58" s="230">
        <v>1190</v>
      </c>
      <c r="M58" s="230">
        <v>0.46728999999999998</v>
      </c>
      <c r="N58" s="1"/>
      <c r="O58" s="1"/>
    </row>
    <row r="59" spans="1:15" ht="12.75" customHeight="1">
      <c r="A59" s="30">
        <v>49</v>
      </c>
      <c r="B59" s="216" t="s">
        <v>302</v>
      </c>
      <c r="C59" s="230">
        <v>457.95</v>
      </c>
      <c r="D59" s="231">
        <v>457.98333333333335</v>
      </c>
      <c r="E59" s="231">
        <v>451.9666666666667</v>
      </c>
      <c r="F59" s="231">
        <v>445.98333333333335</v>
      </c>
      <c r="G59" s="231">
        <v>439.9666666666667</v>
      </c>
      <c r="H59" s="231">
        <v>463.9666666666667</v>
      </c>
      <c r="I59" s="231">
        <v>469.98333333333335</v>
      </c>
      <c r="J59" s="231">
        <v>475.9666666666667</v>
      </c>
      <c r="K59" s="230">
        <v>464</v>
      </c>
      <c r="L59" s="230">
        <v>452</v>
      </c>
      <c r="M59" s="230">
        <v>5.5824600000000002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4332.1000000000004</v>
      </c>
      <c r="D60" s="231">
        <v>4323.25</v>
      </c>
      <c r="E60" s="231">
        <v>4291.55</v>
      </c>
      <c r="F60" s="231">
        <v>4251</v>
      </c>
      <c r="G60" s="231">
        <v>4219.3</v>
      </c>
      <c r="H60" s="231">
        <v>4363.8</v>
      </c>
      <c r="I60" s="231">
        <v>4395.5000000000009</v>
      </c>
      <c r="J60" s="231">
        <v>4436.05</v>
      </c>
      <c r="K60" s="230">
        <v>4354.95</v>
      </c>
      <c r="L60" s="230">
        <v>4282.7</v>
      </c>
      <c r="M60" s="230">
        <v>2.7971599999999999</v>
      </c>
      <c r="N60" s="1"/>
      <c r="O60" s="1"/>
    </row>
    <row r="61" spans="1:15" ht="12.75" customHeight="1">
      <c r="A61" s="30">
        <v>51</v>
      </c>
      <c r="B61" s="216" t="s">
        <v>303</v>
      </c>
      <c r="C61" s="230">
        <v>1083.05</v>
      </c>
      <c r="D61" s="231">
        <v>1087.6833333333334</v>
      </c>
      <c r="E61" s="231">
        <v>1075.3666666666668</v>
      </c>
      <c r="F61" s="231">
        <v>1067.6833333333334</v>
      </c>
      <c r="G61" s="231">
        <v>1055.3666666666668</v>
      </c>
      <c r="H61" s="231">
        <v>1095.3666666666668</v>
      </c>
      <c r="I61" s="231">
        <v>1107.6833333333334</v>
      </c>
      <c r="J61" s="231">
        <v>1115.3666666666668</v>
      </c>
      <c r="K61" s="230">
        <v>1100</v>
      </c>
      <c r="L61" s="230">
        <v>1080</v>
      </c>
      <c r="M61" s="230">
        <v>0.34725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5933.75</v>
      </c>
      <c r="D62" s="231">
        <v>5925.1500000000005</v>
      </c>
      <c r="E62" s="231">
        <v>5885.6000000000013</v>
      </c>
      <c r="F62" s="231">
        <v>5837.4500000000007</v>
      </c>
      <c r="G62" s="231">
        <v>5797.9000000000015</v>
      </c>
      <c r="H62" s="231">
        <v>5973.3000000000011</v>
      </c>
      <c r="I62" s="231">
        <v>6012.85</v>
      </c>
      <c r="J62" s="231">
        <v>6061.0000000000009</v>
      </c>
      <c r="K62" s="230">
        <v>5964.7</v>
      </c>
      <c r="L62" s="230">
        <v>5877</v>
      </c>
      <c r="M62" s="230">
        <v>5.4489200000000002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1319.75</v>
      </c>
      <c r="D63" s="231">
        <v>1316.8333333333333</v>
      </c>
      <c r="E63" s="231">
        <v>1310.7666666666664</v>
      </c>
      <c r="F63" s="231">
        <v>1301.7833333333331</v>
      </c>
      <c r="G63" s="231">
        <v>1295.7166666666662</v>
      </c>
      <c r="H63" s="231">
        <v>1325.8166666666666</v>
      </c>
      <c r="I63" s="231">
        <v>1331.8833333333337</v>
      </c>
      <c r="J63" s="231">
        <v>1340.8666666666668</v>
      </c>
      <c r="K63" s="230">
        <v>1322.9</v>
      </c>
      <c r="L63" s="230">
        <v>1307.8499999999999</v>
      </c>
      <c r="M63" s="230">
        <v>10.51329</v>
      </c>
      <c r="N63" s="1"/>
      <c r="O63" s="1"/>
    </row>
    <row r="64" spans="1:15" ht="12.75" customHeight="1">
      <c r="A64" s="30">
        <v>54</v>
      </c>
      <c r="B64" s="216" t="s">
        <v>241</v>
      </c>
      <c r="C64" s="230">
        <v>6486.9</v>
      </c>
      <c r="D64" s="231">
        <v>6450.0333333333328</v>
      </c>
      <c r="E64" s="231">
        <v>6400.0666666666657</v>
      </c>
      <c r="F64" s="231">
        <v>6313.2333333333327</v>
      </c>
      <c r="G64" s="231">
        <v>6263.2666666666655</v>
      </c>
      <c r="H64" s="231">
        <v>6536.8666666666659</v>
      </c>
      <c r="I64" s="231">
        <v>6586.833333333333</v>
      </c>
      <c r="J64" s="231">
        <v>6673.6666666666661</v>
      </c>
      <c r="K64" s="230">
        <v>6500</v>
      </c>
      <c r="L64" s="230">
        <v>6363.2</v>
      </c>
      <c r="M64" s="230">
        <v>0.32240000000000002</v>
      </c>
      <c r="N64" s="1"/>
      <c r="O64" s="1"/>
    </row>
    <row r="65" spans="1:15" ht="12.75" customHeight="1">
      <c r="A65" s="30">
        <v>55</v>
      </c>
      <c r="B65" s="216" t="s">
        <v>304</v>
      </c>
      <c r="C65" s="230">
        <v>2190.6999999999998</v>
      </c>
      <c r="D65" s="231">
        <v>2188.2833333333333</v>
      </c>
      <c r="E65" s="231">
        <v>2176.5666666666666</v>
      </c>
      <c r="F65" s="231">
        <v>2162.4333333333334</v>
      </c>
      <c r="G65" s="231">
        <v>2150.7166666666667</v>
      </c>
      <c r="H65" s="231">
        <v>2202.4166666666665</v>
      </c>
      <c r="I65" s="231">
        <v>2214.1333333333328</v>
      </c>
      <c r="J65" s="231">
        <v>2228.2666666666664</v>
      </c>
      <c r="K65" s="230">
        <v>2200</v>
      </c>
      <c r="L65" s="230">
        <v>2174.15</v>
      </c>
      <c r="M65" s="230">
        <v>0.46159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2051.4499999999998</v>
      </c>
      <c r="D66" s="231">
        <v>2049.8333333333335</v>
      </c>
      <c r="E66" s="231">
        <v>2030.416666666667</v>
      </c>
      <c r="F66" s="231">
        <v>2009.3833333333334</v>
      </c>
      <c r="G66" s="231">
        <v>1989.9666666666669</v>
      </c>
      <c r="H66" s="231">
        <v>2070.8666666666668</v>
      </c>
      <c r="I66" s="231">
        <v>2090.2833333333338</v>
      </c>
      <c r="J66" s="231">
        <v>2111.3166666666671</v>
      </c>
      <c r="K66" s="230">
        <v>2069.25</v>
      </c>
      <c r="L66" s="230">
        <v>2028.8</v>
      </c>
      <c r="M66" s="230">
        <v>1.3257099999999999</v>
      </c>
      <c r="N66" s="1"/>
      <c r="O66" s="1"/>
    </row>
    <row r="67" spans="1:15" ht="12.75" customHeight="1">
      <c r="A67" s="30">
        <v>57</v>
      </c>
      <c r="B67" s="216" t="s">
        <v>305</v>
      </c>
      <c r="C67" s="230">
        <v>420.55</v>
      </c>
      <c r="D67" s="231">
        <v>417.63333333333338</v>
      </c>
      <c r="E67" s="231">
        <v>413.31666666666678</v>
      </c>
      <c r="F67" s="231">
        <v>406.08333333333337</v>
      </c>
      <c r="G67" s="231">
        <v>401.76666666666677</v>
      </c>
      <c r="H67" s="231">
        <v>424.86666666666679</v>
      </c>
      <c r="I67" s="231">
        <v>429.18333333333339</v>
      </c>
      <c r="J67" s="231">
        <v>436.4166666666668</v>
      </c>
      <c r="K67" s="230">
        <v>421.95</v>
      </c>
      <c r="L67" s="230">
        <v>410.4</v>
      </c>
      <c r="M67" s="230">
        <v>14.951040000000001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219.8</v>
      </c>
      <c r="D68" s="231">
        <v>221.2166666666667</v>
      </c>
      <c r="E68" s="231">
        <v>217.88333333333338</v>
      </c>
      <c r="F68" s="231">
        <v>215.9666666666667</v>
      </c>
      <c r="G68" s="231">
        <v>212.63333333333338</v>
      </c>
      <c r="H68" s="231">
        <v>223.13333333333338</v>
      </c>
      <c r="I68" s="231">
        <v>226.4666666666667</v>
      </c>
      <c r="J68" s="231">
        <v>228.38333333333338</v>
      </c>
      <c r="K68" s="230">
        <v>224.55</v>
      </c>
      <c r="L68" s="230">
        <v>219.3</v>
      </c>
      <c r="M68" s="230">
        <v>66.989419999999996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180.2</v>
      </c>
      <c r="D69" s="231">
        <v>179</v>
      </c>
      <c r="E69" s="231">
        <v>177.45</v>
      </c>
      <c r="F69" s="231">
        <v>174.7</v>
      </c>
      <c r="G69" s="231">
        <v>173.14999999999998</v>
      </c>
      <c r="H69" s="231">
        <v>181.75</v>
      </c>
      <c r="I69" s="231">
        <v>183.3</v>
      </c>
      <c r="J69" s="231">
        <v>186.05</v>
      </c>
      <c r="K69" s="230">
        <v>180.55</v>
      </c>
      <c r="L69" s="230">
        <v>176.25</v>
      </c>
      <c r="M69" s="230">
        <v>157.91156000000001</v>
      </c>
      <c r="N69" s="1"/>
      <c r="O69" s="1"/>
    </row>
    <row r="70" spans="1:15" ht="12.75" customHeight="1">
      <c r="A70" s="30">
        <v>60</v>
      </c>
      <c r="B70" s="216" t="s">
        <v>242</v>
      </c>
      <c r="C70" s="230">
        <v>79.7</v>
      </c>
      <c r="D70" s="231">
        <v>78.866666666666674</v>
      </c>
      <c r="E70" s="231">
        <v>77.783333333333346</v>
      </c>
      <c r="F70" s="231">
        <v>75.866666666666674</v>
      </c>
      <c r="G70" s="231">
        <v>74.783333333333346</v>
      </c>
      <c r="H70" s="231">
        <v>80.783333333333346</v>
      </c>
      <c r="I70" s="231">
        <v>81.86666666666666</v>
      </c>
      <c r="J70" s="231">
        <v>83.783333333333346</v>
      </c>
      <c r="K70" s="230">
        <v>79.95</v>
      </c>
      <c r="L70" s="230">
        <v>76.95</v>
      </c>
      <c r="M70" s="230">
        <v>93.030159999999995</v>
      </c>
      <c r="N70" s="1"/>
      <c r="O70" s="1"/>
    </row>
    <row r="71" spans="1:15" ht="12.75" customHeight="1">
      <c r="A71" s="30">
        <v>61</v>
      </c>
      <c r="B71" s="216" t="s">
        <v>306</v>
      </c>
      <c r="C71" s="230">
        <v>30.1</v>
      </c>
      <c r="D71" s="231">
        <v>29.533333333333331</v>
      </c>
      <c r="E71" s="231">
        <v>28.566666666666663</v>
      </c>
      <c r="F71" s="231">
        <v>27.033333333333331</v>
      </c>
      <c r="G71" s="231">
        <v>26.066666666666663</v>
      </c>
      <c r="H71" s="231">
        <v>31.066666666666663</v>
      </c>
      <c r="I71" s="231">
        <v>32.033333333333331</v>
      </c>
      <c r="J71" s="231">
        <v>33.566666666666663</v>
      </c>
      <c r="K71" s="230">
        <v>30.5</v>
      </c>
      <c r="L71" s="230">
        <v>28</v>
      </c>
      <c r="M71" s="230">
        <v>583.61428999999998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1481.4</v>
      </c>
      <c r="D72" s="231">
        <v>1478.1000000000001</v>
      </c>
      <c r="E72" s="231">
        <v>1469.3000000000002</v>
      </c>
      <c r="F72" s="231">
        <v>1457.2</v>
      </c>
      <c r="G72" s="231">
        <v>1448.4</v>
      </c>
      <c r="H72" s="231">
        <v>1490.2000000000003</v>
      </c>
      <c r="I72" s="231">
        <v>1499</v>
      </c>
      <c r="J72" s="231">
        <v>1511.1000000000004</v>
      </c>
      <c r="K72" s="230">
        <v>1486.9</v>
      </c>
      <c r="L72" s="230">
        <v>1466</v>
      </c>
      <c r="M72" s="230">
        <v>2.5251000000000001</v>
      </c>
      <c r="N72" s="1"/>
      <c r="O72" s="1"/>
    </row>
    <row r="73" spans="1:15" ht="12.75" customHeight="1">
      <c r="A73" s="30">
        <v>63</v>
      </c>
      <c r="B73" s="216" t="s">
        <v>307</v>
      </c>
      <c r="C73" s="230">
        <v>4112.1000000000004</v>
      </c>
      <c r="D73" s="231">
        <v>4104.5166666666664</v>
      </c>
      <c r="E73" s="231">
        <v>4084.1333333333332</v>
      </c>
      <c r="F73" s="231">
        <v>4056.166666666667</v>
      </c>
      <c r="G73" s="231">
        <v>4035.7833333333338</v>
      </c>
      <c r="H73" s="231">
        <v>4132.4833333333327</v>
      </c>
      <c r="I73" s="231">
        <v>4152.8666666666659</v>
      </c>
      <c r="J73" s="231">
        <v>4180.8333333333321</v>
      </c>
      <c r="K73" s="230">
        <v>4124.8999999999996</v>
      </c>
      <c r="L73" s="230">
        <v>4076.55</v>
      </c>
      <c r="M73" s="230">
        <v>2.511E-2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592.85</v>
      </c>
      <c r="D74" s="231">
        <v>592.31666666666672</v>
      </c>
      <c r="E74" s="231">
        <v>588.53333333333342</v>
      </c>
      <c r="F74" s="231">
        <v>584.2166666666667</v>
      </c>
      <c r="G74" s="231">
        <v>580.43333333333339</v>
      </c>
      <c r="H74" s="231">
        <v>596.63333333333344</v>
      </c>
      <c r="I74" s="231">
        <v>600.41666666666674</v>
      </c>
      <c r="J74" s="231">
        <v>604.73333333333346</v>
      </c>
      <c r="K74" s="230">
        <v>596.1</v>
      </c>
      <c r="L74" s="230">
        <v>588</v>
      </c>
      <c r="M74" s="230">
        <v>5.8171900000000001</v>
      </c>
      <c r="N74" s="1"/>
      <c r="O74" s="1"/>
    </row>
    <row r="75" spans="1:15" ht="12.75" customHeight="1">
      <c r="A75" s="30">
        <v>65</v>
      </c>
      <c r="B75" s="216" t="s">
        <v>308</v>
      </c>
      <c r="C75" s="230">
        <v>990.45</v>
      </c>
      <c r="D75" s="231">
        <v>988.41666666666663</v>
      </c>
      <c r="E75" s="231">
        <v>981.88333333333321</v>
      </c>
      <c r="F75" s="231">
        <v>973.31666666666661</v>
      </c>
      <c r="G75" s="231">
        <v>966.78333333333319</v>
      </c>
      <c r="H75" s="231">
        <v>996.98333333333323</v>
      </c>
      <c r="I75" s="231">
        <v>1003.5166666666668</v>
      </c>
      <c r="J75" s="231">
        <v>1012.0833333333333</v>
      </c>
      <c r="K75" s="230">
        <v>994.95</v>
      </c>
      <c r="L75" s="230">
        <v>979.85</v>
      </c>
      <c r="M75" s="230">
        <v>2.8085399999999998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101.8</v>
      </c>
      <c r="D76" s="231">
        <v>102.16666666666667</v>
      </c>
      <c r="E76" s="231">
        <v>101.13333333333334</v>
      </c>
      <c r="F76" s="231">
        <v>100.46666666666667</v>
      </c>
      <c r="G76" s="231">
        <v>99.433333333333337</v>
      </c>
      <c r="H76" s="231">
        <v>102.83333333333334</v>
      </c>
      <c r="I76" s="231">
        <v>103.86666666666667</v>
      </c>
      <c r="J76" s="231">
        <v>104.53333333333335</v>
      </c>
      <c r="K76" s="230">
        <v>103.2</v>
      </c>
      <c r="L76" s="230">
        <v>101.5</v>
      </c>
      <c r="M76" s="230">
        <v>59.940779999999997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790.7</v>
      </c>
      <c r="D77" s="231">
        <v>786.13333333333333</v>
      </c>
      <c r="E77" s="231">
        <v>780.66666666666663</v>
      </c>
      <c r="F77" s="231">
        <v>770.63333333333333</v>
      </c>
      <c r="G77" s="231">
        <v>765.16666666666663</v>
      </c>
      <c r="H77" s="231">
        <v>796.16666666666663</v>
      </c>
      <c r="I77" s="231">
        <v>801.63333333333333</v>
      </c>
      <c r="J77" s="231">
        <v>811.66666666666663</v>
      </c>
      <c r="K77" s="230">
        <v>791.6</v>
      </c>
      <c r="L77" s="230">
        <v>776.1</v>
      </c>
      <c r="M77" s="230">
        <v>7.4943299999999997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76.55</v>
      </c>
      <c r="D78" s="231">
        <v>76.149999999999991</v>
      </c>
      <c r="E78" s="231">
        <v>75.399999999999977</v>
      </c>
      <c r="F78" s="231">
        <v>74.249999999999986</v>
      </c>
      <c r="G78" s="231">
        <v>73.499999999999972</v>
      </c>
      <c r="H78" s="231">
        <v>77.299999999999983</v>
      </c>
      <c r="I78" s="231">
        <v>78.050000000000011</v>
      </c>
      <c r="J78" s="231">
        <v>79.199999999999989</v>
      </c>
      <c r="K78" s="230">
        <v>76.900000000000006</v>
      </c>
      <c r="L78" s="230">
        <v>75</v>
      </c>
      <c r="M78" s="230">
        <v>106.25904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347.2</v>
      </c>
      <c r="D79" s="231">
        <v>345.91666666666669</v>
      </c>
      <c r="E79" s="231">
        <v>344.03333333333336</v>
      </c>
      <c r="F79" s="231">
        <v>340.86666666666667</v>
      </c>
      <c r="G79" s="231">
        <v>338.98333333333335</v>
      </c>
      <c r="H79" s="231">
        <v>349.08333333333337</v>
      </c>
      <c r="I79" s="231">
        <v>350.9666666666667</v>
      </c>
      <c r="J79" s="231">
        <v>354.13333333333338</v>
      </c>
      <c r="K79" s="230">
        <v>347.8</v>
      </c>
      <c r="L79" s="230">
        <v>342.75</v>
      </c>
      <c r="M79" s="230">
        <v>21.229120000000002</v>
      </c>
      <c r="N79" s="1"/>
      <c r="O79" s="1"/>
    </row>
    <row r="80" spans="1:15" ht="12.75" customHeight="1">
      <c r="A80" s="30">
        <v>70</v>
      </c>
      <c r="B80" s="216" t="s">
        <v>848</v>
      </c>
      <c r="C80" s="230">
        <v>9580.65</v>
      </c>
      <c r="D80" s="231">
        <v>9513.2833333333328</v>
      </c>
      <c r="E80" s="231">
        <v>9368.366666666665</v>
      </c>
      <c r="F80" s="231">
        <v>9156.0833333333321</v>
      </c>
      <c r="G80" s="231">
        <v>9011.1666666666642</v>
      </c>
      <c r="H80" s="231">
        <v>9725.5666666666657</v>
      </c>
      <c r="I80" s="231">
        <v>9870.4833333333336</v>
      </c>
      <c r="J80" s="231">
        <v>10082.766666666666</v>
      </c>
      <c r="K80" s="230">
        <v>9658.2000000000007</v>
      </c>
      <c r="L80" s="230">
        <v>9301</v>
      </c>
      <c r="M80" s="230">
        <v>1.078E-2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760.25</v>
      </c>
      <c r="D81" s="231">
        <v>761.1</v>
      </c>
      <c r="E81" s="231">
        <v>754.80000000000007</v>
      </c>
      <c r="F81" s="231">
        <v>749.35</v>
      </c>
      <c r="G81" s="231">
        <v>743.05000000000007</v>
      </c>
      <c r="H81" s="231">
        <v>766.55000000000007</v>
      </c>
      <c r="I81" s="231">
        <v>772.85</v>
      </c>
      <c r="J81" s="231">
        <v>778.30000000000007</v>
      </c>
      <c r="K81" s="230">
        <v>767.4</v>
      </c>
      <c r="L81" s="230">
        <v>755.65</v>
      </c>
      <c r="M81" s="230">
        <v>52.71105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225.65</v>
      </c>
      <c r="D82" s="231">
        <v>226.91666666666666</v>
      </c>
      <c r="E82" s="231">
        <v>223.93333333333331</v>
      </c>
      <c r="F82" s="231">
        <v>222.21666666666664</v>
      </c>
      <c r="G82" s="231">
        <v>219.23333333333329</v>
      </c>
      <c r="H82" s="231">
        <v>228.63333333333333</v>
      </c>
      <c r="I82" s="231">
        <v>231.61666666666667</v>
      </c>
      <c r="J82" s="231">
        <v>233.33333333333334</v>
      </c>
      <c r="K82" s="230">
        <v>229.9</v>
      </c>
      <c r="L82" s="230">
        <v>225.2</v>
      </c>
      <c r="M82" s="230">
        <v>27.937270000000002</v>
      </c>
      <c r="N82" s="1"/>
      <c r="O82" s="1"/>
    </row>
    <row r="83" spans="1:15" ht="12.75" customHeight="1">
      <c r="A83" s="30">
        <v>73</v>
      </c>
      <c r="B83" s="216" t="s">
        <v>309</v>
      </c>
      <c r="C83" s="230">
        <v>914</v>
      </c>
      <c r="D83" s="231">
        <v>911.61666666666667</v>
      </c>
      <c r="E83" s="231">
        <v>905.38333333333333</v>
      </c>
      <c r="F83" s="231">
        <v>896.76666666666665</v>
      </c>
      <c r="G83" s="231">
        <v>890.5333333333333</v>
      </c>
      <c r="H83" s="231">
        <v>920.23333333333335</v>
      </c>
      <c r="I83" s="231">
        <v>926.4666666666667</v>
      </c>
      <c r="J83" s="231">
        <v>935.08333333333337</v>
      </c>
      <c r="K83" s="230">
        <v>917.85</v>
      </c>
      <c r="L83" s="230">
        <v>903</v>
      </c>
      <c r="M83" s="230">
        <v>0.23494000000000001</v>
      </c>
      <c r="N83" s="1"/>
      <c r="O83" s="1"/>
    </row>
    <row r="84" spans="1:15" ht="12.75" customHeight="1">
      <c r="A84" s="30">
        <v>74</v>
      </c>
      <c r="B84" s="216" t="s">
        <v>310</v>
      </c>
      <c r="C84" s="230">
        <v>264.89999999999998</v>
      </c>
      <c r="D84" s="231">
        <v>262.13333333333338</v>
      </c>
      <c r="E84" s="231">
        <v>258.21666666666675</v>
      </c>
      <c r="F84" s="231">
        <v>251.53333333333336</v>
      </c>
      <c r="G84" s="231">
        <v>247.61666666666673</v>
      </c>
      <c r="H84" s="231">
        <v>268.81666666666678</v>
      </c>
      <c r="I84" s="231">
        <v>272.73333333333341</v>
      </c>
      <c r="J84" s="231">
        <v>279.4166666666668</v>
      </c>
      <c r="K84" s="230">
        <v>266.05</v>
      </c>
      <c r="L84" s="230">
        <v>255.45</v>
      </c>
      <c r="M84" s="230">
        <v>16.76286</v>
      </c>
      <c r="N84" s="1"/>
      <c r="O84" s="1"/>
    </row>
    <row r="85" spans="1:15" ht="12.75" customHeight="1">
      <c r="A85" s="30">
        <v>75</v>
      </c>
      <c r="B85" s="216" t="s">
        <v>311</v>
      </c>
      <c r="C85" s="230">
        <v>5971.85</v>
      </c>
      <c r="D85" s="231">
        <v>5986.6166666666659</v>
      </c>
      <c r="E85" s="231">
        <v>5950.2333333333318</v>
      </c>
      <c r="F85" s="231">
        <v>5928.6166666666659</v>
      </c>
      <c r="G85" s="231">
        <v>5892.2333333333318</v>
      </c>
      <c r="H85" s="231">
        <v>6008.2333333333318</v>
      </c>
      <c r="I85" s="231">
        <v>6044.616666666665</v>
      </c>
      <c r="J85" s="231">
        <v>6066.2333333333318</v>
      </c>
      <c r="K85" s="230">
        <v>6023</v>
      </c>
      <c r="L85" s="230">
        <v>5965</v>
      </c>
      <c r="M85" s="230">
        <v>0.16264999999999999</v>
      </c>
      <c r="N85" s="1"/>
      <c r="O85" s="1"/>
    </row>
    <row r="86" spans="1:15" ht="12.75" customHeight="1">
      <c r="A86" s="30">
        <v>76</v>
      </c>
      <c r="B86" s="216" t="s">
        <v>312</v>
      </c>
      <c r="C86" s="230">
        <v>1515.75</v>
      </c>
      <c r="D86" s="231">
        <v>1500.7</v>
      </c>
      <c r="E86" s="231">
        <v>1478.5500000000002</v>
      </c>
      <c r="F86" s="231">
        <v>1441.3500000000001</v>
      </c>
      <c r="G86" s="231">
        <v>1419.2000000000003</v>
      </c>
      <c r="H86" s="231">
        <v>1537.9</v>
      </c>
      <c r="I86" s="231">
        <v>1560.0500000000002</v>
      </c>
      <c r="J86" s="231">
        <v>1597.25</v>
      </c>
      <c r="K86" s="230">
        <v>1522.85</v>
      </c>
      <c r="L86" s="230">
        <v>1463.5</v>
      </c>
      <c r="M86" s="230">
        <v>0.78437999999999997</v>
      </c>
      <c r="N86" s="1"/>
      <c r="O86" s="1"/>
    </row>
    <row r="87" spans="1:15" ht="12.75" customHeight="1">
      <c r="A87" s="30">
        <v>77</v>
      </c>
      <c r="B87" s="216" t="s">
        <v>243</v>
      </c>
      <c r="C87" s="230">
        <v>977.85</v>
      </c>
      <c r="D87" s="231">
        <v>960.56666666666661</v>
      </c>
      <c r="E87" s="231">
        <v>936.48333333333323</v>
      </c>
      <c r="F87" s="231">
        <v>895.11666666666667</v>
      </c>
      <c r="G87" s="231">
        <v>871.0333333333333</v>
      </c>
      <c r="H87" s="231">
        <v>1001.9333333333332</v>
      </c>
      <c r="I87" s="231">
        <v>1026.0166666666667</v>
      </c>
      <c r="J87" s="231">
        <v>1067.3833333333332</v>
      </c>
      <c r="K87" s="230">
        <v>984.65</v>
      </c>
      <c r="L87" s="230">
        <v>919.2</v>
      </c>
      <c r="M87" s="230">
        <v>2.8667500000000001</v>
      </c>
      <c r="N87" s="1"/>
      <c r="O87" s="1"/>
    </row>
    <row r="88" spans="1:15" ht="12.75" customHeight="1">
      <c r="A88" s="30">
        <v>78</v>
      </c>
      <c r="B88" s="216" t="s">
        <v>809</v>
      </c>
      <c r="C88" s="230">
        <v>527.15</v>
      </c>
      <c r="D88" s="231">
        <v>519.7833333333333</v>
      </c>
      <c r="E88" s="231">
        <v>506.91666666666663</v>
      </c>
      <c r="F88" s="231">
        <v>486.68333333333334</v>
      </c>
      <c r="G88" s="231">
        <v>473.81666666666666</v>
      </c>
      <c r="H88" s="231">
        <v>540.01666666666665</v>
      </c>
      <c r="I88" s="231">
        <v>552.88333333333344</v>
      </c>
      <c r="J88" s="231">
        <v>573.11666666666656</v>
      </c>
      <c r="K88" s="230">
        <v>532.65</v>
      </c>
      <c r="L88" s="230">
        <v>499.55</v>
      </c>
      <c r="M88" s="230">
        <v>20.256900000000002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18732.150000000001</v>
      </c>
      <c r="D89" s="231">
        <v>18729.266666666666</v>
      </c>
      <c r="E89" s="231">
        <v>18644.283333333333</v>
      </c>
      <c r="F89" s="231">
        <v>18556.416666666668</v>
      </c>
      <c r="G89" s="231">
        <v>18471.433333333334</v>
      </c>
      <c r="H89" s="231">
        <v>18817.133333333331</v>
      </c>
      <c r="I89" s="231">
        <v>18902.116666666661</v>
      </c>
      <c r="J89" s="231">
        <v>18989.98333333333</v>
      </c>
      <c r="K89" s="230">
        <v>18814.25</v>
      </c>
      <c r="L89" s="230">
        <v>18641.400000000001</v>
      </c>
      <c r="M89" s="230">
        <v>0.13782</v>
      </c>
      <c r="N89" s="1"/>
      <c r="O89" s="1"/>
    </row>
    <row r="90" spans="1:15" ht="12.75" customHeight="1">
      <c r="A90" s="30">
        <v>80</v>
      </c>
      <c r="B90" s="216" t="s">
        <v>313</v>
      </c>
      <c r="C90" s="230">
        <v>489.15</v>
      </c>
      <c r="D90" s="231">
        <v>489.14999999999992</v>
      </c>
      <c r="E90" s="231">
        <v>484.39999999999986</v>
      </c>
      <c r="F90" s="231">
        <v>479.64999999999992</v>
      </c>
      <c r="G90" s="231">
        <v>474.89999999999986</v>
      </c>
      <c r="H90" s="231">
        <v>493.89999999999986</v>
      </c>
      <c r="I90" s="231">
        <v>498.65</v>
      </c>
      <c r="J90" s="231">
        <v>503.39999999999986</v>
      </c>
      <c r="K90" s="230">
        <v>493.9</v>
      </c>
      <c r="L90" s="230">
        <v>484.4</v>
      </c>
      <c r="M90" s="230">
        <v>0.30595</v>
      </c>
      <c r="N90" s="1"/>
      <c r="O90" s="1"/>
    </row>
    <row r="91" spans="1:15" ht="12.75" customHeight="1">
      <c r="A91" s="30">
        <v>81</v>
      </c>
      <c r="B91" s="216" t="s">
        <v>810</v>
      </c>
      <c r="C91" s="230">
        <v>11.45</v>
      </c>
      <c r="D91" s="231">
        <v>11.449999999999998</v>
      </c>
      <c r="E91" s="231">
        <v>11.449999999999996</v>
      </c>
      <c r="F91" s="231">
        <v>11.449999999999998</v>
      </c>
      <c r="G91" s="231">
        <v>11.449999999999996</v>
      </c>
      <c r="H91" s="231">
        <v>11.449999999999996</v>
      </c>
      <c r="I91" s="231">
        <v>11.45</v>
      </c>
      <c r="J91" s="231">
        <v>11.449999999999996</v>
      </c>
      <c r="K91" s="230">
        <v>11.45</v>
      </c>
      <c r="L91" s="230">
        <v>11.45</v>
      </c>
      <c r="M91" s="230">
        <v>42.431019999999997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4311</v>
      </c>
      <c r="D92" s="231">
        <v>4315.8166666666666</v>
      </c>
      <c r="E92" s="231">
        <v>4292.1833333333334</v>
      </c>
      <c r="F92" s="231">
        <v>4273.3666666666668</v>
      </c>
      <c r="G92" s="231">
        <v>4249.7333333333336</v>
      </c>
      <c r="H92" s="231">
        <v>4334.6333333333332</v>
      </c>
      <c r="I92" s="231">
        <v>4358.2666666666664</v>
      </c>
      <c r="J92" s="231">
        <v>4377.083333333333</v>
      </c>
      <c r="K92" s="230">
        <v>4339.45</v>
      </c>
      <c r="L92" s="230">
        <v>4297</v>
      </c>
      <c r="M92" s="230">
        <v>1.82843</v>
      </c>
      <c r="N92" s="1"/>
      <c r="O92" s="1"/>
    </row>
    <row r="93" spans="1:15" ht="12.75" customHeight="1">
      <c r="A93" s="30">
        <v>83</v>
      </c>
      <c r="B93" s="216" t="s">
        <v>811</v>
      </c>
      <c r="C93" s="230">
        <v>996.75</v>
      </c>
      <c r="D93" s="231">
        <v>1003.2666666666668</v>
      </c>
      <c r="E93" s="231">
        <v>977.53333333333353</v>
      </c>
      <c r="F93" s="231">
        <v>958.31666666666672</v>
      </c>
      <c r="G93" s="231">
        <v>932.58333333333348</v>
      </c>
      <c r="H93" s="231">
        <v>1022.4833333333336</v>
      </c>
      <c r="I93" s="231">
        <v>1048.2166666666669</v>
      </c>
      <c r="J93" s="231">
        <v>1067.4333333333336</v>
      </c>
      <c r="K93" s="230">
        <v>1029</v>
      </c>
      <c r="L93" s="230">
        <v>984.05</v>
      </c>
      <c r="M93" s="230">
        <v>1.38341</v>
      </c>
      <c r="N93" s="1"/>
      <c r="O93" s="1"/>
    </row>
    <row r="94" spans="1:15" ht="12.75" customHeight="1">
      <c r="A94" s="30">
        <v>84</v>
      </c>
      <c r="B94" s="216" t="s">
        <v>314</v>
      </c>
      <c r="C94" s="230">
        <v>568.6</v>
      </c>
      <c r="D94" s="231">
        <v>566.08333333333337</v>
      </c>
      <c r="E94" s="231">
        <v>559.66666666666674</v>
      </c>
      <c r="F94" s="231">
        <v>550.73333333333335</v>
      </c>
      <c r="G94" s="231">
        <v>544.31666666666672</v>
      </c>
      <c r="H94" s="231">
        <v>575.01666666666677</v>
      </c>
      <c r="I94" s="231">
        <v>581.43333333333351</v>
      </c>
      <c r="J94" s="231">
        <v>590.36666666666679</v>
      </c>
      <c r="K94" s="230">
        <v>572.5</v>
      </c>
      <c r="L94" s="230">
        <v>557.15</v>
      </c>
      <c r="M94" s="230">
        <v>1.8551200000000001</v>
      </c>
      <c r="N94" s="1"/>
      <c r="O94" s="1"/>
    </row>
    <row r="95" spans="1:15" ht="12.75" customHeight="1">
      <c r="A95" s="30">
        <v>85</v>
      </c>
      <c r="B95" s="216" t="s">
        <v>244</v>
      </c>
      <c r="C95" s="230">
        <v>67.849999999999994</v>
      </c>
      <c r="D95" s="231">
        <v>67.883333333333326</v>
      </c>
      <c r="E95" s="231">
        <v>67.466666666666654</v>
      </c>
      <c r="F95" s="231">
        <v>67.083333333333329</v>
      </c>
      <c r="G95" s="231">
        <v>66.666666666666657</v>
      </c>
      <c r="H95" s="231">
        <v>68.266666666666652</v>
      </c>
      <c r="I95" s="231">
        <v>68.683333333333337</v>
      </c>
      <c r="J95" s="231">
        <v>69.066666666666649</v>
      </c>
      <c r="K95" s="230">
        <v>68.3</v>
      </c>
      <c r="L95" s="230">
        <v>67.5</v>
      </c>
      <c r="M95" s="230">
        <v>9.6966099999999997</v>
      </c>
      <c r="N95" s="1"/>
      <c r="O95" s="1"/>
    </row>
    <row r="96" spans="1:15" ht="12.75" customHeight="1">
      <c r="A96" s="30">
        <v>86</v>
      </c>
      <c r="B96" s="216" t="s">
        <v>769</v>
      </c>
      <c r="C96" s="230">
        <v>302.45</v>
      </c>
      <c r="D96" s="231">
        <v>302.36666666666662</v>
      </c>
      <c r="E96" s="231">
        <v>300.33333333333326</v>
      </c>
      <c r="F96" s="231">
        <v>298.21666666666664</v>
      </c>
      <c r="G96" s="231">
        <v>296.18333333333328</v>
      </c>
      <c r="H96" s="231">
        <v>304.48333333333323</v>
      </c>
      <c r="I96" s="231">
        <v>306.51666666666665</v>
      </c>
      <c r="J96" s="231">
        <v>308.63333333333321</v>
      </c>
      <c r="K96" s="230">
        <v>304.39999999999998</v>
      </c>
      <c r="L96" s="230">
        <v>300.25</v>
      </c>
      <c r="M96" s="230">
        <v>5.6112399999999996</v>
      </c>
      <c r="N96" s="1"/>
      <c r="O96" s="1"/>
    </row>
    <row r="97" spans="1:15" ht="12.75" customHeight="1">
      <c r="A97" s="30">
        <v>87</v>
      </c>
      <c r="B97" s="216" t="s">
        <v>315</v>
      </c>
      <c r="C97" s="230">
        <v>3370.75</v>
      </c>
      <c r="D97" s="231">
        <v>3345.5</v>
      </c>
      <c r="E97" s="231">
        <v>3306.2</v>
      </c>
      <c r="F97" s="231">
        <v>3241.6499999999996</v>
      </c>
      <c r="G97" s="231">
        <v>3202.3499999999995</v>
      </c>
      <c r="H97" s="231">
        <v>3410.05</v>
      </c>
      <c r="I97" s="231">
        <v>3449.3500000000004</v>
      </c>
      <c r="J97" s="231">
        <v>3513.9000000000005</v>
      </c>
      <c r="K97" s="230">
        <v>3384.8</v>
      </c>
      <c r="L97" s="230">
        <v>3280.95</v>
      </c>
      <c r="M97" s="230">
        <v>0.79561000000000004</v>
      </c>
      <c r="N97" s="1"/>
      <c r="O97" s="1"/>
    </row>
    <row r="98" spans="1:15" ht="12.75" customHeight="1">
      <c r="A98" s="30">
        <v>88</v>
      </c>
      <c r="B98" s="216" t="s">
        <v>316</v>
      </c>
      <c r="C98" s="230">
        <v>286.35000000000002</v>
      </c>
      <c r="D98" s="231">
        <v>286.48333333333335</v>
      </c>
      <c r="E98" s="231">
        <v>282.4666666666667</v>
      </c>
      <c r="F98" s="231">
        <v>278.58333333333337</v>
      </c>
      <c r="G98" s="231">
        <v>274.56666666666672</v>
      </c>
      <c r="H98" s="231">
        <v>290.36666666666667</v>
      </c>
      <c r="I98" s="231">
        <v>294.38333333333333</v>
      </c>
      <c r="J98" s="231">
        <v>298.26666666666665</v>
      </c>
      <c r="K98" s="230">
        <v>290.5</v>
      </c>
      <c r="L98" s="230">
        <v>282.60000000000002</v>
      </c>
      <c r="M98" s="230">
        <v>7.3044700000000002</v>
      </c>
      <c r="N98" s="1"/>
      <c r="O98" s="1"/>
    </row>
    <row r="99" spans="1:15" ht="12.75" customHeight="1">
      <c r="A99" s="30">
        <v>89</v>
      </c>
      <c r="B99" s="216" t="s">
        <v>849</v>
      </c>
      <c r="C99" s="230">
        <v>354.95</v>
      </c>
      <c r="D99" s="231">
        <v>353.60000000000008</v>
      </c>
      <c r="E99" s="231">
        <v>351.20000000000016</v>
      </c>
      <c r="F99" s="231">
        <v>347.4500000000001</v>
      </c>
      <c r="G99" s="231">
        <v>345.05000000000018</v>
      </c>
      <c r="H99" s="231">
        <v>357.35000000000014</v>
      </c>
      <c r="I99" s="231">
        <v>359.75000000000011</v>
      </c>
      <c r="J99" s="231">
        <v>363.50000000000011</v>
      </c>
      <c r="K99" s="230">
        <v>356</v>
      </c>
      <c r="L99" s="230">
        <v>349.85</v>
      </c>
      <c r="M99" s="230">
        <v>4.1488100000000001</v>
      </c>
      <c r="N99" s="1"/>
      <c r="O99" s="1"/>
    </row>
    <row r="100" spans="1:15" ht="12.75" customHeight="1">
      <c r="A100" s="30">
        <v>90</v>
      </c>
      <c r="B100" s="216" t="s">
        <v>317</v>
      </c>
      <c r="C100" s="230">
        <v>577.1</v>
      </c>
      <c r="D100" s="231">
        <v>572.48333333333323</v>
      </c>
      <c r="E100" s="231">
        <v>565.46666666666647</v>
      </c>
      <c r="F100" s="231">
        <v>553.83333333333326</v>
      </c>
      <c r="G100" s="231">
        <v>546.81666666666649</v>
      </c>
      <c r="H100" s="231">
        <v>584.11666666666645</v>
      </c>
      <c r="I100" s="231">
        <v>591.1333333333331</v>
      </c>
      <c r="J100" s="231">
        <v>602.76666666666642</v>
      </c>
      <c r="K100" s="230">
        <v>579.5</v>
      </c>
      <c r="L100" s="230">
        <v>560.85</v>
      </c>
      <c r="M100" s="230">
        <v>7.0319500000000001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302.95</v>
      </c>
      <c r="D101" s="231">
        <v>300.95</v>
      </c>
      <c r="E101" s="231">
        <v>298.14999999999998</v>
      </c>
      <c r="F101" s="231">
        <v>293.34999999999997</v>
      </c>
      <c r="G101" s="231">
        <v>290.54999999999995</v>
      </c>
      <c r="H101" s="231">
        <v>305.75</v>
      </c>
      <c r="I101" s="231">
        <v>308.55000000000007</v>
      </c>
      <c r="J101" s="231">
        <v>313.35000000000002</v>
      </c>
      <c r="K101" s="230">
        <v>303.75</v>
      </c>
      <c r="L101" s="230">
        <v>296.14999999999998</v>
      </c>
      <c r="M101" s="230">
        <v>76.797139999999999</v>
      </c>
      <c r="N101" s="1"/>
      <c r="O101" s="1"/>
    </row>
    <row r="102" spans="1:15" ht="12.75" customHeight="1">
      <c r="A102" s="30">
        <v>92</v>
      </c>
      <c r="B102" s="216" t="s">
        <v>318</v>
      </c>
      <c r="C102" s="230">
        <v>656.05</v>
      </c>
      <c r="D102" s="231">
        <v>657.33333333333337</v>
      </c>
      <c r="E102" s="231">
        <v>646.61666666666679</v>
      </c>
      <c r="F102" s="231">
        <v>637.18333333333339</v>
      </c>
      <c r="G102" s="231">
        <v>626.46666666666681</v>
      </c>
      <c r="H102" s="231">
        <v>666.76666666666677</v>
      </c>
      <c r="I102" s="231">
        <v>677.48333333333323</v>
      </c>
      <c r="J102" s="231">
        <v>686.91666666666674</v>
      </c>
      <c r="K102" s="230">
        <v>668.05</v>
      </c>
      <c r="L102" s="230">
        <v>647.9</v>
      </c>
      <c r="M102" s="230">
        <v>0.79681000000000002</v>
      </c>
      <c r="N102" s="1"/>
      <c r="O102" s="1"/>
    </row>
    <row r="103" spans="1:15" ht="12.75" customHeight="1">
      <c r="A103" s="30">
        <v>93</v>
      </c>
      <c r="B103" s="216" t="s">
        <v>319</v>
      </c>
      <c r="C103" s="230">
        <v>648.6</v>
      </c>
      <c r="D103" s="231">
        <v>648.76666666666677</v>
      </c>
      <c r="E103" s="231">
        <v>640.93333333333351</v>
      </c>
      <c r="F103" s="231">
        <v>633.26666666666677</v>
      </c>
      <c r="G103" s="231">
        <v>625.43333333333351</v>
      </c>
      <c r="H103" s="231">
        <v>656.43333333333351</v>
      </c>
      <c r="I103" s="231">
        <v>664.26666666666677</v>
      </c>
      <c r="J103" s="231">
        <v>671.93333333333351</v>
      </c>
      <c r="K103" s="230">
        <v>656.6</v>
      </c>
      <c r="L103" s="230">
        <v>641.1</v>
      </c>
      <c r="M103" s="230">
        <v>0.25757999999999998</v>
      </c>
      <c r="N103" s="1"/>
      <c r="O103" s="1"/>
    </row>
    <row r="104" spans="1:15" ht="12.75" customHeight="1">
      <c r="A104" s="30">
        <v>94</v>
      </c>
      <c r="B104" s="216" t="s">
        <v>320</v>
      </c>
      <c r="C104" s="230">
        <v>1045.05</v>
      </c>
      <c r="D104" s="231">
        <v>1052.4666666666667</v>
      </c>
      <c r="E104" s="231">
        <v>1029.9333333333334</v>
      </c>
      <c r="F104" s="231">
        <v>1014.8166666666666</v>
      </c>
      <c r="G104" s="231">
        <v>992.2833333333333</v>
      </c>
      <c r="H104" s="231">
        <v>1067.5833333333335</v>
      </c>
      <c r="I104" s="231">
        <v>1090.1166666666668</v>
      </c>
      <c r="J104" s="231">
        <v>1105.2333333333336</v>
      </c>
      <c r="K104" s="230">
        <v>1075</v>
      </c>
      <c r="L104" s="230">
        <v>1037.3499999999999</v>
      </c>
      <c r="M104" s="230">
        <v>1.6497999999999999</v>
      </c>
      <c r="N104" s="1"/>
      <c r="O104" s="1"/>
    </row>
    <row r="105" spans="1:15" ht="12.75" customHeight="1">
      <c r="A105" s="30">
        <v>95</v>
      </c>
      <c r="B105" s="216" t="s">
        <v>245</v>
      </c>
      <c r="C105" s="230">
        <v>116.4</v>
      </c>
      <c r="D105" s="231">
        <v>116.53333333333335</v>
      </c>
      <c r="E105" s="231">
        <v>115.91666666666669</v>
      </c>
      <c r="F105" s="231">
        <v>115.43333333333334</v>
      </c>
      <c r="G105" s="231">
        <v>114.81666666666668</v>
      </c>
      <c r="H105" s="231">
        <v>117.01666666666669</v>
      </c>
      <c r="I105" s="231">
        <v>117.63333333333334</v>
      </c>
      <c r="J105" s="231">
        <v>118.1166666666667</v>
      </c>
      <c r="K105" s="230">
        <v>117.15</v>
      </c>
      <c r="L105" s="230">
        <v>116.05</v>
      </c>
      <c r="M105" s="230">
        <v>2.85501</v>
      </c>
      <c r="N105" s="1"/>
      <c r="O105" s="1"/>
    </row>
    <row r="106" spans="1:15" ht="12.75" customHeight="1">
      <c r="A106" s="30">
        <v>96</v>
      </c>
      <c r="B106" s="216" t="s">
        <v>321</v>
      </c>
      <c r="C106" s="230">
        <v>1405.75</v>
      </c>
      <c r="D106" s="231">
        <v>1411.5666666666666</v>
      </c>
      <c r="E106" s="231">
        <v>1390.1833333333332</v>
      </c>
      <c r="F106" s="231">
        <v>1374.6166666666666</v>
      </c>
      <c r="G106" s="231">
        <v>1353.2333333333331</v>
      </c>
      <c r="H106" s="231">
        <v>1427.1333333333332</v>
      </c>
      <c r="I106" s="231">
        <v>1448.5166666666664</v>
      </c>
      <c r="J106" s="231">
        <v>1464.0833333333333</v>
      </c>
      <c r="K106" s="230">
        <v>1432.95</v>
      </c>
      <c r="L106" s="230">
        <v>1396</v>
      </c>
      <c r="M106" s="230">
        <v>0.71360999999999997</v>
      </c>
      <c r="N106" s="1"/>
      <c r="O106" s="1"/>
    </row>
    <row r="107" spans="1:15" ht="12.75" customHeight="1">
      <c r="A107" s="30">
        <v>97</v>
      </c>
      <c r="B107" s="216" t="s">
        <v>322</v>
      </c>
      <c r="C107" s="230">
        <v>27.1</v>
      </c>
      <c r="D107" s="231">
        <v>26.833333333333332</v>
      </c>
      <c r="E107" s="231">
        <v>26.366666666666664</v>
      </c>
      <c r="F107" s="231">
        <v>25.633333333333333</v>
      </c>
      <c r="G107" s="231">
        <v>25.166666666666664</v>
      </c>
      <c r="H107" s="231">
        <v>27.566666666666663</v>
      </c>
      <c r="I107" s="231">
        <v>28.033333333333331</v>
      </c>
      <c r="J107" s="231">
        <v>28.766666666666662</v>
      </c>
      <c r="K107" s="230">
        <v>27.3</v>
      </c>
      <c r="L107" s="230">
        <v>26.1</v>
      </c>
      <c r="M107" s="230">
        <v>120.47653</v>
      </c>
      <c r="N107" s="1"/>
      <c r="O107" s="1"/>
    </row>
    <row r="108" spans="1:15" ht="12.75" customHeight="1">
      <c r="A108" s="30">
        <v>98</v>
      </c>
      <c r="B108" s="216" t="s">
        <v>323</v>
      </c>
      <c r="C108" s="230">
        <v>987</v>
      </c>
      <c r="D108" s="231">
        <v>993.93333333333339</v>
      </c>
      <c r="E108" s="231">
        <v>977.06666666666683</v>
      </c>
      <c r="F108" s="231">
        <v>967.13333333333344</v>
      </c>
      <c r="G108" s="231">
        <v>950.26666666666688</v>
      </c>
      <c r="H108" s="231">
        <v>1003.8666666666668</v>
      </c>
      <c r="I108" s="231">
        <v>1020.7333333333333</v>
      </c>
      <c r="J108" s="231">
        <v>1030.6666666666667</v>
      </c>
      <c r="K108" s="230">
        <v>1010.8</v>
      </c>
      <c r="L108" s="230">
        <v>984</v>
      </c>
      <c r="M108" s="230">
        <v>2.0587800000000001</v>
      </c>
      <c r="N108" s="1"/>
      <c r="O108" s="1"/>
    </row>
    <row r="109" spans="1:15" ht="12.75" customHeight="1">
      <c r="A109" s="30">
        <v>99</v>
      </c>
      <c r="B109" s="216" t="s">
        <v>324</v>
      </c>
      <c r="C109" s="230">
        <v>519.6</v>
      </c>
      <c r="D109" s="231">
        <v>519.65</v>
      </c>
      <c r="E109" s="231">
        <v>514.29999999999995</v>
      </c>
      <c r="F109" s="231">
        <v>509</v>
      </c>
      <c r="G109" s="231">
        <v>503.65</v>
      </c>
      <c r="H109" s="231">
        <v>524.94999999999993</v>
      </c>
      <c r="I109" s="231">
        <v>530.30000000000007</v>
      </c>
      <c r="J109" s="231">
        <v>535.59999999999991</v>
      </c>
      <c r="K109" s="230">
        <v>525</v>
      </c>
      <c r="L109" s="230">
        <v>514.35</v>
      </c>
      <c r="M109" s="230">
        <v>0.83853999999999995</v>
      </c>
      <c r="N109" s="1"/>
      <c r="O109" s="1"/>
    </row>
    <row r="110" spans="1:15" ht="12.75" customHeight="1">
      <c r="A110" s="30">
        <v>100</v>
      </c>
      <c r="B110" s="216" t="s">
        <v>325</v>
      </c>
      <c r="C110" s="230">
        <v>676.65</v>
      </c>
      <c r="D110" s="231">
        <v>673.7166666666667</v>
      </c>
      <c r="E110" s="231">
        <v>660.93333333333339</v>
      </c>
      <c r="F110" s="231">
        <v>645.2166666666667</v>
      </c>
      <c r="G110" s="231">
        <v>632.43333333333339</v>
      </c>
      <c r="H110" s="231">
        <v>689.43333333333339</v>
      </c>
      <c r="I110" s="231">
        <v>702.2166666666667</v>
      </c>
      <c r="J110" s="231">
        <v>717.93333333333339</v>
      </c>
      <c r="K110" s="230">
        <v>686.5</v>
      </c>
      <c r="L110" s="230">
        <v>658</v>
      </c>
      <c r="M110" s="230">
        <v>3.5138699999999998</v>
      </c>
      <c r="N110" s="1"/>
      <c r="O110" s="1"/>
    </row>
    <row r="111" spans="1:15" ht="12.75" customHeight="1">
      <c r="A111" s="30">
        <v>101</v>
      </c>
      <c r="B111" s="216" t="s">
        <v>326</v>
      </c>
      <c r="C111" s="230">
        <v>6313.85</v>
      </c>
      <c r="D111" s="231">
        <v>6253.7666666666664</v>
      </c>
      <c r="E111" s="231">
        <v>6150.083333333333</v>
      </c>
      <c r="F111" s="231">
        <v>5986.3166666666666</v>
      </c>
      <c r="G111" s="231">
        <v>5882.6333333333332</v>
      </c>
      <c r="H111" s="231">
        <v>6417.5333333333328</v>
      </c>
      <c r="I111" s="231">
        <v>6521.2166666666672</v>
      </c>
      <c r="J111" s="231">
        <v>6684.9833333333327</v>
      </c>
      <c r="K111" s="230">
        <v>6357.45</v>
      </c>
      <c r="L111" s="230">
        <v>6090</v>
      </c>
      <c r="M111" s="230">
        <v>0.15171999999999999</v>
      </c>
      <c r="N111" s="1"/>
      <c r="O111" s="1"/>
    </row>
    <row r="112" spans="1:15" ht="12.75" customHeight="1">
      <c r="A112" s="30">
        <v>102</v>
      </c>
      <c r="B112" s="216" t="s">
        <v>327</v>
      </c>
      <c r="C112" s="230">
        <v>371.75</v>
      </c>
      <c r="D112" s="231">
        <v>373.75</v>
      </c>
      <c r="E112" s="231">
        <v>368.5</v>
      </c>
      <c r="F112" s="231">
        <v>365.25</v>
      </c>
      <c r="G112" s="231">
        <v>360</v>
      </c>
      <c r="H112" s="231">
        <v>377</v>
      </c>
      <c r="I112" s="231">
        <v>382.25</v>
      </c>
      <c r="J112" s="231">
        <v>385.5</v>
      </c>
      <c r="K112" s="230">
        <v>379</v>
      </c>
      <c r="L112" s="230">
        <v>370.5</v>
      </c>
      <c r="M112" s="230">
        <v>3.3744399999999999</v>
      </c>
      <c r="N112" s="1"/>
      <c r="O112" s="1"/>
    </row>
    <row r="113" spans="1:15" ht="12.75" customHeight="1">
      <c r="A113" s="30">
        <v>103</v>
      </c>
      <c r="B113" s="216" t="s">
        <v>328</v>
      </c>
      <c r="C113" s="230">
        <v>274.95</v>
      </c>
      <c r="D113" s="231">
        <v>275.8</v>
      </c>
      <c r="E113" s="231">
        <v>272.60000000000002</v>
      </c>
      <c r="F113" s="231">
        <v>270.25</v>
      </c>
      <c r="G113" s="231">
        <v>267.05</v>
      </c>
      <c r="H113" s="231">
        <v>278.15000000000003</v>
      </c>
      <c r="I113" s="231">
        <v>281.34999999999997</v>
      </c>
      <c r="J113" s="231">
        <v>283.70000000000005</v>
      </c>
      <c r="K113" s="230">
        <v>279</v>
      </c>
      <c r="L113" s="230">
        <v>273.45</v>
      </c>
      <c r="M113" s="230">
        <v>10.479699999999999</v>
      </c>
      <c r="N113" s="1"/>
      <c r="O113" s="1"/>
    </row>
    <row r="114" spans="1:15" ht="12.75" customHeight="1">
      <c r="A114" s="30">
        <v>104</v>
      </c>
      <c r="B114" s="216" t="s">
        <v>812</v>
      </c>
      <c r="C114" s="230">
        <v>427.4</v>
      </c>
      <c r="D114" s="231">
        <v>427.66666666666669</v>
      </c>
      <c r="E114" s="231">
        <v>424.38333333333338</v>
      </c>
      <c r="F114" s="231">
        <v>421.36666666666667</v>
      </c>
      <c r="G114" s="231">
        <v>418.08333333333337</v>
      </c>
      <c r="H114" s="231">
        <v>430.68333333333339</v>
      </c>
      <c r="I114" s="231">
        <v>433.9666666666667</v>
      </c>
      <c r="J114" s="231">
        <v>436.98333333333341</v>
      </c>
      <c r="K114" s="230">
        <v>430.95</v>
      </c>
      <c r="L114" s="230">
        <v>424.65</v>
      </c>
      <c r="M114" s="230">
        <v>0.54505000000000003</v>
      </c>
      <c r="N114" s="1"/>
      <c r="O114" s="1"/>
    </row>
    <row r="115" spans="1:15" ht="12.75" customHeight="1">
      <c r="A115" s="30">
        <v>105</v>
      </c>
      <c r="B115" s="216" t="s">
        <v>329</v>
      </c>
      <c r="C115" s="230">
        <v>569.45000000000005</v>
      </c>
      <c r="D115" s="231">
        <v>570.83333333333337</v>
      </c>
      <c r="E115" s="231">
        <v>560.76666666666677</v>
      </c>
      <c r="F115" s="231">
        <v>552.08333333333337</v>
      </c>
      <c r="G115" s="231">
        <v>542.01666666666677</v>
      </c>
      <c r="H115" s="231">
        <v>579.51666666666677</v>
      </c>
      <c r="I115" s="231">
        <v>589.58333333333337</v>
      </c>
      <c r="J115" s="231">
        <v>598.26666666666677</v>
      </c>
      <c r="K115" s="230">
        <v>580.9</v>
      </c>
      <c r="L115" s="230">
        <v>562.15</v>
      </c>
      <c r="M115" s="230">
        <v>1.1704699999999999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840.35</v>
      </c>
      <c r="D116" s="231">
        <v>843.25</v>
      </c>
      <c r="E116" s="231">
        <v>835.1</v>
      </c>
      <c r="F116" s="231">
        <v>829.85</v>
      </c>
      <c r="G116" s="231">
        <v>821.7</v>
      </c>
      <c r="H116" s="231">
        <v>848.5</v>
      </c>
      <c r="I116" s="231">
        <v>856.65000000000009</v>
      </c>
      <c r="J116" s="231">
        <v>861.9</v>
      </c>
      <c r="K116" s="230">
        <v>851.4</v>
      </c>
      <c r="L116" s="230">
        <v>838</v>
      </c>
      <c r="M116" s="230">
        <v>18.8124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903</v>
      </c>
      <c r="D117" s="231">
        <v>907.11666666666667</v>
      </c>
      <c r="E117" s="231">
        <v>897.0333333333333</v>
      </c>
      <c r="F117" s="231">
        <v>891.06666666666661</v>
      </c>
      <c r="G117" s="231">
        <v>880.98333333333323</v>
      </c>
      <c r="H117" s="231">
        <v>913.08333333333337</v>
      </c>
      <c r="I117" s="231">
        <v>923.16666666666663</v>
      </c>
      <c r="J117" s="231">
        <v>929.13333333333344</v>
      </c>
      <c r="K117" s="230">
        <v>917.2</v>
      </c>
      <c r="L117" s="230">
        <v>901.15</v>
      </c>
      <c r="M117" s="230">
        <v>17.849450000000001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134.44999999999999</v>
      </c>
      <c r="D118" s="231">
        <v>133.13333333333333</v>
      </c>
      <c r="E118" s="231">
        <v>131.06666666666666</v>
      </c>
      <c r="F118" s="231">
        <v>127.68333333333334</v>
      </c>
      <c r="G118" s="231">
        <v>125.61666666666667</v>
      </c>
      <c r="H118" s="231">
        <v>136.51666666666665</v>
      </c>
      <c r="I118" s="231">
        <v>138.58333333333331</v>
      </c>
      <c r="J118" s="231">
        <v>141.96666666666664</v>
      </c>
      <c r="K118" s="230">
        <v>135.19999999999999</v>
      </c>
      <c r="L118" s="230">
        <v>129.75</v>
      </c>
      <c r="M118" s="230">
        <v>43.93553</v>
      </c>
      <c r="N118" s="1"/>
      <c r="O118" s="1"/>
    </row>
    <row r="119" spans="1:15" ht="12.75" customHeight="1">
      <c r="A119" s="30">
        <v>109</v>
      </c>
      <c r="B119" s="216" t="s">
        <v>802</v>
      </c>
      <c r="C119" s="230">
        <v>1378.65</v>
      </c>
      <c r="D119" s="231">
        <v>1378.1499999999999</v>
      </c>
      <c r="E119" s="231">
        <v>1366.9499999999998</v>
      </c>
      <c r="F119" s="231">
        <v>1355.25</v>
      </c>
      <c r="G119" s="231">
        <v>1344.05</v>
      </c>
      <c r="H119" s="231">
        <v>1389.8499999999997</v>
      </c>
      <c r="I119" s="231">
        <v>1401.05</v>
      </c>
      <c r="J119" s="231">
        <v>1412.7499999999995</v>
      </c>
      <c r="K119" s="230">
        <v>1389.35</v>
      </c>
      <c r="L119" s="230">
        <v>1366.45</v>
      </c>
      <c r="M119" s="230">
        <v>0.26212000000000002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231.55</v>
      </c>
      <c r="D120" s="231">
        <v>231.03333333333333</v>
      </c>
      <c r="E120" s="231">
        <v>230.06666666666666</v>
      </c>
      <c r="F120" s="231">
        <v>228.58333333333334</v>
      </c>
      <c r="G120" s="231">
        <v>227.61666666666667</v>
      </c>
      <c r="H120" s="231">
        <v>232.51666666666665</v>
      </c>
      <c r="I120" s="231">
        <v>233.48333333333329</v>
      </c>
      <c r="J120" s="231">
        <v>234.96666666666664</v>
      </c>
      <c r="K120" s="230">
        <v>232</v>
      </c>
      <c r="L120" s="230">
        <v>229.55</v>
      </c>
      <c r="M120" s="230">
        <v>25.8703</v>
      </c>
      <c r="N120" s="1"/>
      <c r="O120" s="1"/>
    </row>
    <row r="121" spans="1:15" ht="12.75" customHeight="1">
      <c r="A121" s="30">
        <v>111</v>
      </c>
      <c r="B121" s="216" t="s">
        <v>330</v>
      </c>
      <c r="C121" s="230">
        <v>502.7</v>
      </c>
      <c r="D121" s="231">
        <v>499.2</v>
      </c>
      <c r="E121" s="231">
        <v>490.59999999999997</v>
      </c>
      <c r="F121" s="231">
        <v>478.5</v>
      </c>
      <c r="G121" s="231">
        <v>469.9</v>
      </c>
      <c r="H121" s="231">
        <v>511.29999999999995</v>
      </c>
      <c r="I121" s="231">
        <v>519.9</v>
      </c>
      <c r="J121" s="231">
        <v>532</v>
      </c>
      <c r="K121" s="230">
        <v>507.8</v>
      </c>
      <c r="L121" s="230">
        <v>487.1</v>
      </c>
      <c r="M121" s="230">
        <v>11.41813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3891.6</v>
      </c>
      <c r="D122" s="231">
        <v>3859.85</v>
      </c>
      <c r="E122" s="231">
        <v>3811.75</v>
      </c>
      <c r="F122" s="231">
        <v>3731.9</v>
      </c>
      <c r="G122" s="231">
        <v>3683.8</v>
      </c>
      <c r="H122" s="231">
        <v>3939.7</v>
      </c>
      <c r="I122" s="231">
        <v>3987.7999999999993</v>
      </c>
      <c r="J122" s="231">
        <v>4067.6499999999996</v>
      </c>
      <c r="K122" s="230">
        <v>3907.95</v>
      </c>
      <c r="L122" s="230">
        <v>3780</v>
      </c>
      <c r="M122" s="230">
        <v>2.8802300000000001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1570.1</v>
      </c>
      <c r="D123" s="231">
        <v>1562.1666666666667</v>
      </c>
      <c r="E123" s="231">
        <v>1547.9333333333334</v>
      </c>
      <c r="F123" s="231">
        <v>1525.7666666666667</v>
      </c>
      <c r="G123" s="231">
        <v>1511.5333333333333</v>
      </c>
      <c r="H123" s="231">
        <v>1584.3333333333335</v>
      </c>
      <c r="I123" s="231">
        <v>1598.5666666666666</v>
      </c>
      <c r="J123" s="231">
        <v>1620.7333333333336</v>
      </c>
      <c r="K123" s="230">
        <v>1576.4</v>
      </c>
      <c r="L123" s="230">
        <v>1540</v>
      </c>
      <c r="M123" s="230">
        <v>1.4325000000000001</v>
      </c>
      <c r="N123" s="1"/>
      <c r="O123" s="1"/>
    </row>
    <row r="124" spans="1:15" ht="12.75" customHeight="1">
      <c r="A124" s="30">
        <v>114</v>
      </c>
      <c r="B124" s="216" t="s">
        <v>331</v>
      </c>
      <c r="C124" s="230">
        <v>2034.65</v>
      </c>
      <c r="D124" s="231">
        <v>2044.9333333333334</v>
      </c>
      <c r="E124" s="231">
        <v>2015.916666666667</v>
      </c>
      <c r="F124" s="231">
        <v>1997.1833333333336</v>
      </c>
      <c r="G124" s="231">
        <v>1968.1666666666672</v>
      </c>
      <c r="H124" s="231">
        <v>2063.666666666667</v>
      </c>
      <c r="I124" s="231">
        <v>2092.6833333333334</v>
      </c>
      <c r="J124" s="231">
        <v>2111.4166666666665</v>
      </c>
      <c r="K124" s="230">
        <v>2073.9499999999998</v>
      </c>
      <c r="L124" s="230">
        <v>2026.2</v>
      </c>
      <c r="M124" s="230">
        <v>1.57047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603.1</v>
      </c>
      <c r="D125" s="231">
        <v>604.5333333333333</v>
      </c>
      <c r="E125" s="231">
        <v>599.31666666666661</v>
      </c>
      <c r="F125" s="231">
        <v>595.5333333333333</v>
      </c>
      <c r="G125" s="231">
        <v>590.31666666666661</v>
      </c>
      <c r="H125" s="231">
        <v>608.31666666666661</v>
      </c>
      <c r="I125" s="231">
        <v>613.5333333333333</v>
      </c>
      <c r="J125" s="231">
        <v>617.31666666666661</v>
      </c>
      <c r="K125" s="230">
        <v>609.75</v>
      </c>
      <c r="L125" s="230">
        <v>600.75</v>
      </c>
      <c r="M125" s="230">
        <v>4.0274999999999999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940.9</v>
      </c>
      <c r="D126" s="231">
        <v>945.23333333333323</v>
      </c>
      <c r="E126" s="231">
        <v>933.66666666666652</v>
      </c>
      <c r="F126" s="231">
        <v>926.43333333333328</v>
      </c>
      <c r="G126" s="231">
        <v>914.86666666666656</v>
      </c>
      <c r="H126" s="231">
        <v>952.46666666666647</v>
      </c>
      <c r="I126" s="231">
        <v>964.0333333333333</v>
      </c>
      <c r="J126" s="231">
        <v>971.26666666666642</v>
      </c>
      <c r="K126" s="230">
        <v>956.8</v>
      </c>
      <c r="L126" s="230">
        <v>938</v>
      </c>
      <c r="M126" s="230">
        <v>3.22038</v>
      </c>
      <c r="N126" s="1"/>
      <c r="O126" s="1"/>
    </row>
    <row r="127" spans="1:15" ht="12.75" customHeight="1">
      <c r="A127" s="30">
        <v>117</v>
      </c>
      <c r="B127" s="216" t="s">
        <v>332</v>
      </c>
      <c r="C127" s="230">
        <v>979.35</v>
      </c>
      <c r="D127" s="231">
        <v>983.18333333333339</v>
      </c>
      <c r="E127" s="231">
        <v>967.41666666666674</v>
      </c>
      <c r="F127" s="231">
        <v>955.48333333333335</v>
      </c>
      <c r="G127" s="231">
        <v>939.7166666666667</v>
      </c>
      <c r="H127" s="231">
        <v>995.11666666666679</v>
      </c>
      <c r="I127" s="231">
        <v>1010.8833333333334</v>
      </c>
      <c r="J127" s="231">
        <v>1022.8166666666668</v>
      </c>
      <c r="K127" s="230">
        <v>998.95</v>
      </c>
      <c r="L127" s="230">
        <v>971.25</v>
      </c>
      <c r="M127" s="230">
        <v>0.52558000000000005</v>
      </c>
      <c r="N127" s="1"/>
      <c r="O127" s="1"/>
    </row>
    <row r="128" spans="1:15" ht="12.75" customHeight="1">
      <c r="A128" s="30">
        <v>118</v>
      </c>
      <c r="B128" s="216" t="s">
        <v>246</v>
      </c>
      <c r="C128" s="230">
        <v>294.25</v>
      </c>
      <c r="D128" s="231">
        <v>293.15000000000003</v>
      </c>
      <c r="E128" s="231">
        <v>289.80000000000007</v>
      </c>
      <c r="F128" s="231">
        <v>285.35000000000002</v>
      </c>
      <c r="G128" s="231">
        <v>282.00000000000006</v>
      </c>
      <c r="H128" s="231">
        <v>297.60000000000008</v>
      </c>
      <c r="I128" s="231">
        <v>300.9500000000001</v>
      </c>
      <c r="J128" s="231">
        <v>305.40000000000009</v>
      </c>
      <c r="K128" s="230">
        <v>296.5</v>
      </c>
      <c r="L128" s="230">
        <v>288.7</v>
      </c>
      <c r="M128" s="230">
        <v>17.293009999999999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1554.4</v>
      </c>
      <c r="D129" s="231">
        <v>1549.6166666666668</v>
      </c>
      <c r="E129" s="231">
        <v>1541.5833333333335</v>
      </c>
      <c r="F129" s="231">
        <v>1528.7666666666667</v>
      </c>
      <c r="G129" s="231">
        <v>1520.7333333333333</v>
      </c>
      <c r="H129" s="231">
        <v>1562.4333333333336</v>
      </c>
      <c r="I129" s="231">
        <v>1570.4666666666669</v>
      </c>
      <c r="J129" s="231">
        <v>1583.2833333333338</v>
      </c>
      <c r="K129" s="230">
        <v>1557.65</v>
      </c>
      <c r="L129" s="230">
        <v>1536.8</v>
      </c>
      <c r="M129" s="230">
        <v>2.82687</v>
      </c>
      <c r="N129" s="1"/>
      <c r="O129" s="1"/>
    </row>
    <row r="130" spans="1:15" ht="12.75" customHeight="1">
      <c r="A130" s="30">
        <v>120</v>
      </c>
      <c r="B130" s="216" t="s">
        <v>333</v>
      </c>
      <c r="C130" s="230">
        <v>1172.8499999999999</v>
      </c>
      <c r="D130" s="231">
        <v>1184.6833333333334</v>
      </c>
      <c r="E130" s="231">
        <v>1139.1666666666667</v>
      </c>
      <c r="F130" s="231">
        <v>1105.4833333333333</v>
      </c>
      <c r="G130" s="231">
        <v>1059.9666666666667</v>
      </c>
      <c r="H130" s="231">
        <v>1218.3666666666668</v>
      </c>
      <c r="I130" s="231">
        <v>1263.8833333333332</v>
      </c>
      <c r="J130" s="231">
        <v>1297.5666666666668</v>
      </c>
      <c r="K130" s="230">
        <v>1230.2</v>
      </c>
      <c r="L130" s="230">
        <v>1151</v>
      </c>
      <c r="M130" s="230">
        <v>24.990760000000002</v>
      </c>
      <c r="N130" s="1"/>
      <c r="O130" s="1"/>
    </row>
    <row r="131" spans="1:15" ht="12.75" customHeight="1">
      <c r="A131" s="30">
        <v>121</v>
      </c>
      <c r="B131" s="216" t="s">
        <v>335</v>
      </c>
      <c r="C131" s="230">
        <v>818.25</v>
      </c>
      <c r="D131" s="231">
        <v>826.1</v>
      </c>
      <c r="E131" s="231">
        <v>804.40000000000009</v>
      </c>
      <c r="F131" s="231">
        <v>790.55000000000007</v>
      </c>
      <c r="G131" s="231">
        <v>768.85000000000014</v>
      </c>
      <c r="H131" s="231">
        <v>839.95</v>
      </c>
      <c r="I131" s="231">
        <v>861.65000000000009</v>
      </c>
      <c r="J131" s="231">
        <v>875.5</v>
      </c>
      <c r="K131" s="230">
        <v>847.8</v>
      </c>
      <c r="L131" s="230">
        <v>812.25</v>
      </c>
      <c r="M131" s="230">
        <v>1.3692200000000001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411.15</v>
      </c>
      <c r="D132" s="231">
        <v>408.75</v>
      </c>
      <c r="E132" s="231">
        <v>405.7</v>
      </c>
      <c r="F132" s="231">
        <v>400.25</v>
      </c>
      <c r="G132" s="231">
        <v>397.2</v>
      </c>
      <c r="H132" s="231">
        <v>414.2</v>
      </c>
      <c r="I132" s="231">
        <v>417.24999999999994</v>
      </c>
      <c r="J132" s="231">
        <v>422.7</v>
      </c>
      <c r="K132" s="230">
        <v>411.8</v>
      </c>
      <c r="L132" s="230">
        <v>403.3</v>
      </c>
      <c r="M132" s="230">
        <v>33.790129999999998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524.85</v>
      </c>
      <c r="D133" s="231">
        <v>524.36666666666667</v>
      </c>
      <c r="E133" s="231">
        <v>521.23333333333335</v>
      </c>
      <c r="F133" s="231">
        <v>517.61666666666667</v>
      </c>
      <c r="G133" s="231">
        <v>514.48333333333335</v>
      </c>
      <c r="H133" s="231">
        <v>527.98333333333335</v>
      </c>
      <c r="I133" s="231">
        <v>531.11666666666679</v>
      </c>
      <c r="J133" s="231">
        <v>534.73333333333335</v>
      </c>
      <c r="K133" s="230">
        <v>527.5</v>
      </c>
      <c r="L133" s="230">
        <v>520.75</v>
      </c>
      <c r="M133" s="230">
        <v>23.99145</v>
      </c>
      <c r="N133" s="1"/>
      <c r="O133" s="1"/>
    </row>
    <row r="134" spans="1:15" ht="12.75" customHeight="1">
      <c r="A134" s="30">
        <v>124</v>
      </c>
      <c r="B134" s="216" t="s">
        <v>247</v>
      </c>
      <c r="C134" s="230">
        <v>1929.25</v>
      </c>
      <c r="D134" s="231">
        <v>1928.0666666666666</v>
      </c>
      <c r="E134" s="231">
        <v>1911.1833333333332</v>
      </c>
      <c r="F134" s="231">
        <v>1893.1166666666666</v>
      </c>
      <c r="G134" s="231">
        <v>1876.2333333333331</v>
      </c>
      <c r="H134" s="231">
        <v>1946.1333333333332</v>
      </c>
      <c r="I134" s="231">
        <v>1963.0166666666664</v>
      </c>
      <c r="J134" s="231">
        <v>1981.0833333333333</v>
      </c>
      <c r="K134" s="230">
        <v>1944.95</v>
      </c>
      <c r="L134" s="230">
        <v>1910</v>
      </c>
      <c r="M134" s="230">
        <v>3.5611700000000002</v>
      </c>
      <c r="N134" s="1"/>
      <c r="O134" s="1"/>
    </row>
    <row r="135" spans="1:15" ht="12.75" customHeight="1">
      <c r="A135" s="30">
        <v>125</v>
      </c>
      <c r="B135" s="216" t="s">
        <v>850</v>
      </c>
      <c r="C135" s="230">
        <v>594.25</v>
      </c>
      <c r="D135" s="231">
        <v>593.69999999999993</v>
      </c>
      <c r="E135" s="231">
        <v>588.69999999999982</v>
      </c>
      <c r="F135" s="231">
        <v>583.14999999999986</v>
      </c>
      <c r="G135" s="231">
        <v>578.14999999999975</v>
      </c>
      <c r="H135" s="231">
        <v>599.24999999999989</v>
      </c>
      <c r="I135" s="231">
        <v>604.25000000000011</v>
      </c>
      <c r="J135" s="231">
        <v>609.79999999999995</v>
      </c>
      <c r="K135" s="230">
        <v>598.70000000000005</v>
      </c>
      <c r="L135" s="230">
        <v>588.15</v>
      </c>
      <c r="M135" s="230">
        <v>1.74485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1839.8</v>
      </c>
      <c r="D136" s="231">
        <v>1838.6833333333334</v>
      </c>
      <c r="E136" s="231">
        <v>1830.3666666666668</v>
      </c>
      <c r="F136" s="231">
        <v>1820.9333333333334</v>
      </c>
      <c r="G136" s="231">
        <v>1812.6166666666668</v>
      </c>
      <c r="H136" s="231">
        <v>1848.1166666666668</v>
      </c>
      <c r="I136" s="231">
        <v>1856.4333333333334</v>
      </c>
      <c r="J136" s="231">
        <v>1865.8666666666668</v>
      </c>
      <c r="K136" s="230">
        <v>1847</v>
      </c>
      <c r="L136" s="230">
        <v>1829.25</v>
      </c>
      <c r="M136" s="230">
        <v>1.8886099999999999</v>
      </c>
      <c r="N136" s="1"/>
      <c r="O136" s="1"/>
    </row>
    <row r="137" spans="1:15" ht="12.75" customHeight="1">
      <c r="A137" s="30">
        <v>127</v>
      </c>
      <c r="B137" s="216" t="s">
        <v>843</v>
      </c>
      <c r="C137" s="230">
        <v>353.75</v>
      </c>
      <c r="D137" s="231">
        <v>352.16666666666669</v>
      </c>
      <c r="E137" s="231">
        <v>345.43333333333339</v>
      </c>
      <c r="F137" s="231">
        <v>337.11666666666673</v>
      </c>
      <c r="G137" s="231">
        <v>330.38333333333344</v>
      </c>
      <c r="H137" s="231">
        <v>360.48333333333335</v>
      </c>
      <c r="I137" s="231">
        <v>367.21666666666658</v>
      </c>
      <c r="J137" s="231">
        <v>375.5333333333333</v>
      </c>
      <c r="K137" s="230">
        <v>358.9</v>
      </c>
      <c r="L137" s="230">
        <v>343.85</v>
      </c>
      <c r="M137" s="230">
        <v>18.057729999999999</v>
      </c>
      <c r="N137" s="1"/>
      <c r="O137" s="1"/>
    </row>
    <row r="138" spans="1:15" ht="12.75" customHeight="1">
      <c r="A138" s="30">
        <v>128</v>
      </c>
      <c r="B138" s="216" t="s">
        <v>336</v>
      </c>
      <c r="C138" s="230">
        <v>196.9</v>
      </c>
      <c r="D138" s="231">
        <v>197.18333333333331</v>
      </c>
      <c r="E138" s="231">
        <v>194.61666666666662</v>
      </c>
      <c r="F138" s="231">
        <v>192.33333333333331</v>
      </c>
      <c r="G138" s="231">
        <v>189.76666666666662</v>
      </c>
      <c r="H138" s="231">
        <v>199.46666666666661</v>
      </c>
      <c r="I138" s="231">
        <v>202.03333333333327</v>
      </c>
      <c r="J138" s="231">
        <v>204.31666666666661</v>
      </c>
      <c r="K138" s="230">
        <v>199.75</v>
      </c>
      <c r="L138" s="230">
        <v>194.9</v>
      </c>
      <c r="M138" s="230">
        <v>32.189639999999997</v>
      </c>
      <c r="N138" s="1"/>
      <c r="O138" s="1"/>
    </row>
    <row r="139" spans="1:15" ht="12.75" customHeight="1">
      <c r="A139" s="30">
        <v>129</v>
      </c>
      <c r="B139" s="216" t="s">
        <v>813</v>
      </c>
      <c r="C139" s="230">
        <v>159.5</v>
      </c>
      <c r="D139" s="231">
        <v>159.43333333333334</v>
      </c>
      <c r="E139" s="231">
        <v>158.36666666666667</v>
      </c>
      <c r="F139" s="231">
        <v>157.23333333333335</v>
      </c>
      <c r="G139" s="231">
        <v>156.16666666666669</v>
      </c>
      <c r="H139" s="231">
        <v>160.56666666666666</v>
      </c>
      <c r="I139" s="231">
        <v>161.63333333333333</v>
      </c>
      <c r="J139" s="231">
        <v>162.76666666666665</v>
      </c>
      <c r="K139" s="230">
        <v>160.5</v>
      </c>
      <c r="L139" s="230">
        <v>158.30000000000001</v>
      </c>
      <c r="M139" s="230">
        <v>12.13428</v>
      </c>
      <c r="N139" s="1"/>
      <c r="O139" s="1"/>
    </row>
    <row r="140" spans="1:15" ht="12.75" customHeight="1">
      <c r="A140" s="30">
        <v>130</v>
      </c>
      <c r="B140" s="216" t="s">
        <v>248</v>
      </c>
      <c r="C140" s="230">
        <v>37.35</v>
      </c>
      <c r="D140" s="231">
        <v>37.533333333333331</v>
      </c>
      <c r="E140" s="231">
        <v>36.566666666666663</v>
      </c>
      <c r="F140" s="231">
        <v>35.783333333333331</v>
      </c>
      <c r="G140" s="231">
        <v>34.816666666666663</v>
      </c>
      <c r="H140" s="231">
        <v>38.316666666666663</v>
      </c>
      <c r="I140" s="231">
        <v>39.283333333333331</v>
      </c>
      <c r="J140" s="231">
        <v>40.066666666666663</v>
      </c>
      <c r="K140" s="230">
        <v>38.5</v>
      </c>
      <c r="L140" s="230">
        <v>36.75</v>
      </c>
      <c r="M140" s="230">
        <v>22.590489999999999</v>
      </c>
      <c r="N140" s="1"/>
      <c r="O140" s="1"/>
    </row>
    <row r="141" spans="1:15" ht="12.75" customHeight="1">
      <c r="A141" s="30">
        <v>131</v>
      </c>
      <c r="B141" s="216" t="s">
        <v>337</v>
      </c>
      <c r="C141" s="230">
        <v>178.05</v>
      </c>
      <c r="D141" s="231">
        <v>178.29999999999998</v>
      </c>
      <c r="E141" s="231">
        <v>176.89999999999998</v>
      </c>
      <c r="F141" s="231">
        <v>175.75</v>
      </c>
      <c r="G141" s="231">
        <v>174.35</v>
      </c>
      <c r="H141" s="231">
        <v>179.44999999999996</v>
      </c>
      <c r="I141" s="231">
        <v>180.85</v>
      </c>
      <c r="J141" s="231">
        <v>181.99999999999994</v>
      </c>
      <c r="K141" s="230">
        <v>179.7</v>
      </c>
      <c r="L141" s="230">
        <v>177.15</v>
      </c>
      <c r="M141" s="230">
        <v>2.2593299999999998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3192.85</v>
      </c>
      <c r="D142" s="231">
        <v>3206.5</v>
      </c>
      <c r="E142" s="231">
        <v>3171.2</v>
      </c>
      <c r="F142" s="231">
        <v>3149.5499999999997</v>
      </c>
      <c r="G142" s="231">
        <v>3114.2499999999995</v>
      </c>
      <c r="H142" s="231">
        <v>3228.15</v>
      </c>
      <c r="I142" s="231">
        <v>3263.4500000000003</v>
      </c>
      <c r="J142" s="231">
        <v>3285.1000000000004</v>
      </c>
      <c r="K142" s="230">
        <v>3241.8</v>
      </c>
      <c r="L142" s="230">
        <v>3184.85</v>
      </c>
      <c r="M142" s="230">
        <v>2.96889</v>
      </c>
      <c r="N142" s="1"/>
      <c r="O142" s="1"/>
    </row>
    <row r="143" spans="1:15" ht="12.75" customHeight="1">
      <c r="A143" s="30">
        <v>133</v>
      </c>
      <c r="B143" s="216" t="s">
        <v>249</v>
      </c>
      <c r="C143" s="230">
        <v>2893.8</v>
      </c>
      <c r="D143" s="231">
        <v>2903.7833333333333</v>
      </c>
      <c r="E143" s="231">
        <v>2870.0166666666664</v>
      </c>
      <c r="F143" s="231">
        <v>2846.2333333333331</v>
      </c>
      <c r="G143" s="231">
        <v>2812.4666666666662</v>
      </c>
      <c r="H143" s="231">
        <v>2927.5666666666666</v>
      </c>
      <c r="I143" s="231">
        <v>2961.3333333333339</v>
      </c>
      <c r="J143" s="231">
        <v>2985.1166666666668</v>
      </c>
      <c r="K143" s="230">
        <v>2937.55</v>
      </c>
      <c r="L143" s="230">
        <v>2880</v>
      </c>
      <c r="M143" s="230">
        <v>2.6109300000000002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1916.3</v>
      </c>
      <c r="D144" s="231">
        <v>1907.6166666666668</v>
      </c>
      <c r="E144" s="231">
        <v>1890.2333333333336</v>
      </c>
      <c r="F144" s="231">
        <v>1864.1666666666667</v>
      </c>
      <c r="G144" s="231">
        <v>1846.7833333333335</v>
      </c>
      <c r="H144" s="231">
        <v>1933.6833333333336</v>
      </c>
      <c r="I144" s="231">
        <v>1951.0666666666668</v>
      </c>
      <c r="J144" s="231">
        <v>1977.1333333333337</v>
      </c>
      <c r="K144" s="230">
        <v>1925</v>
      </c>
      <c r="L144" s="230">
        <v>1881.55</v>
      </c>
      <c r="M144" s="230">
        <v>1.5981700000000001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4806.1000000000004</v>
      </c>
      <c r="D145" s="231">
        <v>4804.0666666666666</v>
      </c>
      <c r="E145" s="231">
        <v>4754.1333333333332</v>
      </c>
      <c r="F145" s="231">
        <v>4702.166666666667</v>
      </c>
      <c r="G145" s="231">
        <v>4652.2333333333336</v>
      </c>
      <c r="H145" s="231">
        <v>4856.0333333333328</v>
      </c>
      <c r="I145" s="231">
        <v>4905.9666666666653</v>
      </c>
      <c r="J145" s="231">
        <v>4957.9333333333325</v>
      </c>
      <c r="K145" s="230">
        <v>4854</v>
      </c>
      <c r="L145" s="230">
        <v>4752.1000000000004</v>
      </c>
      <c r="M145" s="230">
        <v>4.3816600000000001</v>
      </c>
      <c r="N145" s="1"/>
      <c r="O145" s="1"/>
    </row>
    <row r="146" spans="1:15" ht="12.75" customHeight="1">
      <c r="A146" s="30">
        <v>136</v>
      </c>
      <c r="B146" s="216" t="s">
        <v>338</v>
      </c>
      <c r="C146" s="230">
        <v>506.2</v>
      </c>
      <c r="D146" s="231">
        <v>504.95</v>
      </c>
      <c r="E146" s="231">
        <v>501.34999999999997</v>
      </c>
      <c r="F146" s="231">
        <v>496.5</v>
      </c>
      <c r="G146" s="231">
        <v>492.9</v>
      </c>
      <c r="H146" s="231">
        <v>509.79999999999995</v>
      </c>
      <c r="I146" s="231">
        <v>513.4</v>
      </c>
      <c r="J146" s="231">
        <v>518.25</v>
      </c>
      <c r="K146" s="230">
        <v>508.55</v>
      </c>
      <c r="L146" s="230">
        <v>500.1</v>
      </c>
      <c r="M146" s="230">
        <v>0.85902999999999996</v>
      </c>
      <c r="N146" s="1"/>
      <c r="O146" s="1"/>
    </row>
    <row r="147" spans="1:15" ht="12.75" customHeight="1">
      <c r="A147" s="30">
        <v>137</v>
      </c>
      <c r="B147" s="216" t="s">
        <v>339</v>
      </c>
      <c r="C147" s="230">
        <v>170.3</v>
      </c>
      <c r="D147" s="231">
        <v>170.86666666666667</v>
      </c>
      <c r="E147" s="231">
        <v>168.23333333333335</v>
      </c>
      <c r="F147" s="231">
        <v>166.16666666666669</v>
      </c>
      <c r="G147" s="231">
        <v>163.53333333333336</v>
      </c>
      <c r="H147" s="231">
        <v>172.93333333333334</v>
      </c>
      <c r="I147" s="231">
        <v>175.56666666666666</v>
      </c>
      <c r="J147" s="231">
        <v>177.63333333333333</v>
      </c>
      <c r="K147" s="230">
        <v>173.5</v>
      </c>
      <c r="L147" s="230">
        <v>168.8</v>
      </c>
      <c r="M147" s="230">
        <v>4.1804199999999998</v>
      </c>
      <c r="N147" s="1"/>
      <c r="O147" s="1"/>
    </row>
    <row r="148" spans="1:15" ht="12.75" customHeight="1">
      <c r="A148" s="30">
        <v>138</v>
      </c>
      <c r="B148" s="216" t="s">
        <v>340</v>
      </c>
      <c r="C148" s="230">
        <v>160.4</v>
      </c>
      <c r="D148" s="231">
        <v>160.78333333333333</v>
      </c>
      <c r="E148" s="231">
        <v>159.36666666666667</v>
      </c>
      <c r="F148" s="231">
        <v>158.33333333333334</v>
      </c>
      <c r="G148" s="231">
        <v>156.91666666666669</v>
      </c>
      <c r="H148" s="231">
        <v>161.81666666666666</v>
      </c>
      <c r="I148" s="231">
        <v>163.23333333333335</v>
      </c>
      <c r="J148" s="231">
        <v>164.26666666666665</v>
      </c>
      <c r="K148" s="230">
        <v>162.19999999999999</v>
      </c>
      <c r="L148" s="230">
        <v>159.75</v>
      </c>
      <c r="M148" s="230">
        <v>1.7769600000000001</v>
      </c>
      <c r="N148" s="1"/>
      <c r="O148" s="1"/>
    </row>
    <row r="149" spans="1:15" ht="12.75" customHeight="1">
      <c r="A149" s="30">
        <v>139</v>
      </c>
      <c r="B149" s="216" t="s">
        <v>814</v>
      </c>
      <c r="C149" s="230">
        <v>44.9</v>
      </c>
      <c r="D149" s="231">
        <v>44.983333333333327</v>
      </c>
      <c r="E149" s="231">
        <v>44.416666666666657</v>
      </c>
      <c r="F149" s="231">
        <v>43.93333333333333</v>
      </c>
      <c r="G149" s="231">
        <v>43.36666666666666</v>
      </c>
      <c r="H149" s="231">
        <v>45.466666666666654</v>
      </c>
      <c r="I149" s="231">
        <v>46.033333333333331</v>
      </c>
      <c r="J149" s="231">
        <v>46.516666666666652</v>
      </c>
      <c r="K149" s="230">
        <v>45.55</v>
      </c>
      <c r="L149" s="230">
        <v>44.5</v>
      </c>
      <c r="M149" s="230">
        <v>43.179119999999998</v>
      </c>
      <c r="N149" s="1"/>
      <c r="O149" s="1"/>
    </row>
    <row r="150" spans="1:15" ht="12.75" customHeight="1">
      <c r="A150" s="30">
        <v>140</v>
      </c>
      <c r="B150" s="216" t="s">
        <v>341</v>
      </c>
      <c r="C150" s="230">
        <v>56.8</v>
      </c>
      <c r="D150" s="231">
        <v>56.983333333333327</v>
      </c>
      <c r="E150" s="231">
        <v>56.416666666666657</v>
      </c>
      <c r="F150" s="231">
        <v>56.033333333333331</v>
      </c>
      <c r="G150" s="231">
        <v>55.466666666666661</v>
      </c>
      <c r="H150" s="231">
        <v>57.366666666666653</v>
      </c>
      <c r="I150" s="231">
        <v>57.93333333333333</v>
      </c>
      <c r="J150" s="231">
        <v>58.316666666666649</v>
      </c>
      <c r="K150" s="230">
        <v>57.55</v>
      </c>
      <c r="L150" s="230">
        <v>56.6</v>
      </c>
      <c r="M150" s="230">
        <v>3.7318699999999998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3182.8</v>
      </c>
      <c r="D151" s="231">
        <v>3186.1166666666668</v>
      </c>
      <c r="E151" s="231">
        <v>3154.7833333333338</v>
      </c>
      <c r="F151" s="231">
        <v>3126.7666666666669</v>
      </c>
      <c r="G151" s="231">
        <v>3095.4333333333338</v>
      </c>
      <c r="H151" s="231">
        <v>3214.1333333333337</v>
      </c>
      <c r="I151" s="231">
        <v>3245.4666666666667</v>
      </c>
      <c r="J151" s="231">
        <v>3273.4833333333336</v>
      </c>
      <c r="K151" s="230">
        <v>3217.45</v>
      </c>
      <c r="L151" s="230">
        <v>3158.1</v>
      </c>
      <c r="M151" s="230">
        <v>3.7931699999999999</v>
      </c>
      <c r="N151" s="1"/>
      <c r="O151" s="1"/>
    </row>
    <row r="152" spans="1:15" ht="12.75" customHeight="1">
      <c r="A152" s="30">
        <v>142</v>
      </c>
      <c r="B152" s="216" t="s">
        <v>342</v>
      </c>
      <c r="C152" s="230">
        <v>482</v>
      </c>
      <c r="D152" s="231">
        <v>486.34999999999997</v>
      </c>
      <c r="E152" s="231">
        <v>476.19999999999993</v>
      </c>
      <c r="F152" s="231">
        <v>470.4</v>
      </c>
      <c r="G152" s="231">
        <v>460.24999999999994</v>
      </c>
      <c r="H152" s="231">
        <v>492.14999999999992</v>
      </c>
      <c r="I152" s="231">
        <v>502.2999999999999</v>
      </c>
      <c r="J152" s="231">
        <v>508.09999999999991</v>
      </c>
      <c r="K152" s="230">
        <v>496.5</v>
      </c>
      <c r="L152" s="230">
        <v>480.55</v>
      </c>
      <c r="M152" s="230">
        <v>1.97679</v>
      </c>
      <c r="N152" s="1"/>
      <c r="O152" s="1"/>
    </row>
    <row r="153" spans="1:15" ht="12.75" customHeight="1">
      <c r="A153" s="30">
        <v>143</v>
      </c>
      <c r="B153" s="216" t="s">
        <v>250</v>
      </c>
      <c r="C153" s="230">
        <v>361.05</v>
      </c>
      <c r="D153" s="231">
        <v>362.83333333333331</v>
      </c>
      <c r="E153" s="231">
        <v>358.76666666666665</v>
      </c>
      <c r="F153" s="231">
        <v>356.48333333333335</v>
      </c>
      <c r="G153" s="231">
        <v>352.41666666666669</v>
      </c>
      <c r="H153" s="231">
        <v>365.11666666666662</v>
      </c>
      <c r="I153" s="231">
        <v>369.18333333333334</v>
      </c>
      <c r="J153" s="231">
        <v>371.46666666666658</v>
      </c>
      <c r="K153" s="230">
        <v>366.9</v>
      </c>
      <c r="L153" s="230">
        <v>360.55</v>
      </c>
      <c r="M153" s="230">
        <v>2.7374299999999998</v>
      </c>
      <c r="N153" s="1"/>
      <c r="O153" s="1"/>
    </row>
    <row r="154" spans="1:15" ht="12.75" customHeight="1">
      <c r="A154" s="30">
        <v>144</v>
      </c>
      <c r="B154" s="216" t="s">
        <v>251</v>
      </c>
      <c r="C154" s="230">
        <v>1282.4000000000001</v>
      </c>
      <c r="D154" s="231">
        <v>1277.1333333333334</v>
      </c>
      <c r="E154" s="231">
        <v>1239.2666666666669</v>
      </c>
      <c r="F154" s="231">
        <v>1196.1333333333334</v>
      </c>
      <c r="G154" s="231">
        <v>1158.2666666666669</v>
      </c>
      <c r="H154" s="231">
        <v>1320.2666666666669</v>
      </c>
      <c r="I154" s="231">
        <v>1358.1333333333332</v>
      </c>
      <c r="J154" s="231">
        <v>1401.2666666666669</v>
      </c>
      <c r="K154" s="230">
        <v>1315</v>
      </c>
      <c r="L154" s="230">
        <v>1234</v>
      </c>
      <c r="M154" s="230">
        <v>0.78108999999999995</v>
      </c>
      <c r="N154" s="1"/>
      <c r="O154" s="1"/>
    </row>
    <row r="155" spans="1:15" ht="12.75" customHeight="1">
      <c r="A155" s="30">
        <v>145</v>
      </c>
      <c r="B155" s="216" t="s">
        <v>343</v>
      </c>
      <c r="C155" s="230">
        <v>82.6</v>
      </c>
      <c r="D155" s="231">
        <v>81.483333333333334</v>
      </c>
      <c r="E155" s="231">
        <v>79.966666666666669</v>
      </c>
      <c r="F155" s="231">
        <v>77.333333333333329</v>
      </c>
      <c r="G155" s="231">
        <v>75.816666666666663</v>
      </c>
      <c r="H155" s="231">
        <v>84.116666666666674</v>
      </c>
      <c r="I155" s="231">
        <v>85.633333333333354</v>
      </c>
      <c r="J155" s="231">
        <v>88.26666666666668</v>
      </c>
      <c r="K155" s="230">
        <v>83</v>
      </c>
      <c r="L155" s="230">
        <v>78.849999999999994</v>
      </c>
      <c r="M155" s="230">
        <v>56.47824</v>
      </c>
      <c r="N155" s="1"/>
      <c r="O155" s="1"/>
    </row>
    <row r="156" spans="1:15" ht="12.75" customHeight="1">
      <c r="A156" s="30">
        <v>146</v>
      </c>
      <c r="B156" s="216" t="s">
        <v>770</v>
      </c>
      <c r="C156" s="230">
        <v>68.599999999999994</v>
      </c>
      <c r="D156" s="231">
        <v>69.38333333333334</v>
      </c>
      <c r="E156" s="231">
        <v>67.366666666666674</v>
      </c>
      <c r="F156" s="231">
        <v>66.13333333333334</v>
      </c>
      <c r="G156" s="231">
        <v>64.116666666666674</v>
      </c>
      <c r="H156" s="231">
        <v>70.616666666666674</v>
      </c>
      <c r="I156" s="231">
        <v>72.633333333333354</v>
      </c>
      <c r="J156" s="231">
        <v>73.866666666666674</v>
      </c>
      <c r="K156" s="230">
        <v>71.400000000000006</v>
      </c>
      <c r="L156" s="230">
        <v>68.150000000000006</v>
      </c>
      <c r="M156" s="230">
        <v>40.495420000000003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1956.35</v>
      </c>
      <c r="D157" s="231">
        <v>1957.6333333333332</v>
      </c>
      <c r="E157" s="231">
        <v>1941.4666666666665</v>
      </c>
      <c r="F157" s="231">
        <v>1926.5833333333333</v>
      </c>
      <c r="G157" s="231">
        <v>1910.4166666666665</v>
      </c>
      <c r="H157" s="231">
        <v>1972.5166666666664</v>
      </c>
      <c r="I157" s="231">
        <v>1988.6833333333334</v>
      </c>
      <c r="J157" s="231">
        <v>2003.5666666666664</v>
      </c>
      <c r="K157" s="230">
        <v>1973.8</v>
      </c>
      <c r="L157" s="230">
        <v>1942.75</v>
      </c>
      <c r="M157" s="230">
        <v>2.7510300000000001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188.4</v>
      </c>
      <c r="D158" s="231">
        <v>188.36666666666667</v>
      </c>
      <c r="E158" s="231">
        <v>187.08333333333334</v>
      </c>
      <c r="F158" s="231">
        <v>185.76666666666668</v>
      </c>
      <c r="G158" s="231">
        <v>184.48333333333335</v>
      </c>
      <c r="H158" s="231">
        <v>189.68333333333334</v>
      </c>
      <c r="I158" s="231">
        <v>190.96666666666664</v>
      </c>
      <c r="J158" s="231">
        <v>192.28333333333333</v>
      </c>
      <c r="K158" s="230">
        <v>189.65</v>
      </c>
      <c r="L158" s="230">
        <v>187.05</v>
      </c>
      <c r="M158" s="230">
        <v>15.16858</v>
      </c>
      <c r="N158" s="1"/>
      <c r="O158" s="1"/>
    </row>
    <row r="159" spans="1:15" ht="12.75" customHeight="1">
      <c r="A159" s="30">
        <v>149</v>
      </c>
      <c r="B159" s="216" t="s">
        <v>344</v>
      </c>
      <c r="C159" s="230">
        <v>297.75</v>
      </c>
      <c r="D159" s="231">
        <v>293.01666666666665</v>
      </c>
      <c r="E159" s="231">
        <v>283.23333333333329</v>
      </c>
      <c r="F159" s="231">
        <v>268.71666666666664</v>
      </c>
      <c r="G159" s="231">
        <v>258.93333333333328</v>
      </c>
      <c r="H159" s="231">
        <v>307.5333333333333</v>
      </c>
      <c r="I159" s="231">
        <v>317.31666666666661</v>
      </c>
      <c r="J159" s="231">
        <v>331.83333333333331</v>
      </c>
      <c r="K159" s="230">
        <v>302.8</v>
      </c>
      <c r="L159" s="230">
        <v>278.5</v>
      </c>
      <c r="M159" s="230">
        <v>10.738329999999999</v>
      </c>
      <c r="N159" s="1"/>
      <c r="O159" s="1"/>
    </row>
    <row r="160" spans="1:15" ht="12.75" customHeight="1">
      <c r="A160" s="30">
        <v>150</v>
      </c>
      <c r="B160" s="216" t="s">
        <v>803</v>
      </c>
      <c r="C160" s="230">
        <v>119.1</v>
      </c>
      <c r="D160" s="231">
        <v>120.08333333333333</v>
      </c>
      <c r="E160" s="231">
        <v>117.16666666666666</v>
      </c>
      <c r="F160" s="231">
        <v>115.23333333333333</v>
      </c>
      <c r="G160" s="231">
        <v>112.31666666666666</v>
      </c>
      <c r="H160" s="231">
        <v>122.01666666666665</v>
      </c>
      <c r="I160" s="231">
        <v>124.93333333333331</v>
      </c>
      <c r="J160" s="231">
        <v>126.86666666666665</v>
      </c>
      <c r="K160" s="230">
        <v>123</v>
      </c>
      <c r="L160" s="230">
        <v>118.15</v>
      </c>
      <c r="M160" s="230">
        <v>139.34890999999999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132.1</v>
      </c>
      <c r="D161" s="231">
        <v>131.85</v>
      </c>
      <c r="E161" s="231">
        <v>130.79999999999998</v>
      </c>
      <c r="F161" s="231">
        <v>129.5</v>
      </c>
      <c r="G161" s="231">
        <v>128.44999999999999</v>
      </c>
      <c r="H161" s="231">
        <v>133.14999999999998</v>
      </c>
      <c r="I161" s="231">
        <v>134.19999999999999</v>
      </c>
      <c r="J161" s="231">
        <v>135.49999999999997</v>
      </c>
      <c r="K161" s="230">
        <v>132.9</v>
      </c>
      <c r="L161" s="230">
        <v>130.55000000000001</v>
      </c>
      <c r="M161" s="230">
        <v>63.42651</v>
      </c>
      <c r="N161" s="1"/>
      <c r="O161" s="1"/>
    </row>
    <row r="162" spans="1:15" ht="12.75" customHeight="1">
      <c r="A162" s="30">
        <v>152</v>
      </c>
      <c r="B162" s="216" t="s">
        <v>771</v>
      </c>
      <c r="C162" s="230">
        <v>330.7</v>
      </c>
      <c r="D162" s="231">
        <v>331.13333333333333</v>
      </c>
      <c r="E162" s="231">
        <v>325.56666666666666</v>
      </c>
      <c r="F162" s="231">
        <v>320.43333333333334</v>
      </c>
      <c r="G162" s="231">
        <v>314.86666666666667</v>
      </c>
      <c r="H162" s="231">
        <v>336.26666666666665</v>
      </c>
      <c r="I162" s="231">
        <v>341.83333333333326</v>
      </c>
      <c r="J162" s="231">
        <v>346.96666666666664</v>
      </c>
      <c r="K162" s="230">
        <v>336.7</v>
      </c>
      <c r="L162" s="230">
        <v>326</v>
      </c>
      <c r="M162" s="230">
        <v>12.00746</v>
      </c>
      <c r="N162" s="1"/>
      <c r="O162" s="1"/>
    </row>
    <row r="163" spans="1:15" ht="12.75" customHeight="1">
      <c r="A163" s="30">
        <v>153</v>
      </c>
      <c r="B163" s="216" t="s">
        <v>345</v>
      </c>
      <c r="C163" s="230">
        <v>4355.95</v>
      </c>
      <c r="D163" s="231">
        <v>4346.083333333333</v>
      </c>
      <c r="E163" s="231">
        <v>4311.8666666666659</v>
      </c>
      <c r="F163" s="231">
        <v>4267.7833333333328</v>
      </c>
      <c r="G163" s="231">
        <v>4233.5666666666657</v>
      </c>
      <c r="H163" s="231">
        <v>4390.1666666666661</v>
      </c>
      <c r="I163" s="231">
        <v>4424.3833333333332</v>
      </c>
      <c r="J163" s="231">
        <v>4468.4666666666662</v>
      </c>
      <c r="K163" s="230">
        <v>4380.3</v>
      </c>
      <c r="L163" s="230">
        <v>4302</v>
      </c>
      <c r="M163" s="230">
        <v>0.13694999999999999</v>
      </c>
      <c r="N163" s="1"/>
      <c r="O163" s="1"/>
    </row>
    <row r="164" spans="1:15" ht="12.75" customHeight="1">
      <c r="A164" s="30">
        <v>154</v>
      </c>
      <c r="B164" s="216" t="s">
        <v>346</v>
      </c>
      <c r="C164" s="230">
        <v>869.2</v>
      </c>
      <c r="D164" s="231">
        <v>865.81666666666661</v>
      </c>
      <c r="E164" s="231">
        <v>858.63333333333321</v>
      </c>
      <c r="F164" s="231">
        <v>848.06666666666661</v>
      </c>
      <c r="G164" s="231">
        <v>840.88333333333321</v>
      </c>
      <c r="H164" s="231">
        <v>876.38333333333321</v>
      </c>
      <c r="I164" s="231">
        <v>883.56666666666661</v>
      </c>
      <c r="J164" s="231">
        <v>894.13333333333321</v>
      </c>
      <c r="K164" s="230">
        <v>873</v>
      </c>
      <c r="L164" s="230">
        <v>855.25</v>
      </c>
      <c r="M164" s="230">
        <v>5.2542799999999996</v>
      </c>
      <c r="N164" s="1"/>
      <c r="O164" s="1"/>
    </row>
    <row r="165" spans="1:15" ht="12.75" customHeight="1">
      <c r="A165" s="30">
        <v>155</v>
      </c>
      <c r="B165" s="216" t="s">
        <v>347</v>
      </c>
      <c r="C165" s="230">
        <v>161.75</v>
      </c>
      <c r="D165" s="231">
        <v>163.38333333333333</v>
      </c>
      <c r="E165" s="231">
        <v>159.86666666666665</v>
      </c>
      <c r="F165" s="231">
        <v>157.98333333333332</v>
      </c>
      <c r="G165" s="231">
        <v>154.46666666666664</v>
      </c>
      <c r="H165" s="231">
        <v>165.26666666666665</v>
      </c>
      <c r="I165" s="231">
        <v>168.7833333333333</v>
      </c>
      <c r="J165" s="231">
        <v>170.66666666666666</v>
      </c>
      <c r="K165" s="230">
        <v>166.9</v>
      </c>
      <c r="L165" s="230">
        <v>161.5</v>
      </c>
      <c r="M165" s="230">
        <v>5.0080999999999998</v>
      </c>
      <c r="N165" s="1"/>
      <c r="O165" s="1"/>
    </row>
    <row r="166" spans="1:15" ht="12.75" customHeight="1">
      <c r="A166" s="30">
        <v>156</v>
      </c>
      <c r="B166" s="216" t="s">
        <v>348</v>
      </c>
      <c r="C166" s="230">
        <v>114.95</v>
      </c>
      <c r="D166" s="231">
        <v>115.10000000000001</v>
      </c>
      <c r="E166" s="231">
        <v>114.10000000000002</v>
      </c>
      <c r="F166" s="231">
        <v>113.25000000000001</v>
      </c>
      <c r="G166" s="231">
        <v>112.25000000000003</v>
      </c>
      <c r="H166" s="231">
        <v>115.95000000000002</v>
      </c>
      <c r="I166" s="231">
        <v>116.94999999999999</v>
      </c>
      <c r="J166" s="231">
        <v>117.80000000000001</v>
      </c>
      <c r="K166" s="230">
        <v>116.1</v>
      </c>
      <c r="L166" s="230">
        <v>114.25</v>
      </c>
      <c r="M166" s="230">
        <v>7.3682299999999996</v>
      </c>
      <c r="N166" s="1"/>
      <c r="O166" s="1"/>
    </row>
    <row r="167" spans="1:15" ht="12.75" customHeight="1">
      <c r="A167" s="30">
        <v>157</v>
      </c>
      <c r="B167" s="216" t="s">
        <v>252</v>
      </c>
      <c r="C167" s="230">
        <v>265.35000000000002</v>
      </c>
      <c r="D167" s="231">
        <v>265.43333333333334</v>
      </c>
      <c r="E167" s="231">
        <v>263.4666666666667</v>
      </c>
      <c r="F167" s="231">
        <v>261.58333333333337</v>
      </c>
      <c r="G167" s="231">
        <v>259.61666666666673</v>
      </c>
      <c r="H167" s="231">
        <v>267.31666666666666</v>
      </c>
      <c r="I167" s="231">
        <v>269.28333333333325</v>
      </c>
      <c r="J167" s="231">
        <v>271.16666666666663</v>
      </c>
      <c r="K167" s="230">
        <v>267.39999999999998</v>
      </c>
      <c r="L167" s="230">
        <v>263.55</v>
      </c>
      <c r="M167" s="230">
        <v>8.4622100000000007</v>
      </c>
      <c r="N167" s="1"/>
      <c r="O167" s="1"/>
    </row>
    <row r="168" spans="1:15" ht="12.75" customHeight="1">
      <c r="A168" s="30">
        <v>158</v>
      </c>
      <c r="B168" s="216" t="s">
        <v>815</v>
      </c>
      <c r="C168" s="230">
        <v>970.4</v>
      </c>
      <c r="D168" s="231">
        <v>974.31666666666661</v>
      </c>
      <c r="E168" s="231">
        <v>964.18333333333317</v>
      </c>
      <c r="F168" s="231">
        <v>957.96666666666658</v>
      </c>
      <c r="G168" s="231">
        <v>947.83333333333314</v>
      </c>
      <c r="H168" s="231">
        <v>980.53333333333319</v>
      </c>
      <c r="I168" s="231">
        <v>990.66666666666663</v>
      </c>
      <c r="J168" s="231">
        <v>996.88333333333321</v>
      </c>
      <c r="K168" s="230">
        <v>984.45</v>
      </c>
      <c r="L168" s="230">
        <v>968.1</v>
      </c>
      <c r="M168" s="230">
        <v>0.28431000000000001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109.3</v>
      </c>
      <c r="D169" s="231">
        <v>109.09999999999998</v>
      </c>
      <c r="E169" s="231">
        <v>108.59999999999997</v>
      </c>
      <c r="F169" s="231">
        <v>107.89999999999999</v>
      </c>
      <c r="G169" s="231">
        <v>107.39999999999998</v>
      </c>
      <c r="H169" s="231">
        <v>109.79999999999995</v>
      </c>
      <c r="I169" s="231">
        <v>110.29999999999998</v>
      </c>
      <c r="J169" s="231">
        <v>110.99999999999994</v>
      </c>
      <c r="K169" s="230">
        <v>109.6</v>
      </c>
      <c r="L169" s="230">
        <v>108.4</v>
      </c>
      <c r="M169" s="230">
        <v>67.607129999999998</v>
      </c>
      <c r="N169" s="1"/>
      <c r="O169" s="1"/>
    </row>
    <row r="170" spans="1:15" ht="12.75" customHeight="1">
      <c r="A170" s="30">
        <v>160</v>
      </c>
      <c r="B170" s="216" t="s">
        <v>350</v>
      </c>
      <c r="C170" s="230">
        <v>1470</v>
      </c>
      <c r="D170" s="231">
        <v>1473.45</v>
      </c>
      <c r="E170" s="231">
        <v>1460.95</v>
      </c>
      <c r="F170" s="231">
        <v>1451.9</v>
      </c>
      <c r="G170" s="231">
        <v>1439.4</v>
      </c>
      <c r="H170" s="231">
        <v>1482.5</v>
      </c>
      <c r="I170" s="231">
        <v>1495</v>
      </c>
      <c r="J170" s="231">
        <v>1504.05</v>
      </c>
      <c r="K170" s="230">
        <v>1485.95</v>
      </c>
      <c r="L170" s="230">
        <v>1464.4</v>
      </c>
      <c r="M170" s="230">
        <v>0.69654000000000005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44.6</v>
      </c>
      <c r="D171" s="231">
        <v>44.483333333333327</v>
      </c>
      <c r="E171" s="231">
        <v>44.216666666666654</v>
      </c>
      <c r="F171" s="231">
        <v>43.833333333333329</v>
      </c>
      <c r="G171" s="231">
        <v>43.566666666666656</v>
      </c>
      <c r="H171" s="231">
        <v>44.866666666666653</v>
      </c>
      <c r="I171" s="231">
        <v>45.133333333333319</v>
      </c>
      <c r="J171" s="231">
        <v>45.516666666666652</v>
      </c>
      <c r="K171" s="230">
        <v>44.75</v>
      </c>
      <c r="L171" s="230">
        <v>44.1</v>
      </c>
      <c r="M171" s="230">
        <v>91.072500000000005</v>
      </c>
      <c r="N171" s="1"/>
      <c r="O171" s="1"/>
    </row>
    <row r="172" spans="1:15" ht="12.75" customHeight="1">
      <c r="A172" s="30">
        <v>162</v>
      </c>
      <c r="B172" s="216" t="s">
        <v>351</v>
      </c>
      <c r="C172" s="230">
        <v>2468.1</v>
      </c>
      <c r="D172" s="231">
        <v>2490.75</v>
      </c>
      <c r="E172" s="231">
        <v>2433.85</v>
      </c>
      <c r="F172" s="231">
        <v>2399.6</v>
      </c>
      <c r="G172" s="231">
        <v>2342.6999999999998</v>
      </c>
      <c r="H172" s="231">
        <v>2525</v>
      </c>
      <c r="I172" s="231">
        <v>2581.8999999999996</v>
      </c>
      <c r="J172" s="231">
        <v>2616.15</v>
      </c>
      <c r="K172" s="230">
        <v>2547.65</v>
      </c>
      <c r="L172" s="230">
        <v>2456.5</v>
      </c>
      <c r="M172" s="230">
        <v>0.35499999999999998</v>
      </c>
      <c r="N172" s="1"/>
      <c r="O172" s="1"/>
    </row>
    <row r="173" spans="1:15" ht="12.75" customHeight="1">
      <c r="A173" s="30">
        <v>163</v>
      </c>
      <c r="B173" s="216" t="s">
        <v>352</v>
      </c>
      <c r="C173" s="230">
        <v>2900.15</v>
      </c>
      <c r="D173" s="231">
        <v>2891.7166666666667</v>
      </c>
      <c r="E173" s="231">
        <v>2858.4333333333334</v>
      </c>
      <c r="F173" s="231">
        <v>2816.7166666666667</v>
      </c>
      <c r="G173" s="231">
        <v>2783.4333333333334</v>
      </c>
      <c r="H173" s="231">
        <v>2933.4333333333334</v>
      </c>
      <c r="I173" s="231">
        <v>2966.7166666666672</v>
      </c>
      <c r="J173" s="231">
        <v>3008.4333333333334</v>
      </c>
      <c r="K173" s="230">
        <v>2925</v>
      </c>
      <c r="L173" s="230">
        <v>2850</v>
      </c>
      <c r="M173" s="230">
        <v>6.096E-2</v>
      </c>
      <c r="N173" s="1"/>
      <c r="O173" s="1"/>
    </row>
    <row r="174" spans="1:15" ht="12.75" customHeight="1">
      <c r="A174" s="30">
        <v>164</v>
      </c>
      <c r="B174" s="216" t="s">
        <v>353</v>
      </c>
      <c r="C174" s="230">
        <v>151.1</v>
      </c>
      <c r="D174" s="231">
        <v>151</v>
      </c>
      <c r="E174" s="231">
        <v>148.44999999999999</v>
      </c>
      <c r="F174" s="231">
        <v>145.79999999999998</v>
      </c>
      <c r="G174" s="231">
        <v>143.24999999999997</v>
      </c>
      <c r="H174" s="231">
        <v>153.65</v>
      </c>
      <c r="I174" s="231">
        <v>156.20000000000002</v>
      </c>
      <c r="J174" s="231">
        <v>158.85000000000002</v>
      </c>
      <c r="K174" s="230">
        <v>153.55000000000001</v>
      </c>
      <c r="L174" s="230">
        <v>148.35</v>
      </c>
      <c r="M174" s="230">
        <v>6.97607</v>
      </c>
      <c r="N174" s="1"/>
      <c r="O174" s="1"/>
    </row>
    <row r="175" spans="1:15" ht="12.75" customHeight="1">
      <c r="A175" s="30">
        <v>165</v>
      </c>
      <c r="B175" s="216" t="s">
        <v>253</v>
      </c>
      <c r="C175" s="230">
        <v>1310.45</v>
      </c>
      <c r="D175" s="231">
        <v>1306.8166666666666</v>
      </c>
      <c r="E175" s="231">
        <v>1289.6333333333332</v>
      </c>
      <c r="F175" s="231">
        <v>1268.8166666666666</v>
      </c>
      <c r="G175" s="231">
        <v>1251.6333333333332</v>
      </c>
      <c r="H175" s="231">
        <v>1327.6333333333332</v>
      </c>
      <c r="I175" s="231">
        <v>1344.8166666666666</v>
      </c>
      <c r="J175" s="231">
        <v>1365.6333333333332</v>
      </c>
      <c r="K175" s="230">
        <v>1324</v>
      </c>
      <c r="L175" s="230">
        <v>1286</v>
      </c>
      <c r="M175" s="230">
        <v>7.0320900000000002</v>
      </c>
      <c r="N175" s="1"/>
      <c r="O175" s="1"/>
    </row>
    <row r="176" spans="1:15" ht="12.75" customHeight="1">
      <c r="A176" s="30">
        <v>166</v>
      </c>
      <c r="B176" s="216" t="s">
        <v>354</v>
      </c>
      <c r="C176" s="230">
        <v>1247.8499999999999</v>
      </c>
      <c r="D176" s="231">
        <v>1250.2833333333333</v>
      </c>
      <c r="E176" s="231">
        <v>1234.5666666666666</v>
      </c>
      <c r="F176" s="231">
        <v>1221.2833333333333</v>
      </c>
      <c r="G176" s="231">
        <v>1205.5666666666666</v>
      </c>
      <c r="H176" s="231">
        <v>1263.5666666666666</v>
      </c>
      <c r="I176" s="231">
        <v>1279.2833333333333</v>
      </c>
      <c r="J176" s="231">
        <v>1292.5666666666666</v>
      </c>
      <c r="K176" s="230">
        <v>1266</v>
      </c>
      <c r="L176" s="230">
        <v>1237</v>
      </c>
      <c r="M176" s="230">
        <v>0.72009999999999996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516.85</v>
      </c>
      <c r="D177" s="231">
        <v>514.41666666666663</v>
      </c>
      <c r="E177" s="231">
        <v>509.83333333333326</v>
      </c>
      <c r="F177" s="231">
        <v>502.81666666666661</v>
      </c>
      <c r="G177" s="231">
        <v>498.23333333333323</v>
      </c>
      <c r="H177" s="231">
        <v>521.43333333333328</v>
      </c>
      <c r="I177" s="231">
        <v>526.01666666666654</v>
      </c>
      <c r="J177" s="231">
        <v>533.0333333333333</v>
      </c>
      <c r="K177" s="230">
        <v>519</v>
      </c>
      <c r="L177" s="230">
        <v>507.4</v>
      </c>
      <c r="M177" s="230">
        <v>8.1740399999999998</v>
      </c>
      <c r="N177" s="1"/>
      <c r="O177" s="1"/>
    </row>
    <row r="178" spans="1:15" ht="12.75" customHeight="1">
      <c r="A178" s="30">
        <v>168</v>
      </c>
      <c r="B178" s="216" t="s">
        <v>816</v>
      </c>
      <c r="C178" s="230">
        <v>1042.7</v>
      </c>
      <c r="D178" s="231">
        <v>1035.8833333333332</v>
      </c>
      <c r="E178" s="231">
        <v>1026.7666666666664</v>
      </c>
      <c r="F178" s="231">
        <v>1010.8333333333333</v>
      </c>
      <c r="G178" s="231">
        <v>1001.7166666666665</v>
      </c>
      <c r="H178" s="231">
        <v>1051.8166666666664</v>
      </c>
      <c r="I178" s="231">
        <v>1060.9333333333332</v>
      </c>
      <c r="J178" s="231">
        <v>1076.8666666666663</v>
      </c>
      <c r="K178" s="230">
        <v>1045</v>
      </c>
      <c r="L178" s="230">
        <v>1019.95</v>
      </c>
      <c r="M178" s="230">
        <v>0.11402</v>
      </c>
      <c r="N178" s="1"/>
      <c r="O178" s="1"/>
    </row>
    <row r="179" spans="1:15" ht="12.75" customHeight="1">
      <c r="A179" s="30">
        <v>169</v>
      </c>
      <c r="B179" s="216" t="s">
        <v>355</v>
      </c>
      <c r="C179" s="230">
        <v>1698.5</v>
      </c>
      <c r="D179" s="231">
        <v>1703.3833333333332</v>
      </c>
      <c r="E179" s="231">
        <v>1668.7666666666664</v>
      </c>
      <c r="F179" s="231">
        <v>1639.0333333333333</v>
      </c>
      <c r="G179" s="231">
        <v>1604.4166666666665</v>
      </c>
      <c r="H179" s="231">
        <v>1733.1166666666663</v>
      </c>
      <c r="I179" s="231">
        <v>1767.7333333333331</v>
      </c>
      <c r="J179" s="231">
        <v>1797.4666666666662</v>
      </c>
      <c r="K179" s="230">
        <v>1738</v>
      </c>
      <c r="L179" s="230">
        <v>1673.65</v>
      </c>
      <c r="M179" s="230">
        <v>1.29914</v>
      </c>
      <c r="N179" s="1"/>
      <c r="O179" s="1"/>
    </row>
    <row r="180" spans="1:15" ht="12.75" customHeight="1">
      <c r="A180" s="30">
        <v>170</v>
      </c>
      <c r="B180" s="216" t="s">
        <v>254</v>
      </c>
      <c r="C180" s="230">
        <v>429.2</v>
      </c>
      <c r="D180" s="231">
        <v>428.7</v>
      </c>
      <c r="E180" s="231">
        <v>425.5</v>
      </c>
      <c r="F180" s="231">
        <v>421.8</v>
      </c>
      <c r="G180" s="231">
        <v>418.6</v>
      </c>
      <c r="H180" s="231">
        <v>432.4</v>
      </c>
      <c r="I180" s="231">
        <v>435.59999999999991</v>
      </c>
      <c r="J180" s="231">
        <v>439.29999999999995</v>
      </c>
      <c r="K180" s="230">
        <v>431.9</v>
      </c>
      <c r="L180" s="230">
        <v>425</v>
      </c>
      <c r="M180" s="230">
        <v>0.38173000000000001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989.6</v>
      </c>
      <c r="D181" s="231">
        <v>987.33333333333337</v>
      </c>
      <c r="E181" s="231">
        <v>982.51666666666677</v>
      </c>
      <c r="F181" s="231">
        <v>975.43333333333339</v>
      </c>
      <c r="G181" s="231">
        <v>970.61666666666679</v>
      </c>
      <c r="H181" s="231">
        <v>994.41666666666674</v>
      </c>
      <c r="I181" s="231">
        <v>999.23333333333335</v>
      </c>
      <c r="J181" s="231">
        <v>1006.3166666666667</v>
      </c>
      <c r="K181" s="230">
        <v>992.15</v>
      </c>
      <c r="L181" s="230">
        <v>980.25</v>
      </c>
      <c r="M181" s="230">
        <v>11.95669</v>
      </c>
      <c r="N181" s="1"/>
      <c r="O181" s="1"/>
    </row>
    <row r="182" spans="1:15" ht="12.75" customHeight="1">
      <c r="A182" s="30">
        <v>172</v>
      </c>
      <c r="B182" s="216" t="s">
        <v>255</v>
      </c>
      <c r="C182" s="230">
        <v>435.55</v>
      </c>
      <c r="D182" s="231">
        <v>436.08333333333331</v>
      </c>
      <c r="E182" s="231">
        <v>432.46666666666664</v>
      </c>
      <c r="F182" s="231">
        <v>429.38333333333333</v>
      </c>
      <c r="G182" s="231">
        <v>425.76666666666665</v>
      </c>
      <c r="H182" s="231">
        <v>439.16666666666663</v>
      </c>
      <c r="I182" s="231">
        <v>442.7833333333333</v>
      </c>
      <c r="J182" s="231">
        <v>445.86666666666662</v>
      </c>
      <c r="K182" s="230">
        <v>439.7</v>
      </c>
      <c r="L182" s="230">
        <v>433</v>
      </c>
      <c r="M182" s="230">
        <v>0.35149000000000002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1283.4000000000001</v>
      </c>
      <c r="D183" s="231">
        <v>1280.8</v>
      </c>
      <c r="E183" s="231">
        <v>1271</v>
      </c>
      <c r="F183" s="231">
        <v>1258.6000000000001</v>
      </c>
      <c r="G183" s="231">
        <v>1248.8000000000002</v>
      </c>
      <c r="H183" s="231">
        <v>1293.1999999999998</v>
      </c>
      <c r="I183" s="231">
        <v>1302.9999999999995</v>
      </c>
      <c r="J183" s="231">
        <v>1315.3999999999996</v>
      </c>
      <c r="K183" s="230">
        <v>1290.5999999999999</v>
      </c>
      <c r="L183" s="230">
        <v>1268.4000000000001</v>
      </c>
      <c r="M183" s="230">
        <v>2.8845900000000002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297.5</v>
      </c>
      <c r="D184" s="231">
        <v>298.86666666666662</v>
      </c>
      <c r="E184" s="231">
        <v>295.43333333333322</v>
      </c>
      <c r="F184" s="231">
        <v>293.36666666666662</v>
      </c>
      <c r="G184" s="231">
        <v>289.93333333333322</v>
      </c>
      <c r="H184" s="231">
        <v>300.93333333333322</v>
      </c>
      <c r="I184" s="231">
        <v>304.36666666666662</v>
      </c>
      <c r="J184" s="231">
        <v>306.43333333333322</v>
      </c>
      <c r="K184" s="230">
        <v>302.3</v>
      </c>
      <c r="L184" s="230">
        <v>296.8</v>
      </c>
      <c r="M184" s="230">
        <v>5.4471400000000001</v>
      </c>
      <c r="N184" s="1"/>
      <c r="O184" s="1"/>
    </row>
    <row r="185" spans="1:15" ht="12.75" customHeight="1">
      <c r="A185" s="30">
        <v>175</v>
      </c>
      <c r="B185" s="216" t="s">
        <v>356</v>
      </c>
      <c r="C185" s="230">
        <v>288.5</v>
      </c>
      <c r="D185" s="231">
        <v>288.21666666666664</v>
      </c>
      <c r="E185" s="231">
        <v>284.5333333333333</v>
      </c>
      <c r="F185" s="231">
        <v>280.56666666666666</v>
      </c>
      <c r="G185" s="231">
        <v>276.88333333333333</v>
      </c>
      <c r="H185" s="231">
        <v>292.18333333333328</v>
      </c>
      <c r="I185" s="231">
        <v>295.86666666666656</v>
      </c>
      <c r="J185" s="231">
        <v>299.83333333333326</v>
      </c>
      <c r="K185" s="230">
        <v>291.89999999999998</v>
      </c>
      <c r="L185" s="230">
        <v>284.25</v>
      </c>
      <c r="M185" s="230">
        <v>11.34122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1689.3</v>
      </c>
      <c r="D186" s="231">
        <v>1679.4166666666667</v>
      </c>
      <c r="E186" s="231">
        <v>1665.5833333333335</v>
      </c>
      <c r="F186" s="231">
        <v>1641.8666666666668</v>
      </c>
      <c r="G186" s="231">
        <v>1628.0333333333335</v>
      </c>
      <c r="H186" s="231">
        <v>1703.1333333333334</v>
      </c>
      <c r="I186" s="231">
        <v>1716.9666666666669</v>
      </c>
      <c r="J186" s="231">
        <v>1740.6833333333334</v>
      </c>
      <c r="K186" s="230">
        <v>1693.25</v>
      </c>
      <c r="L186" s="230">
        <v>1655.7</v>
      </c>
      <c r="M186" s="230">
        <v>3.7326600000000001</v>
      </c>
      <c r="N186" s="1"/>
      <c r="O186" s="1"/>
    </row>
    <row r="187" spans="1:15" ht="12.75" customHeight="1">
      <c r="A187" s="30">
        <v>177</v>
      </c>
      <c r="B187" s="216" t="s">
        <v>357</v>
      </c>
      <c r="C187" s="230">
        <v>645.6</v>
      </c>
      <c r="D187" s="231">
        <v>643.16666666666663</v>
      </c>
      <c r="E187" s="231">
        <v>637.5333333333333</v>
      </c>
      <c r="F187" s="231">
        <v>629.4666666666667</v>
      </c>
      <c r="G187" s="231">
        <v>623.83333333333337</v>
      </c>
      <c r="H187" s="231">
        <v>651.23333333333323</v>
      </c>
      <c r="I187" s="231">
        <v>656.86666666666667</v>
      </c>
      <c r="J187" s="231">
        <v>664.93333333333317</v>
      </c>
      <c r="K187" s="230">
        <v>648.79999999999995</v>
      </c>
      <c r="L187" s="230">
        <v>635.1</v>
      </c>
      <c r="M187" s="230">
        <v>0.90147999999999995</v>
      </c>
      <c r="N187" s="1"/>
      <c r="O187" s="1"/>
    </row>
    <row r="188" spans="1:15" ht="12.75" customHeight="1">
      <c r="A188" s="30">
        <v>178</v>
      </c>
      <c r="B188" s="216" t="s">
        <v>851</v>
      </c>
      <c r="C188" s="230">
        <v>304.7</v>
      </c>
      <c r="D188" s="231">
        <v>300.55</v>
      </c>
      <c r="E188" s="231">
        <v>292.15000000000003</v>
      </c>
      <c r="F188" s="231">
        <v>279.60000000000002</v>
      </c>
      <c r="G188" s="231">
        <v>271.20000000000005</v>
      </c>
      <c r="H188" s="231">
        <v>313.10000000000002</v>
      </c>
      <c r="I188" s="231">
        <v>321.5</v>
      </c>
      <c r="J188" s="231">
        <v>334.05</v>
      </c>
      <c r="K188" s="230">
        <v>308.95</v>
      </c>
      <c r="L188" s="230">
        <v>288</v>
      </c>
      <c r="M188" s="230">
        <v>9.0838000000000001</v>
      </c>
      <c r="N188" s="1"/>
      <c r="O188" s="1"/>
    </row>
    <row r="189" spans="1:15" ht="12.75" customHeight="1">
      <c r="A189" s="30">
        <v>179</v>
      </c>
      <c r="B189" s="216" t="s">
        <v>359</v>
      </c>
      <c r="C189" s="230">
        <v>1841.1</v>
      </c>
      <c r="D189" s="231">
        <v>1845.3666666666668</v>
      </c>
      <c r="E189" s="231">
        <v>1825.7333333333336</v>
      </c>
      <c r="F189" s="231">
        <v>1810.3666666666668</v>
      </c>
      <c r="G189" s="231">
        <v>1790.7333333333336</v>
      </c>
      <c r="H189" s="231">
        <v>1860.7333333333336</v>
      </c>
      <c r="I189" s="231">
        <v>1880.3666666666668</v>
      </c>
      <c r="J189" s="231">
        <v>1895.7333333333336</v>
      </c>
      <c r="K189" s="230">
        <v>1865</v>
      </c>
      <c r="L189" s="230">
        <v>1830</v>
      </c>
      <c r="M189" s="230">
        <v>0.15026</v>
      </c>
      <c r="N189" s="1"/>
      <c r="O189" s="1"/>
    </row>
    <row r="190" spans="1:15" ht="12.75" customHeight="1">
      <c r="A190" s="30">
        <v>180</v>
      </c>
      <c r="B190" s="216" t="s">
        <v>360</v>
      </c>
      <c r="C190" s="230">
        <v>625.79999999999995</v>
      </c>
      <c r="D190" s="231">
        <v>626.4666666666667</v>
      </c>
      <c r="E190" s="231">
        <v>621.33333333333337</v>
      </c>
      <c r="F190" s="231">
        <v>616.86666666666667</v>
      </c>
      <c r="G190" s="231">
        <v>611.73333333333335</v>
      </c>
      <c r="H190" s="231">
        <v>630.93333333333339</v>
      </c>
      <c r="I190" s="231">
        <v>636.06666666666661</v>
      </c>
      <c r="J190" s="231">
        <v>640.53333333333342</v>
      </c>
      <c r="K190" s="230">
        <v>631.6</v>
      </c>
      <c r="L190" s="230">
        <v>622</v>
      </c>
      <c r="M190" s="230">
        <v>0.38662999999999997</v>
      </c>
      <c r="N190" s="1"/>
      <c r="O190" s="1"/>
    </row>
    <row r="191" spans="1:15" ht="12.75" customHeight="1">
      <c r="A191" s="30">
        <v>181</v>
      </c>
      <c r="B191" s="216" t="s">
        <v>361</v>
      </c>
      <c r="C191" s="230">
        <v>267.25</v>
      </c>
      <c r="D191" s="231">
        <v>268.3</v>
      </c>
      <c r="E191" s="231">
        <v>263.95000000000005</v>
      </c>
      <c r="F191" s="231">
        <v>260.65000000000003</v>
      </c>
      <c r="G191" s="231">
        <v>256.30000000000007</v>
      </c>
      <c r="H191" s="231">
        <v>271.60000000000002</v>
      </c>
      <c r="I191" s="231">
        <v>275.95000000000005</v>
      </c>
      <c r="J191" s="231">
        <v>279.25</v>
      </c>
      <c r="K191" s="230">
        <v>272.64999999999998</v>
      </c>
      <c r="L191" s="230">
        <v>265</v>
      </c>
      <c r="M191" s="230">
        <v>3.2008100000000002</v>
      </c>
      <c r="N191" s="1"/>
      <c r="O191" s="1"/>
    </row>
    <row r="192" spans="1:15" ht="12.75" customHeight="1">
      <c r="A192" s="30">
        <v>182</v>
      </c>
      <c r="B192" s="216" t="s">
        <v>362</v>
      </c>
      <c r="C192" s="230">
        <v>3358.7</v>
      </c>
      <c r="D192" s="231">
        <v>3342.9333333333329</v>
      </c>
      <c r="E192" s="231">
        <v>3320.766666666666</v>
      </c>
      <c r="F192" s="231">
        <v>3282.833333333333</v>
      </c>
      <c r="G192" s="231">
        <v>3260.6666666666661</v>
      </c>
      <c r="H192" s="231">
        <v>3380.8666666666659</v>
      </c>
      <c r="I192" s="231">
        <v>3403.0333333333328</v>
      </c>
      <c r="J192" s="231">
        <v>3440.9666666666658</v>
      </c>
      <c r="K192" s="230">
        <v>3365.1</v>
      </c>
      <c r="L192" s="230">
        <v>3305</v>
      </c>
      <c r="M192" s="230">
        <v>3.5407899999999999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463.5</v>
      </c>
      <c r="D193" s="231">
        <v>465.16666666666669</v>
      </c>
      <c r="E193" s="231">
        <v>460.68333333333339</v>
      </c>
      <c r="F193" s="231">
        <v>457.86666666666673</v>
      </c>
      <c r="G193" s="231">
        <v>453.38333333333344</v>
      </c>
      <c r="H193" s="231">
        <v>467.98333333333335</v>
      </c>
      <c r="I193" s="231">
        <v>472.46666666666658</v>
      </c>
      <c r="J193" s="231">
        <v>475.2833333333333</v>
      </c>
      <c r="K193" s="230">
        <v>469.65</v>
      </c>
      <c r="L193" s="230">
        <v>462.35</v>
      </c>
      <c r="M193" s="230">
        <v>4.2914000000000003</v>
      </c>
      <c r="N193" s="1"/>
      <c r="O193" s="1"/>
    </row>
    <row r="194" spans="1:15" ht="12.75" customHeight="1">
      <c r="A194" s="30">
        <v>184</v>
      </c>
      <c r="B194" s="216" t="s">
        <v>363</v>
      </c>
      <c r="C194" s="230">
        <v>526.45000000000005</v>
      </c>
      <c r="D194" s="231">
        <v>527.11666666666667</v>
      </c>
      <c r="E194" s="231">
        <v>523.33333333333337</v>
      </c>
      <c r="F194" s="231">
        <v>520.2166666666667</v>
      </c>
      <c r="G194" s="231">
        <v>516.43333333333339</v>
      </c>
      <c r="H194" s="231">
        <v>530.23333333333335</v>
      </c>
      <c r="I194" s="231">
        <v>534.01666666666665</v>
      </c>
      <c r="J194" s="231">
        <v>537.13333333333333</v>
      </c>
      <c r="K194" s="230">
        <v>530.9</v>
      </c>
      <c r="L194" s="230">
        <v>524</v>
      </c>
      <c r="M194" s="230">
        <v>5.7657699999999998</v>
      </c>
      <c r="N194" s="1"/>
      <c r="O194" s="1"/>
    </row>
    <row r="195" spans="1:15" ht="12.75" customHeight="1">
      <c r="A195" s="30">
        <v>185</v>
      </c>
      <c r="B195" s="216" t="s">
        <v>364</v>
      </c>
      <c r="C195" s="230">
        <v>114.25</v>
      </c>
      <c r="D195" s="231">
        <v>112.75</v>
      </c>
      <c r="E195" s="231">
        <v>110.5</v>
      </c>
      <c r="F195" s="231">
        <v>106.75</v>
      </c>
      <c r="G195" s="231">
        <v>104.5</v>
      </c>
      <c r="H195" s="231">
        <v>116.5</v>
      </c>
      <c r="I195" s="231">
        <v>118.75</v>
      </c>
      <c r="J195" s="231">
        <v>122.5</v>
      </c>
      <c r="K195" s="230">
        <v>115</v>
      </c>
      <c r="L195" s="230">
        <v>109</v>
      </c>
      <c r="M195" s="230">
        <v>13.66682</v>
      </c>
      <c r="N195" s="1"/>
      <c r="O195" s="1"/>
    </row>
    <row r="196" spans="1:15" ht="12.75" customHeight="1">
      <c r="A196" s="30">
        <v>186</v>
      </c>
      <c r="B196" s="216" t="s">
        <v>365</v>
      </c>
      <c r="C196" s="230">
        <v>123.75</v>
      </c>
      <c r="D196" s="231">
        <v>123.73333333333333</v>
      </c>
      <c r="E196" s="231">
        <v>122.96666666666667</v>
      </c>
      <c r="F196" s="231">
        <v>122.18333333333334</v>
      </c>
      <c r="G196" s="231">
        <v>121.41666666666667</v>
      </c>
      <c r="H196" s="231">
        <v>124.51666666666667</v>
      </c>
      <c r="I196" s="231">
        <v>125.28333333333335</v>
      </c>
      <c r="J196" s="231">
        <v>126.06666666666666</v>
      </c>
      <c r="K196" s="230">
        <v>124.5</v>
      </c>
      <c r="L196" s="230">
        <v>122.95</v>
      </c>
      <c r="M196" s="230">
        <v>6.2471199999999998</v>
      </c>
      <c r="N196" s="1"/>
      <c r="O196" s="1"/>
    </row>
    <row r="197" spans="1:15" ht="12.75" customHeight="1">
      <c r="A197" s="30">
        <v>187</v>
      </c>
      <c r="B197" s="216" t="s">
        <v>256</v>
      </c>
      <c r="C197" s="230">
        <v>264.3</v>
      </c>
      <c r="D197" s="231">
        <v>263.98333333333335</v>
      </c>
      <c r="E197" s="231">
        <v>262.76666666666671</v>
      </c>
      <c r="F197" s="231">
        <v>261.23333333333335</v>
      </c>
      <c r="G197" s="231">
        <v>260.01666666666671</v>
      </c>
      <c r="H197" s="231">
        <v>265.51666666666671</v>
      </c>
      <c r="I197" s="231">
        <v>266.73333333333341</v>
      </c>
      <c r="J197" s="231">
        <v>268.26666666666671</v>
      </c>
      <c r="K197" s="230">
        <v>265.2</v>
      </c>
      <c r="L197" s="230">
        <v>262.45</v>
      </c>
      <c r="M197" s="230">
        <v>1.5163899999999999</v>
      </c>
      <c r="N197" s="1"/>
      <c r="O197" s="1"/>
    </row>
    <row r="198" spans="1:15" ht="12.75" customHeight="1">
      <c r="A198" s="30">
        <v>188</v>
      </c>
      <c r="B198" s="216" t="s">
        <v>367</v>
      </c>
      <c r="C198" s="230">
        <v>1063.9000000000001</v>
      </c>
      <c r="D198" s="231">
        <v>1069.9666666666667</v>
      </c>
      <c r="E198" s="231">
        <v>1054.9333333333334</v>
      </c>
      <c r="F198" s="231">
        <v>1045.9666666666667</v>
      </c>
      <c r="G198" s="231">
        <v>1030.9333333333334</v>
      </c>
      <c r="H198" s="231">
        <v>1078.9333333333334</v>
      </c>
      <c r="I198" s="231">
        <v>1093.9666666666667</v>
      </c>
      <c r="J198" s="231">
        <v>1102.9333333333334</v>
      </c>
      <c r="K198" s="230">
        <v>1085</v>
      </c>
      <c r="L198" s="230">
        <v>1061</v>
      </c>
      <c r="M198" s="230">
        <v>1.1749499999999999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1054.05</v>
      </c>
      <c r="D199" s="231">
        <v>1052.9833333333333</v>
      </c>
      <c r="E199" s="231">
        <v>1047.0666666666666</v>
      </c>
      <c r="F199" s="231">
        <v>1040.0833333333333</v>
      </c>
      <c r="G199" s="231">
        <v>1034.1666666666665</v>
      </c>
      <c r="H199" s="231">
        <v>1059.9666666666667</v>
      </c>
      <c r="I199" s="231">
        <v>1065.8833333333332</v>
      </c>
      <c r="J199" s="231">
        <v>1072.8666666666668</v>
      </c>
      <c r="K199" s="230">
        <v>1058.9000000000001</v>
      </c>
      <c r="L199" s="230">
        <v>1046</v>
      </c>
      <c r="M199" s="230">
        <v>20.33625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1780.9</v>
      </c>
      <c r="D200" s="231">
        <v>1777.6000000000001</v>
      </c>
      <c r="E200" s="231">
        <v>1768.3500000000004</v>
      </c>
      <c r="F200" s="231">
        <v>1755.8000000000002</v>
      </c>
      <c r="G200" s="231">
        <v>1746.5500000000004</v>
      </c>
      <c r="H200" s="231">
        <v>1790.1500000000003</v>
      </c>
      <c r="I200" s="231">
        <v>1799.3999999999999</v>
      </c>
      <c r="J200" s="231">
        <v>1811.9500000000003</v>
      </c>
      <c r="K200" s="230">
        <v>1786.85</v>
      </c>
      <c r="L200" s="230">
        <v>1765.05</v>
      </c>
      <c r="M200" s="230">
        <v>1.1528099999999999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1688.15</v>
      </c>
      <c r="D201" s="231">
        <v>1684.5666666666668</v>
      </c>
      <c r="E201" s="231">
        <v>1677.6833333333336</v>
      </c>
      <c r="F201" s="231">
        <v>1667.2166666666667</v>
      </c>
      <c r="G201" s="231">
        <v>1660.3333333333335</v>
      </c>
      <c r="H201" s="231">
        <v>1695.0333333333338</v>
      </c>
      <c r="I201" s="231">
        <v>1701.916666666667</v>
      </c>
      <c r="J201" s="231">
        <v>1712.3833333333339</v>
      </c>
      <c r="K201" s="230">
        <v>1691.45</v>
      </c>
      <c r="L201" s="230">
        <v>1674.1</v>
      </c>
      <c r="M201" s="230">
        <v>178.37925999999999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547.54999999999995</v>
      </c>
      <c r="D202" s="231">
        <v>545.0333333333333</v>
      </c>
      <c r="E202" s="231">
        <v>534.51666666666665</v>
      </c>
      <c r="F202" s="231">
        <v>521.48333333333335</v>
      </c>
      <c r="G202" s="231">
        <v>510.9666666666667</v>
      </c>
      <c r="H202" s="231">
        <v>558.06666666666661</v>
      </c>
      <c r="I202" s="231">
        <v>568.58333333333326</v>
      </c>
      <c r="J202" s="231">
        <v>581.61666666666656</v>
      </c>
      <c r="K202" s="230">
        <v>555.54999999999995</v>
      </c>
      <c r="L202" s="230">
        <v>532</v>
      </c>
      <c r="M202" s="230">
        <v>234.96385000000001</v>
      </c>
      <c r="N202" s="1"/>
      <c r="O202" s="1"/>
    </row>
    <row r="203" spans="1:15" ht="12.75" customHeight="1">
      <c r="A203" s="30">
        <v>193</v>
      </c>
      <c r="B203" s="216" t="s">
        <v>368</v>
      </c>
      <c r="C203" s="230">
        <v>63.75</v>
      </c>
      <c r="D203" s="231">
        <v>63.216666666666669</v>
      </c>
      <c r="E203" s="231">
        <v>61.933333333333337</v>
      </c>
      <c r="F203" s="231">
        <v>60.116666666666667</v>
      </c>
      <c r="G203" s="231">
        <v>58.833333333333336</v>
      </c>
      <c r="H203" s="231">
        <v>65.033333333333331</v>
      </c>
      <c r="I203" s="231">
        <v>66.316666666666663</v>
      </c>
      <c r="J203" s="231">
        <v>68.13333333333334</v>
      </c>
      <c r="K203" s="230">
        <v>64.5</v>
      </c>
      <c r="L203" s="230">
        <v>61.4</v>
      </c>
      <c r="M203" s="230">
        <v>72.918170000000003</v>
      </c>
      <c r="N203" s="1"/>
      <c r="O203" s="1"/>
    </row>
    <row r="204" spans="1:15" ht="12.75" customHeight="1">
      <c r="A204" s="30">
        <v>194</v>
      </c>
      <c r="B204" s="216" t="s">
        <v>817</v>
      </c>
      <c r="C204" s="230">
        <v>605.9</v>
      </c>
      <c r="D204" s="231">
        <v>601.15</v>
      </c>
      <c r="E204" s="231">
        <v>572.29999999999995</v>
      </c>
      <c r="F204" s="231">
        <v>538.69999999999993</v>
      </c>
      <c r="G204" s="231">
        <v>509.84999999999991</v>
      </c>
      <c r="H204" s="231">
        <v>634.75</v>
      </c>
      <c r="I204" s="231">
        <v>663.60000000000014</v>
      </c>
      <c r="J204" s="231">
        <v>697.2</v>
      </c>
      <c r="K204" s="230">
        <v>630</v>
      </c>
      <c r="L204" s="230">
        <v>567.54999999999995</v>
      </c>
      <c r="M204" s="230">
        <v>7.94421</v>
      </c>
      <c r="N204" s="1"/>
      <c r="O204" s="1"/>
    </row>
    <row r="205" spans="1:15" ht="12.75" customHeight="1">
      <c r="A205" s="30">
        <v>195</v>
      </c>
      <c r="B205" s="216" t="s">
        <v>369</v>
      </c>
      <c r="C205" s="230">
        <v>796.25</v>
      </c>
      <c r="D205" s="231">
        <v>796.43333333333339</v>
      </c>
      <c r="E205" s="231">
        <v>792.96666666666681</v>
      </c>
      <c r="F205" s="231">
        <v>789.68333333333339</v>
      </c>
      <c r="G205" s="231">
        <v>786.21666666666681</v>
      </c>
      <c r="H205" s="231">
        <v>799.71666666666681</v>
      </c>
      <c r="I205" s="231">
        <v>803.18333333333351</v>
      </c>
      <c r="J205" s="231">
        <v>806.46666666666681</v>
      </c>
      <c r="K205" s="230">
        <v>799.9</v>
      </c>
      <c r="L205" s="230">
        <v>793.15</v>
      </c>
      <c r="M205" s="230">
        <v>0.71675</v>
      </c>
      <c r="N205" s="1"/>
      <c r="O205" s="1"/>
    </row>
    <row r="206" spans="1:15" ht="12.75" customHeight="1">
      <c r="A206" s="30">
        <v>196</v>
      </c>
      <c r="B206" s="216" t="s">
        <v>370</v>
      </c>
      <c r="C206" s="230">
        <v>834.2</v>
      </c>
      <c r="D206" s="231">
        <v>837.38333333333333</v>
      </c>
      <c r="E206" s="231">
        <v>822.41666666666663</v>
      </c>
      <c r="F206" s="231">
        <v>810.63333333333333</v>
      </c>
      <c r="G206" s="231">
        <v>795.66666666666663</v>
      </c>
      <c r="H206" s="231">
        <v>849.16666666666663</v>
      </c>
      <c r="I206" s="231">
        <v>864.13333333333333</v>
      </c>
      <c r="J206" s="231">
        <v>875.91666666666663</v>
      </c>
      <c r="K206" s="230">
        <v>852.35</v>
      </c>
      <c r="L206" s="230">
        <v>825.6</v>
      </c>
      <c r="M206" s="230">
        <v>7.2620000000000004E-2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1201.9000000000001</v>
      </c>
      <c r="D207" s="231">
        <v>1203.9666666666665</v>
      </c>
      <c r="E207" s="231">
        <v>1194.633333333333</v>
      </c>
      <c r="F207" s="231">
        <v>1187.3666666666666</v>
      </c>
      <c r="G207" s="231">
        <v>1178.0333333333331</v>
      </c>
      <c r="H207" s="231">
        <v>1211.2333333333329</v>
      </c>
      <c r="I207" s="231">
        <v>1220.5666666666664</v>
      </c>
      <c r="J207" s="231">
        <v>1227.8333333333328</v>
      </c>
      <c r="K207" s="230">
        <v>1213.3</v>
      </c>
      <c r="L207" s="230">
        <v>1196.7</v>
      </c>
      <c r="M207" s="230">
        <v>3.4830100000000002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2501.0500000000002</v>
      </c>
      <c r="D208" s="231">
        <v>2489.4833333333336</v>
      </c>
      <c r="E208" s="231">
        <v>2454.9666666666672</v>
      </c>
      <c r="F208" s="231">
        <v>2408.8833333333337</v>
      </c>
      <c r="G208" s="231">
        <v>2374.3666666666672</v>
      </c>
      <c r="H208" s="231">
        <v>2535.5666666666671</v>
      </c>
      <c r="I208" s="231">
        <v>2570.0833333333335</v>
      </c>
      <c r="J208" s="231">
        <v>2616.166666666667</v>
      </c>
      <c r="K208" s="230">
        <v>2524</v>
      </c>
      <c r="L208" s="230">
        <v>2443.4</v>
      </c>
      <c r="M208" s="230">
        <v>6.8621600000000003</v>
      </c>
      <c r="N208" s="1"/>
      <c r="O208" s="1"/>
    </row>
    <row r="209" spans="1:15" ht="12.75" customHeight="1">
      <c r="A209" s="30">
        <v>199</v>
      </c>
      <c r="B209" s="216" t="s">
        <v>765</v>
      </c>
      <c r="C209" s="230">
        <v>294.05</v>
      </c>
      <c r="D209" s="231">
        <v>291.48333333333329</v>
      </c>
      <c r="E209" s="231">
        <v>287.46666666666658</v>
      </c>
      <c r="F209" s="231">
        <v>280.88333333333327</v>
      </c>
      <c r="G209" s="231">
        <v>276.86666666666656</v>
      </c>
      <c r="H209" s="231">
        <v>298.06666666666661</v>
      </c>
      <c r="I209" s="231">
        <v>302.08333333333337</v>
      </c>
      <c r="J209" s="231">
        <v>308.66666666666663</v>
      </c>
      <c r="K209" s="230">
        <v>295.5</v>
      </c>
      <c r="L209" s="230">
        <v>284.89999999999998</v>
      </c>
      <c r="M209" s="230">
        <v>1.56948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427.8</v>
      </c>
      <c r="D210" s="231">
        <v>425.0333333333333</v>
      </c>
      <c r="E210" s="231">
        <v>421.11666666666662</v>
      </c>
      <c r="F210" s="231">
        <v>414.43333333333334</v>
      </c>
      <c r="G210" s="231">
        <v>410.51666666666665</v>
      </c>
      <c r="H210" s="231">
        <v>431.71666666666658</v>
      </c>
      <c r="I210" s="231">
        <v>435.63333333333333</v>
      </c>
      <c r="J210" s="231">
        <v>442.31666666666655</v>
      </c>
      <c r="K210" s="230">
        <v>428.95</v>
      </c>
      <c r="L210" s="230">
        <v>418.35</v>
      </c>
      <c r="M210" s="230">
        <v>23.084499999999998</v>
      </c>
      <c r="N210" s="1"/>
      <c r="O210" s="1"/>
    </row>
    <row r="211" spans="1:15" ht="12.75" customHeight="1">
      <c r="A211" s="30">
        <v>201</v>
      </c>
      <c r="B211" s="216" t="s">
        <v>772</v>
      </c>
      <c r="C211" s="230">
        <v>1027.2</v>
      </c>
      <c r="D211" s="231">
        <v>1030.1833333333334</v>
      </c>
      <c r="E211" s="231">
        <v>1023.0166666666669</v>
      </c>
      <c r="F211" s="231">
        <v>1018.8333333333335</v>
      </c>
      <c r="G211" s="231">
        <v>1011.666666666667</v>
      </c>
      <c r="H211" s="231">
        <v>1034.3666666666668</v>
      </c>
      <c r="I211" s="231">
        <v>1041.5333333333333</v>
      </c>
      <c r="J211" s="231">
        <v>1045.7166666666667</v>
      </c>
      <c r="K211" s="230">
        <v>1037.3499999999999</v>
      </c>
      <c r="L211" s="230">
        <v>1026</v>
      </c>
      <c r="M211" s="230">
        <v>0.10099</v>
      </c>
      <c r="N211" s="1"/>
      <c r="O211" s="1"/>
    </row>
    <row r="212" spans="1:15" ht="12.75" customHeight="1">
      <c r="A212" s="30">
        <v>202</v>
      </c>
      <c r="B212" s="216" t="s">
        <v>257</v>
      </c>
      <c r="C212" s="230">
        <v>2825.6</v>
      </c>
      <c r="D212" s="231">
        <v>2809.8833333333337</v>
      </c>
      <c r="E212" s="231">
        <v>2785.7666666666673</v>
      </c>
      <c r="F212" s="231">
        <v>2745.9333333333338</v>
      </c>
      <c r="G212" s="231">
        <v>2721.8166666666675</v>
      </c>
      <c r="H212" s="231">
        <v>2849.7166666666672</v>
      </c>
      <c r="I212" s="231">
        <v>2873.833333333333</v>
      </c>
      <c r="J212" s="231">
        <v>2913.666666666667</v>
      </c>
      <c r="K212" s="230">
        <v>2834</v>
      </c>
      <c r="L212" s="230">
        <v>2770.05</v>
      </c>
      <c r="M212" s="230">
        <v>6.4306999999999999</v>
      </c>
      <c r="N212" s="1"/>
      <c r="O212" s="1"/>
    </row>
    <row r="213" spans="1:15" ht="12.75" customHeight="1">
      <c r="A213" s="30">
        <v>203</v>
      </c>
      <c r="B213" s="216" t="s">
        <v>372</v>
      </c>
      <c r="C213" s="230">
        <v>99.3</v>
      </c>
      <c r="D213" s="231">
        <v>98.8</v>
      </c>
      <c r="E213" s="231">
        <v>98.1</v>
      </c>
      <c r="F213" s="231">
        <v>96.899999999999991</v>
      </c>
      <c r="G213" s="231">
        <v>96.199999999999989</v>
      </c>
      <c r="H213" s="231">
        <v>100</v>
      </c>
      <c r="I213" s="231">
        <v>100.70000000000002</v>
      </c>
      <c r="J213" s="231">
        <v>101.9</v>
      </c>
      <c r="K213" s="230">
        <v>99.5</v>
      </c>
      <c r="L213" s="230">
        <v>97.6</v>
      </c>
      <c r="M213" s="230">
        <v>15.76108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243.8</v>
      </c>
      <c r="D214" s="231">
        <v>242.54999999999998</v>
      </c>
      <c r="E214" s="231">
        <v>240.89999999999998</v>
      </c>
      <c r="F214" s="231">
        <v>238</v>
      </c>
      <c r="G214" s="231">
        <v>236.35</v>
      </c>
      <c r="H214" s="231">
        <v>245.44999999999996</v>
      </c>
      <c r="I214" s="231">
        <v>247.1</v>
      </c>
      <c r="J214" s="231">
        <v>249.99999999999994</v>
      </c>
      <c r="K214" s="230">
        <v>244.2</v>
      </c>
      <c r="L214" s="230">
        <v>239.65</v>
      </c>
      <c r="M214" s="230">
        <v>9.9698899999999995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2499.75</v>
      </c>
      <c r="D215" s="231">
        <v>2493.25</v>
      </c>
      <c r="E215" s="231">
        <v>2481.6</v>
      </c>
      <c r="F215" s="231">
        <v>2463.4499999999998</v>
      </c>
      <c r="G215" s="231">
        <v>2451.7999999999997</v>
      </c>
      <c r="H215" s="231">
        <v>2511.4</v>
      </c>
      <c r="I215" s="231">
        <v>2523.0499999999997</v>
      </c>
      <c r="J215" s="231">
        <v>2541.2000000000003</v>
      </c>
      <c r="K215" s="230">
        <v>2504.9</v>
      </c>
      <c r="L215" s="230">
        <v>2475.1</v>
      </c>
      <c r="M215" s="230">
        <v>17.357970000000002</v>
      </c>
      <c r="N215" s="1"/>
      <c r="O215" s="1"/>
    </row>
    <row r="216" spans="1:15" ht="12.75" customHeight="1">
      <c r="A216" s="30">
        <v>206</v>
      </c>
      <c r="B216" s="216" t="s">
        <v>258</v>
      </c>
      <c r="C216" s="230">
        <v>318.45</v>
      </c>
      <c r="D216" s="231">
        <v>317.48333333333335</v>
      </c>
      <c r="E216" s="231">
        <v>314.9666666666667</v>
      </c>
      <c r="F216" s="231">
        <v>311.48333333333335</v>
      </c>
      <c r="G216" s="231">
        <v>308.9666666666667</v>
      </c>
      <c r="H216" s="231">
        <v>320.9666666666667</v>
      </c>
      <c r="I216" s="231">
        <v>323.48333333333335</v>
      </c>
      <c r="J216" s="231">
        <v>326.9666666666667</v>
      </c>
      <c r="K216" s="230">
        <v>320</v>
      </c>
      <c r="L216" s="230">
        <v>314</v>
      </c>
      <c r="M216" s="230">
        <v>8.9206299999999992</v>
      </c>
      <c r="N216" s="1"/>
      <c r="O216" s="1"/>
    </row>
    <row r="217" spans="1:15" ht="12.75" customHeight="1">
      <c r="A217" s="30">
        <v>207</v>
      </c>
      <c r="B217" s="216" t="s">
        <v>286</v>
      </c>
      <c r="C217" s="230">
        <v>3234.75</v>
      </c>
      <c r="D217" s="231">
        <v>3232.2166666666667</v>
      </c>
      <c r="E217" s="231">
        <v>3203.5333333333333</v>
      </c>
      <c r="F217" s="231">
        <v>3172.3166666666666</v>
      </c>
      <c r="G217" s="231">
        <v>3143.6333333333332</v>
      </c>
      <c r="H217" s="231">
        <v>3263.4333333333334</v>
      </c>
      <c r="I217" s="231">
        <v>3292.1166666666668</v>
      </c>
      <c r="J217" s="231">
        <v>3323.3333333333335</v>
      </c>
      <c r="K217" s="230">
        <v>3260.9</v>
      </c>
      <c r="L217" s="230">
        <v>3201</v>
      </c>
      <c r="M217" s="230">
        <v>0.8952</v>
      </c>
      <c r="N217" s="1"/>
      <c r="O217" s="1"/>
    </row>
    <row r="218" spans="1:15" ht="12.75" customHeight="1">
      <c r="A218" s="30">
        <v>208</v>
      </c>
      <c r="B218" s="216" t="s">
        <v>773</v>
      </c>
      <c r="C218" s="230">
        <v>709.45</v>
      </c>
      <c r="D218" s="231">
        <v>711.76666666666677</v>
      </c>
      <c r="E218" s="231">
        <v>703.63333333333355</v>
      </c>
      <c r="F218" s="231">
        <v>697.81666666666683</v>
      </c>
      <c r="G218" s="231">
        <v>689.68333333333362</v>
      </c>
      <c r="H218" s="231">
        <v>717.58333333333348</v>
      </c>
      <c r="I218" s="231">
        <v>725.7166666666667</v>
      </c>
      <c r="J218" s="231">
        <v>731.53333333333342</v>
      </c>
      <c r="K218" s="230">
        <v>719.9</v>
      </c>
      <c r="L218" s="230">
        <v>705.95</v>
      </c>
      <c r="M218" s="230">
        <v>0.25330999999999998</v>
      </c>
      <c r="N218" s="1"/>
      <c r="O218" s="1"/>
    </row>
    <row r="219" spans="1:15" ht="12.75" customHeight="1">
      <c r="A219" s="30">
        <v>209</v>
      </c>
      <c r="B219" s="216" t="s">
        <v>373</v>
      </c>
      <c r="C219" s="230">
        <v>35917.15</v>
      </c>
      <c r="D219" s="231">
        <v>35871.783333333333</v>
      </c>
      <c r="E219" s="231">
        <v>35563.616666666669</v>
      </c>
      <c r="F219" s="231">
        <v>35210.083333333336</v>
      </c>
      <c r="G219" s="231">
        <v>34901.916666666672</v>
      </c>
      <c r="H219" s="231">
        <v>36225.316666666666</v>
      </c>
      <c r="I219" s="231">
        <v>36533.483333333337</v>
      </c>
      <c r="J219" s="231">
        <v>36887.016666666663</v>
      </c>
      <c r="K219" s="230">
        <v>36179.949999999997</v>
      </c>
      <c r="L219" s="230">
        <v>35518.25</v>
      </c>
      <c r="M219" s="230">
        <v>2.7029999999999998E-2</v>
      </c>
      <c r="N219" s="1"/>
      <c r="O219" s="1"/>
    </row>
    <row r="220" spans="1:15" ht="12.75" customHeight="1">
      <c r="A220" s="30">
        <v>210</v>
      </c>
      <c r="B220" s="216" t="s">
        <v>374</v>
      </c>
      <c r="C220" s="230">
        <v>46.8</v>
      </c>
      <c r="D220" s="231">
        <v>46.04999999999999</v>
      </c>
      <c r="E220" s="231">
        <v>44.949999999999982</v>
      </c>
      <c r="F220" s="231">
        <v>43.099999999999994</v>
      </c>
      <c r="G220" s="231">
        <v>41.999999999999986</v>
      </c>
      <c r="H220" s="231">
        <v>47.899999999999977</v>
      </c>
      <c r="I220" s="231">
        <v>48.999999999999986</v>
      </c>
      <c r="J220" s="231">
        <v>50.849999999999973</v>
      </c>
      <c r="K220" s="230">
        <v>47.15</v>
      </c>
      <c r="L220" s="230">
        <v>44.2</v>
      </c>
      <c r="M220" s="230">
        <v>72.151619999999994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2787.55</v>
      </c>
      <c r="D221" s="231">
        <v>2779.5333333333333</v>
      </c>
      <c r="E221" s="231">
        <v>2767.8666666666668</v>
      </c>
      <c r="F221" s="231">
        <v>2748.1833333333334</v>
      </c>
      <c r="G221" s="231">
        <v>2736.5166666666669</v>
      </c>
      <c r="H221" s="231">
        <v>2799.2166666666667</v>
      </c>
      <c r="I221" s="231">
        <v>2810.8833333333337</v>
      </c>
      <c r="J221" s="231">
        <v>2830.5666666666666</v>
      </c>
      <c r="K221" s="230">
        <v>2791.2</v>
      </c>
      <c r="L221" s="230">
        <v>2759.85</v>
      </c>
      <c r="M221" s="230">
        <v>27.97335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904.75</v>
      </c>
      <c r="D222" s="231">
        <v>902.08333333333337</v>
      </c>
      <c r="E222" s="231">
        <v>897.66666666666674</v>
      </c>
      <c r="F222" s="231">
        <v>890.58333333333337</v>
      </c>
      <c r="G222" s="231">
        <v>886.16666666666674</v>
      </c>
      <c r="H222" s="231">
        <v>909.16666666666674</v>
      </c>
      <c r="I222" s="231">
        <v>913.58333333333348</v>
      </c>
      <c r="J222" s="231">
        <v>920.66666666666674</v>
      </c>
      <c r="K222" s="230">
        <v>906.5</v>
      </c>
      <c r="L222" s="230">
        <v>895</v>
      </c>
      <c r="M222" s="230">
        <v>308.81664999999998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1069.4000000000001</v>
      </c>
      <c r="D223" s="231">
        <v>1075.4166666666667</v>
      </c>
      <c r="E223" s="231">
        <v>1060.0333333333335</v>
      </c>
      <c r="F223" s="231">
        <v>1050.6666666666667</v>
      </c>
      <c r="G223" s="231">
        <v>1035.2833333333335</v>
      </c>
      <c r="H223" s="231">
        <v>1084.7833333333335</v>
      </c>
      <c r="I223" s="231">
        <v>1100.1666666666667</v>
      </c>
      <c r="J223" s="231">
        <v>1109.5333333333335</v>
      </c>
      <c r="K223" s="230">
        <v>1090.8</v>
      </c>
      <c r="L223" s="230">
        <v>1066.05</v>
      </c>
      <c r="M223" s="230">
        <v>9.5746800000000007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442.8</v>
      </c>
      <c r="D224" s="231">
        <v>440.25</v>
      </c>
      <c r="E224" s="231">
        <v>433.2</v>
      </c>
      <c r="F224" s="231">
        <v>423.59999999999997</v>
      </c>
      <c r="G224" s="231">
        <v>416.54999999999995</v>
      </c>
      <c r="H224" s="231">
        <v>449.85</v>
      </c>
      <c r="I224" s="231">
        <v>456.9</v>
      </c>
      <c r="J224" s="231">
        <v>466.50000000000006</v>
      </c>
      <c r="K224" s="230">
        <v>447.3</v>
      </c>
      <c r="L224" s="230">
        <v>430.65</v>
      </c>
      <c r="M224" s="230">
        <v>31.52036</v>
      </c>
      <c r="N224" s="1"/>
      <c r="O224" s="1"/>
    </row>
    <row r="225" spans="1:15" ht="12.75" customHeight="1">
      <c r="A225" s="30">
        <v>215</v>
      </c>
      <c r="B225" s="216" t="s">
        <v>259</v>
      </c>
      <c r="C225" s="230">
        <v>430.2</v>
      </c>
      <c r="D225" s="231">
        <v>430.46666666666664</v>
      </c>
      <c r="E225" s="231">
        <v>427.7833333333333</v>
      </c>
      <c r="F225" s="231">
        <v>425.36666666666667</v>
      </c>
      <c r="G225" s="231">
        <v>422.68333333333334</v>
      </c>
      <c r="H225" s="231">
        <v>432.88333333333327</v>
      </c>
      <c r="I225" s="231">
        <v>435.56666666666655</v>
      </c>
      <c r="J225" s="231">
        <v>437.98333333333323</v>
      </c>
      <c r="K225" s="230">
        <v>433.15</v>
      </c>
      <c r="L225" s="230">
        <v>428.05</v>
      </c>
      <c r="M225" s="230">
        <v>1.8226800000000001</v>
      </c>
      <c r="N225" s="1"/>
      <c r="O225" s="1"/>
    </row>
    <row r="226" spans="1:15" ht="12.75" customHeight="1">
      <c r="A226" s="30">
        <v>216</v>
      </c>
      <c r="B226" s="216" t="s">
        <v>376</v>
      </c>
      <c r="C226" s="230">
        <v>52.4</v>
      </c>
      <c r="D226" s="231">
        <v>52.083333333333336</v>
      </c>
      <c r="E226" s="231">
        <v>51.416666666666671</v>
      </c>
      <c r="F226" s="231">
        <v>50.433333333333337</v>
      </c>
      <c r="G226" s="231">
        <v>49.766666666666673</v>
      </c>
      <c r="H226" s="231">
        <v>53.06666666666667</v>
      </c>
      <c r="I226" s="231">
        <v>53.733333333333341</v>
      </c>
      <c r="J226" s="231">
        <v>54.716666666666669</v>
      </c>
      <c r="K226" s="230">
        <v>52.75</v>
      </c>
      <c r="L226" s="230">
        <v>51.1</v>
      </c>
      <c r="M226" s="230">
        <v>48.923679999999997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58.25</v>
      </c>
      <c r="D227" s="231">
        <v>57.683333333333337</v>
      </c>
      <c r="E227" s="231">
        <v>57.016666666666673</v>
      </c>
      <c r="F227" s="231">
        <v>55.783333333333339</v>
      </c>
      <c r="G227" s="231">
        <v>55.116666666666674</v>
      </c>
      <c r="H227" s="231">
        <v>58.916666666666671</v>
      </c>
      <c r="I227" s="231">
        <v>59.583333333333329</v>
      </c>
      <c r="J227" s="231">
        <v>60.81666666666667</v>
      </c>
      <c r="K227" s="230">
        <v>58.35</v>
      </c>
      <c r="L227" s="230">
        <v>56.45</v>
      </c>
      <c r="M227" s="230">
        <v>380.25412</v>
      </c>
      <c r="N227" s="1"/>
      <c r="O227" s="1"/>
    </row>
    <row r="228" spans="1:15" ht="12.75" customHeight="1">
      <c r="A228" s="30">
        <v>218</v>
      </c>
      <c r="B228" s="216" t="s">
        <v>377</v>
      </c>
      <c r="C228" s="230">
        <v>83.5</v>
      </c>
      <c r="D228" s="231">
        <v>83.066666666666663</v>
      </c>
      <c r="E228" s="231">
        <v>82.48333333333332</v>
      </c>
      <c r="F228" s="231">
        <v>81.466666666666654</v>
      </c>
      <c r="G228" s="231">
        <v>80.883333333333312</v>
      </c>
      <c r="H228" s="231">
        <v>84.083333333333329</v>
      </c>
      <c r="I228" s="231">
        <v>84.666666666666671</v>
      </c>
      <c r="J228" s="231">
        <v>85.683333333333337</v>
      </c>
      <c r="K228" s="230">
        <v>83.65</v>
      </c>
      <c r="L228" s="230">
        <v>82.05</v>
      </c>
      <c r="M228" s="230">
        <v>68.727270000000004</v>
      </c>
      <c r="N228" s="1"/>
      <c r="O228" s="1"/>
    </row>
    <row r="229" spans="1:15" ht="12.75" customHeight="1">
      <c r="A229" s="30">
        <v>219</v>
      </c>
      <c r="B229" s="216" t="s">
        <v>378</v>
      </c>
      <c r="C229" s="230">
        <v>830.9</v>
      </c>
      <c r="D229" s="231">
        <v>833.2166666666667</v>
      </c>
      <c r="E229" s="231">
        <v>822.68333333333339</v>
      </c>
      <c r="F229" s="231">
        <v>814.4666666666667</v>
      </c>
      <c r="G229" s="231">
        <v>803.93333333333339</v>
      </c>
      <c r="H229" s="231">
        <v>841.43333333333339</v>
      </c>
      <c r="I229" s="231">
        <v>851.9666666666667</v>
      </c>
      <c r="J229" s="231">
        <v>860.18333333333339</v>
      </c>
      <c r="K229" s="230">
        <v>843.75</v>
      </c>
      <c r="L229" s="230">
        <v>825</v>
      </c>
      <c r="M229" s="230">
        <v>0.12112000000000001</v>
      </c>
      <c r="N229" s="1"/>
      <c r="O229" s="1"/>
    </row>
    <row r="230" spans="1:15" ht="12.75" customHeight="1">
      <c r="A230" s="30">
        <v>220</v>
      </c>
      <c r="B230" s="216" t="s">
        <v>379</v>
      </c>
      <c r="C230" s="230">
        <v>454.85</v>
      </c>
      <c r="D230" s="231">
        <v>460.26666666666665</v>
      </c>
      <c r="E230" s="231">
        <v>447.7833333333333</v>
      </c>
      <c r="F230" s="231">
        <v>440.71666666666664</v>
      </c>
      <c r="G230" s="231">
        <v>428.23333333333329</v>
      </c>
      <c r="H230" s="231">
        <v>467.33333333333331</v>
      </c>
      <c r="I230" s="231">
        <v>479.81666666666666</v>
      </c>
      <c r="J230" s="231">
        <v>486.88333333333333</v>
      </c>
      <c r="K230" s="230">
        <v>472.75</v>
      </c>
      <c r="L230" s="230">
        <v>453.2</v>
      </c>
      <c r="M230" s="230">
        <v>5.6215200000000003</v>
      </c>
      <c r="N230" s="1"/>
      <c r="O230" s="1"/>
    </row>
    <row r="231" spans="1:15" ht="12.75" customHeight="1">
      <c r="A231" s="30">
        <v>221</v>
      </c>
      <c r="B231" s="216" t="s">
        <v>380</v>
      </c>
      <c r="C231" s="230">
        <v>26.1</v>
      </c>
      <c r="D231" s="231">
        <v>25.933333333333337</v>
      </c>
      <c r="E231" s="231">
        <v>25.566666666666674</v>
      </c>
      <c r="F231" s="231">
        <v>25.033333333333335</v>
      </c>
      <c r="G231" s="231">
        <v>24.666666666666671</v>
      </c>
      <c r="H231" s="231">
        <v>26.466666666666676</v>
      </c>
      <c r="I231" s="231">
        <v>26.833333333333336</v>
      </c>
      <c r="J231" s="231">
        <v>27.366666666666678</v>
      </c>
      <c r="K231" s="230">
        <v>26.3</v>
      </c>
      <c r="L231" s="230">
        <v>25.4</v>
      </c>
      <c r="M231" s="230">
        <v>68.485439999999997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408.7</v>
      </c>
      <c r="D232" s="231">
        <v>407.63333333333338</v>
      </c>
      <c r="E232" s="231">
        <v>405.26666666666677</v>
      </c>
      <c r="F232" s="231">
        <v>401.83333333333337</v>
      </c>
      <c r="G232" s="231">
        <v>399.46666666666675</v>
      </c>
      <c r="H232" s="231">
        <v>411.06666666666678</v>
      </c>
      <c r="I232" s="231">
        <v>413.43333333333345</v>
      </c>
      <c r="J232" s="231">
        <v>416.86666666666679</v>
      </c>
      <c r="K232" s="230">
        <v>410</v>
      </c>
      <c r="L232" s="230">
        <v>404.2</v>
      </c>
      <c r="M232" s="230">
        <v>59.817599999999999</v>
      </c>
      <c r="N232" s="1"/>
      <c r="O232" s="1"/>
    </row>
    <row r="233" spans="1:15" ht="12.75" customHeight="1">
      <c r="A233" s="30">
        <v>223</v>
      </c>
      <c r="B233" s="216" t="s">
        <v>382</v>
      </c>
      <c r="C233" s="230">
        <v>93.85</v>
      </c>
      <c r="D233" s="231">
        <v>94.3</v>
      </c>
      <c r="E233" s="231">
        <v>93.05</v>
      </c>
      <c r="F233" s="231">
        <v>92.25</v>
      </c>
      <c r="G233" s="231">
        <v>91</v>
      </c>
      <c r="H233" s="231">
        <v>95.1</v>
      </c>
      <c r="I233" s="231">
        <v>96.35</v>
      </c>
      <c r="J233" s="231">
        <v>97.149999999999991</v>
      </c>
      <c r="K233" s="230">
        <v>95.55</v>
      </c>
      <c r="L233" s="230">
        <v>93.5</v>
      </c>
      <c r="M233" s="230">
        <v>2.32605</v>
      </c>
      <c r="N233" s="1"/>
      <c r="O233" s="1"/>
    </row>
    <row r="234" spans="1:15" ht="12.75" customHeight="1">
      <c r="A234" s="30">
        <v>224</v>
      </c>
      <c r="B234" s="216" t="s">
        <v>383</v>
      </c>
      <c r="C234" s="230">
        <v>180.55</v>
      </c>
      <c r="D234" s="231">
        <v>179.26666666666665</v>
      </c>
      <c r="E234" s="231">
        <v>177.5333333333333</v>
      </c>
      <c r="F234" s="231">
        <v>174.51666666666665</v>
      </c>
      <c r="G234" s="231">
        <v>172.7833333333333</v>
      </c>
      <c r="H234" s="231">
        <v>182.2833333333333</v>
      </c>
      <c r="I234" s="231">
        <v>184.01666666666665</v>
      </c>
      <c r="J234" s="231">
        <v>187.0333333333333</v>
      </c>
      <c r="K234" s="230">
        <v>181</v>
      </c>
      <c r="L234" s="230">
        <v>176.25</v>
      </c>
      <c r="M234" s="230">
        <v>18.894490000000001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103.9</v>
      </c>
      <c r="D235" s="231">
        <v>103.36666666666667</v>
      </c>
      <c r="E235" s="231">
        <v>101.83333333333334</v>
      </c>
      <c r="F235" s="231">
        <v>99.766666666666666</v>
      </c>
      <c r="G235" s="231">
        <v>98.233333333333334</v>
      </c>
      <c r="H235" s="231">
        <v>105.43333333333335</v>
      </c>
      <c r="I235" s="231">
        <v>106.96666666666668</v>
      </c>
      <c r="J235" s="231">
        <v>109.03333333333336</v>
      </c>
      <c r="K235" s="230">
        <v>104.9</v>
      </c>
      <c r="L235" s="230">
        <v>101.3</v>
      </c>
      <c r="M235" s="230">
        <v>82.960920000000002</v>
      </c>
      <c r="N235" s="1"/>
      <c r="O235" s="1"/>
    </row>
    <row r="236" spans="1:15" ht="12.75" customHeight="1">
      <c r="A236" s="30">
        <v>226</v>
      </c>
      <c r="B236" s="216" t="s">
        <v>384</v>
      </c>
      <c r="C236" s="230">
        <v>63.5</v>
      </c>
      <c r="D236" s="231">
        <v>61.800000000000004</v>
      </c>
      <c r="E236" s="231">
        <v>58.600000000000009</v>
      </c>
      <c r="F236" s="231">
        <v>53.7</v>
      </c>
      <c r="G236" s="231">
        <v>50.500000000000007</v>
      </c>
      <c r="H236" s="231">
        <v>66.700000000000017</v>
      </c>
      <c r="I236" s="231">
        <v>69.900000000000006</v>
      </c>
      <c r="J236" s="231">
        <v>74.800000000000011</v>
      </c>
      <c r="K236" s="230">
        <v>65</v>
      </c>
      <c r="L236" s="230">
        <v>56.9</v>
      </c>
      <c r="M236" s="230">
        <v>541.03207999999995</v>
      </c>
      <c r="N236" s="1"/>
      <c r="O236" s="1"/>
    </row>
    <row r="237" spans="1:15" ht="12.75" customHeight="1">
      <c r="A237" s="30">
        <v>227</v>
      </c>
      <c r="B237" s="216" t="s">
        <v>260</v>
      </c>
      <c r="C237" s="230">
        <v>5204.3999999999996</v>
      </c>
      <c r="D237" s="231">
        <v>5228.9000000000005</v>
      </c>
      <c r="E237" s="231">
        <v>5154.8000000000011</v>
      </c>
      <c r="F237" s="231">
        <v>5105.2000000000007</v>
      </c>
      <c r="G237" s="231">
        <v>5031.1000000000013</v>
      </c>
      <c r="H237" s="231">
        <v>5278.5000000000009</v>
      </c>
      <c r="I237" s="231">
        <v>5352.6000000000013</v>
      </c>
      <c r="J237" s="231">
        <v>5402.2000000000007</v>
      </c>
      <c r="K237" s="230">
        <v>5303</v>
      </c>
      <c r="L237" s="230">
        <v>5179.3</v>
      </c>
      <c r="M237" s="230">
        <v>0.63329999999999997</v>
      </c>
      <c r="N237" s="1"/>
      <c r="O237" s="1"/>
    </row>
    <row r="238" spans="1:15" ht="12.75" customHeight="1">
      <c r="A238" s="30">
        <v>228</v>
      </c>
      <c r="B238" s="216" t="s">
        <v>385</v>
      </c>
      <c r="C238" s="230">
        <v>313.3</v>
      </c>
      <c r="D238" s="231">
        <v>310.09999999999997</v>
      </c>
      <c r="E238" s="231">
        <v>305.24999999999994</v>
      </c>
      <c r="F238" s="231">
        <v>297.2</v>
      </c>
      <c r="G238" s="231">
        <v>292.34999999999997</v>
      </c>
      <c r="H238" s="231">
        <v>318.14999999999992</v>
      </c>
      <c r="I238" s="231">
        <v>322.99999999999994</v>
      </c>
      <c r="J238" s="231">
        <v>331.0499999999999</v>
      </c>
      <c r="K238" s="230">
        <v>314.95</v>
      </c>
      <c r="L238" s="230">
        <v>302.05</v>
      </c>
      <c r="M238" s="230">
        <v>20.99221</v>
      </c>
      <c r="N238" s="1"/>
      <c r="O238" s="1"/>
    </row>
    <row r="239" spans="1:15" ht="12.75" customHeight="1">
      <c r="A239" s="30">
        <v>229</v>
      </c>
      <c r="B239" s="216" t="s">
        <v>386</v>
      </c>
      <c r="C239" s="230">
        <v>152.85</v>
      </c>
      <c r="D239" s="231">
        <v>153.51666666666665</v>
      </c>
      <c r="E239" s="231">
        <v>151.93333333333331</v>
      </c>
      <c r="F239" s="231">
        <v>151.01666666666665</v>
      </c>
      <c r="G239" s="231">
        <v>149.43333333333331</v>
      </c>
      <c r="H239" s="231">
        <v>154.43333333333331</v>
      </c>
      <c r="I239" s="231">
        <v>156.01666666666668</v>
      </c>
      <c r="J239" s="231">
        <v>156.93333333333331</v>
      </c>
      <c r="K239" s="230">
        <v>155.1</v>
      </c>
      <c r="L239" s="230">
        <v>152.6</v>
      </c>
      <c r="M239" s="230">
        <v>42.386339999999997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339</v>
      </c>
      <c r="D240" s="231">
        <v>336.61666666666662</v>
      </c>
      <c r="E240" s="231">
        <v>333.33333333333326</v>
      </c>
      <c r="F240" s="231">
        <v>327.66666666666663</v>
      </c>
      <c r="G240" s="231">
        <v>324.38333333333327</v>
      </c>
      <c r="H240" s="231">
        <v>342.28333333333325</v>
      </c>
      <c r="I240" s="231">
        <v>345.56666666666666</v>
      </c>
      <c r="J240" s="231">
        <v>351.23333333333323</v>
      </c>
      <c r="K240" s="230">
        <v>339.9</v>
      </c>
      <c r="L240" s="230">
        <v>330.95</v>
      </c>
      <c r="M240" s="230">
        <v>29.991289999999999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78.25</v>
      </c>
      <c r="D241" s="231">
        <v>78.266666666666666</v>
      </c>
      <c r="E241" s="231">
        <v>77.933333333333337</v>
      </c>
      <c r="F241" s="231">
        <v>77.616666666666674</v>
      </c>
      <c r="G241" s="231">
        <v>77.283333333333346</v>
      </c>
      <c r="H241" s="231">
        <v>78.583333333333329</v>
      </c>
      <c r="I241" s="231">
        <v>78.916666666666671</v>
      </c>
      <c r="J241" s="231">
        <v>79.23333333333332</v>
      </c>
      <c r="K241" s="230">
        <v>78.599999999999994</v>
      </c>
      <c r="L241" s="230">
        <v>77.95</v>
      </c>
      <c r="M241" s="230">
        <v>70.608789999999999</v>
      </c>
      <c r="N241" s="1"/>
      <c r="O241" s="1"/>
    </row>
    <row r="242" spans="1:15" ht="12.75" customHeight="1">
      <c r="A242" s="30">
        <v>232</v>
      </c>
      <c r="B242" s="216" t="s">
        <v>387</v>
      </c>
      <c r="C242" s="230">
        <v>24.2</v>
      </c>
      <c r="D242" s="231">
        <v>23.966666666666665</v>
      </c>
      <c r="E242" s="231">
        <v>23.533333333333331</v>
      </c>
      <c r="F242" s="231">
        <v>22.866666666666667</v>
      </c>
      <c r="G242" s="231">
        <v>22.433333333333334</v>
      </c>
      <c r="H242" s="231">
        <v>24.633333333333329</v>
      </c>
      <c r="I242" s="231">
        <v>25.066666666666659</v>
      </c>
      <c r="J242" s="231">
        <v>25.733333333333327</v>
      </c>
      <c r="K242" s="230">
        <v>24.4</v>
      </c>
      <c r="L242" s="230">
        <v>23.3</v>
      </c>
      <c r="M242" s="230">
        <v>127.98662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603.4</v>
      </c>
      <c r="D243" s="231">
        <v>602.73333333333335</v>
      </c>
      <c r="E243" s="231">
        <v>597.9666666666667</v>
      </c>
      <c r="F243" s="231">
        <v>592.5333333333333</v>
      </c>
      <c r="G243" s="231">
        <v>587.76666666666665</v>
      </c>
      <c r="H243" s="231">
        <v>608.16666666666674</v>
      </c>
      <c r="I243" s="231">
        <v>612.93333333333339</v>
      </c>
      <c r="J243" s="231">
        <v>618.36666666666679</v>
      </c>
      <c r="K243" s="230">
        <v>607.5</v>
      </c>
      <c r="L243" s="230">
        <v>597.29999999999995</v>
      </c>
      <c r="M243" s="230">
        <v>8.70486</v>
      </c>
      <c r="N243" s="1"/>
      <c r="O243" s="1"/>
    </row>
    <row r="244" spans="1:15" ht="12.75" customHeight="1">
      <c r="A244" s="30">
        <v>234</v>
      </c>
      <c r="B244" s="216" t="s">
        <v>768</v>
      </c>
      <c r="C244" s="230">
        <v>29.55</v>
      </c>
      <c r="D244" s="231">
        <v>29.166666666666668</v>
      </c>
      <c r="E244" s="231">
        <v>28.333333333333336</v>
      </c>
      <c r="F244" s="231">
        <v>27.116666666666667</v>
      </c>
      <c r="G244" s="231">
        <v>26.283333333333335</v>
      </c>
      <c r="H244" s="231">
        <v>30.383333333333336</v>
      </c>
      <c r="I244" s="231">
        <v>31.216666666666672</v>
      </c>
      <c r="J244" s="231">
        <v>32.433333333333337</v>
      </c>
      <c r="K244" s="230">
        <v>30</v>
      </c>
      <c r="L244" s="230">
        <v>27.95</v>
      </c>
      <c r="M244" s="230">
        <v>1149.1422600000001</v>
      </c>
      <c r="N244" s="1"/>
      <c r="O244" s="1"/>
    </row>
    <row r="245" spans="1:15" ht="12.75" customHeight="1">
      <c r="A245" s="30">
        <v>235</v>
      </c>
      <c r="B245" s="216" t="s">
        <v>774</v>
      </c>
      <c r="C245" s="230">
        <v>1153.9000000000001</v>
      </c>
      <c r="D245" s="231">
        <v>1167.6499999999999</v>
      </c>
      <c r="E245" s="231">
        <v>1127.2999999999997</v>
      </c>
      <c r="F245" s="231">
        <v>1100.6999999999998</v>
      </c>
      <c r="G245" s="231">
        <v>1060.3499999999997</v>
      </c>
      <c r="H245" s="231">
        <v>1194.2499999999998</v>
      </c>
      <c r="I245" s="231">
        <v>1234.5999999999997</v>
      </c>
      <c r="J245" s="231">
        <v>1261.1999999999998</v>
      </c>
      <c r="K245" s="230">
        <v>1208</v>
      </c>
      <c r="L245" s="230">
        <v>1141.05</v>
      </c>
      <c r="M245" s="230">
        <v>3.4329100000000001</v>
      </c>
      <c r="N245" s="1"/>
      <c r="O245" s="1"/>
    </row>
    <row r="246" spans="1:15" ht="12.75" customHeight="1">
      <c r="A246" s="30">
        <v>236</v>
      </c>
      <c r="B246" s="216" t="s">
        <v>388</v>
      </c>
      <c r="C246" s="230">
        <v>311.60000000000002</v>
      </c>
      <c r="D246" s="231">
        <v>313.28333333333336</v>
      </c>
      <c r="E246" s="231">
        <v>308.56666666666672</v>
      </c>
      <c r="F246" s="231">
        <v>305.53333333333336</v>
      </c>
      <c r="G246" s="231">
        <v>300.81666666666672</v>
      </c>
      <c r="H246" s="231">
        <v>316.31666666666672</v>
      </c>
      <c r="I246" s="231">
        <v>321.0333333333333</v>
      </c>
      <c r="J246" s="231">
        <v>324.06666666666672</v>
      </c>
      <c r="K246" s="230">
        <v>318</v>
      </c>
      <c r="L246" s="230">
        <v>310.25</v>
      </c>
      <c r="M246" s="230">
        <v>2.4599299999999999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485.15</v>
      </c>
      <c r="D247" s="231">
        <v>486.91666666666669</v>
      </c>
      <c r="E247" s="231">
        <v>482.33333333333337</v>
      </c>
      <c r="F247" s="231">
        <v>479.51666666666671</v>
      </c>
      <c r="G247" s="231">
        <v>474.93333333333339</v>
      </c>
      <c r="H247" s="231">
        <v>489.73333333333335</v>
      </c>
      <c r="I247" s="231">
        <v>494.31666666666672</v>
      </c>
      <c r="J247" s="231">
        <v>497.13333333333333</v>
      </c>
      <c r="K247" s="230">
        <v>491.5</v>
      </c>
      <c r="L247" s="230">
        <v>484.1</v>
      </c>
      <c r="M247" s="230">
        <v>7.2954100000000004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138.85</v>
      </c>
      <c r="D248" s="231">
        <v>138.81666666666666</v>
      </c>
      <c r="E248" s="231">
        <v>137.53333333333333</v>
      </c>
      <c r="F248" s="231">
        <v>136.21666666666667</v>
      </c>
      <c r="G248" s="231">
        <v>134.93333333333334</v>
      </c>
      <c r="H248" s="231">
        <v>140.13333333333333</v>
      </c>
      <c r="I248" s="231">
        <v>141.41666666666663</v>
      </c>
      <c r="J248" s="231">
        <v>142.73333333333332</v>
      </c>
      <c r="K248" s="230">
        <v>140.1</v>
      </c>
      <c r="L248" s="230">
        <v>137.5</v>
      </c>
      <c r="M248" s="230">
        <v>39.610799999999998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1102</v>
      </c>
      <c r="D249" s="231">
        <v>1111.6666666666667</v>
      </c>
      <c r="E249" s="231">
        <v>1082.3333333333335</v>
      </c>
      <c r="F249" s="231">
        <v>1062.6666666666667</v>
      </c>
      <c r="G249" s="231">
        <v>1033.3333333333335</v>
      </c>
      <c r="H249" s="231">
        <v>1131.3333333333335</v>
      </c>
      <c r="I249" s="231">
        <v>1160.666666666667</v>
      </c>
      <c r="J249" s="231">
        <v>1180.3333333333335</v>
      </c>
      <c r="K249" s="230">
        <v>1141</v>
      </c>
      <c r="L249" s="230">
        <v>1092</v>
      </c>
      <c r="M249" s="230">
        <v>77.117720000000006</v>
      </c>
      <c r="N249" s="1"/>
      <c r="O249" s="1"/>
    </row>
    <row r="250" spans="1:15" ht="12.75" customHeight="1">
      <c r="A250" s="30">
        <v>240</v>
      </c>
      <c r="B250" s="216" t="s">
        <v>389</v>
      </c>
      <c r="C250" s="230">
        <v>13.4</v>
      </c>
      <c r="D250" s="231">
        <v>13.450000000000001</v>
      </c>
      <c r="E250" s="231">
        <v>13.300000000000002</v>
      </c>
      <c r="F250" s="231">
        <v>13.200000000000001</v>
      </c>
      <c r="G250" s="231">
        <v>13.050000000000002</v>
      </c>
      <c r="H250" s="231">
        <v>13.550000000000002</v>
      </c>
      <c r="I250" s="231">
        <v>13.700000000000001</v>
      </c>
      <c r="J250" s="231">
        <v>13.800000000000002</v>
      </c>
      <c r="K250" s="230">
        <v>13.6</v>
      </c>
      <c r="L250" s="230">
        <v>13.35</v>
      </c>
      <c r="M250" s="230">
        <v>75.141300000000001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3670.6</v>
      </c>
      <c r="D251" s="231">
        <v>3646.6333333333337</v>
      </c>
      <c r="E251" s="231">
        <v>3616.2666666666673</v>
      </c>
      <c r="F251" s="231">
        <v>3561.9333333333338</v>
      </c>
      <c r="G251" s="231">
        <v>3531.5666666666675</v>
      </c>
      <c r="H251" s="231">
        <v>3700.9666666666672</v>
      </c>
      <c r="I251" s="231">
        <v>3731.333333333333</v>
      </c>
      <c r="J251" s="231">
        <v>3785.666666666667</v>
      </c>
      <c r="K251" s="230">
        <v>3677</v>
      </c>
      <c r="L251" s="230">
        <v>3592.3</v>
      </c>
      <c r="M251" s="230">
        <v>1.3960300000000001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1226.3</v>
      </c>
      <c r="D252" s="231">
        <v>1224.7666666666667</v>
      </c>
      <c r="E252" s="231">
        <v>1219.5333333333333</v>
      </c>
      <c r="F252" s="231">
        <v>1212.7666666666667</v>
      </c>
      <c r="G252" s="231">
        <v>1207.5333333333333</v>
      </c>
      <c r="H252" s="231">
        <v>1231.5333333333333</v>
      </c>
      <c r="I252" s="231">
        <v>1236.7666666666664</v>
      </c>
      <c r="J252" s="231">
        <v>1243.5333333333333</v>
      </c>
      <c r="K252" s="230">
        <v>1230</v>
      </c>
      <c r="L252" s="230">
        <v>1218</v>
      </c>
      <c r="M252" s="230">
        <v>83.137739999999994</v>
      </c>
      <c r="N252" s="1"/>
      <c r="O252" s="1"/>
    </row>
    <row r="253" spans="1:15" ht="12.75" customHeight="1">
      <c r="A253" s="30">
        <v>243</v>
      </c>
      <c r="B253" s="216" t="s">
        <v>390</v>
      </c>
      <c r="C253" s="230">
        <v>436.3</v>
      </c>
      <c r="D253" s="231">
        <v>433.63333333333338</v>
      </c>
      <c r="E253" s="231">
        <v>426.86666666666679</v>
      </c>
      <c r="F253" s="231">
        <v>417.43333333333339</v>
      </c>
      <c r="G253" s="231">
        <v>410.6666666666668</v>
      </c>
      <c r="H253" s="231">
        <v>443.06666666666678</v>
      </c>
      <c r="I253" s="231">
        <v>449.83333333333331</v>
      </c>
      <c r="J253" s="231">
        <v>459.26666666666677</v>
      </c>
      <c r="K253" s="230">
        <v>440.4</v>
      </c>
      <c r="L253" s="230">
        <v>424.2</v>
      </c>
      <c r="M253" s="230">
        <v>3.0741299999999998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1991.95</v>
      </c>
      <c r="D254" s="231">
        <v>1989</v>
      </c>
      <c r="E254" s="231">
        <v>1978</v>
      </c>
      <c r="F254" s="231">
        <v>1964.05</v>
      </c>
      <c r="G254" s="231">
        <v>1953.05</v>
      </c>
      <c r="H254" s="231">
        <v>2002.95</v>
      </c>
      <c r="I254" s="231">
        <v>2013.95</v>
      </c>
      <c r="J254" s="231">
        <v>2027.9</v>
      </c>
      <c r="K254" s="230">
        <v>2000</v>
      </c>
      <c r="L254" s="230">
        <v>1975.05</v>
      </c>
      <c r="M254" s="230">
        <v>1.69783</v>
      </c>
      <c r="N254" s="1"/>
      <c r="O254" s="1"/>
    </row>
    <row r="255" spans="1:15" ht="12.75" customHeight="1">
      <c r="A255" s="30">
        <v>245</v>
      </c>
      <c r="B255" s="216" t="s">
        <v>261</v>
      </c>
      <c r="C255" s="230">
        <v>826.5</v>
      </c>
      <c r="D255" s="231">
        <v>835.01666666666677</v>
      </c>
      <c r="E255" s="231">
        <v>815.48333333333358</v>
      </c>
      <c r="F255" s="231">
        <v>804.46666666666681</v>
      </c>
      <c r="G255" s="231">
        <v>784.93333333333362</v>
      </c>
      <c r="H255" s="231">
        <v>846.03333333333353</v>
      </c>
      <c r="I255" s="231">
        <v>865.56666666666661</v>
      </c>
      <c r="J255" s="231">
        <v>876.58333333333348</v>
      </c>
      <c r="K255" s="230">
        <v>854.55</v>
      </c>
      <c r="L255" s="230">
        <v>824</v>
      </c>
      <c r="M255" s="230">
        <v>4.49803</v>
      </c>
      <c r="N255" s="1"/>
      <c r="O255" s="1"/>
    </row>
    <row r="256" spans="1:15" ht="12.75" customHeight="1">
      <c r="A256" s="30">
        <v>246</v>
      </c>
      <c r="B256" s="216" t="s">
        <v>391</v>
      </c>
      <c r="C256" s="230">
        <v>2092.4</v>
      </c>
      <c r="D256" s="231">
        <v>2110.416666666667</v>
      </c>
      <c r="E256" s="231">
        <v>2049.0333333333338</v>
      </c>
      <c r="F256" s="231">
        <v>2005.666666666667</v>
      </c>
      <c r="G256" s="231">
        <v>1944.2833333333338</v>
      </c>
      <c r="H256" s="231">
        <v>2153.7833333333338</v>
      </c>
      <c r="I256" s="231">
        <v>2215.166666666667</v>
      </c>
      <c r="J256" s="231">
        <v>2258.5333333333338</v>
      </c>
      <c r="K256" s="230">
        <v>2171.8000000000002</v>
      </c>
      <c r="L256" s="230">
        <v>2067.0500000000002</v>
      </c>
      <c r="M256" s="230">
        <v>2.2331300000000001</v>
      </c>
      <c r="N256" s="1"/>
      <c r="O256" s="1"/>
    </row>
    <row r="257" spans="1:15" ht="12.75" customHeight="1">
      <c r="A257" s="30">
        <v>247</v>
      </c>
      <c r="B257" s="216" t="s">
        <v>392</v>
      </c>
      <c r="C257" s="230">
        <v>2891.4</v>
      </c>
      <c r="D257" s="231">
        <v>2901.7166666666667</v>
      </c>
      <c r="E257" s="231">
        <v>2864.7833333333333</v>
      </c>
      <c r="F257" s="231">
        <v>2838.1666666666665</v>
      </c>
      <c r="G257" s="231">
        <v>2801.2333333333331</v>
      </c>
      <c r="H257" s="231">
        <v>2928.3333333333335</v>
      </c>
      <c r="I257" s="231">
        <v>2965.2666666666669</v>
      </c>
      <c r="J257" s="231">
        <v>2991.8833333333337</v>
      </c>
      <c r="K257" s="230">
        <v>2938.65</v>
      </c>
      <c r="L257" s="230">
        <v>2875.1</v>
      </c>
      <c r="M257" s="230">
        <v>0.72323999999999999</v>
      </c>
      <c r="N257" s="1"/>
      <c r="O257" s="1"/>
    </row>
    <row r="258" spans="1:15" ht="12.75" customHeight="1">
      <c r="A258" s="30">
        <v>248</v>
      </c>
      <c r="B258" s="216" t="s">
        <v>852</v>
      </c>
      <c r="C258" s="230">
        <v>833.6</v>
      </c>
      <c r="D258" s="231">
        <v>830.86666666666667</v>
      </c>
      <c r="E258" s="231">
        <v>812.73333333333335</v>
      </c>
      <c r="F258" s="231">
        <v>791.86666666666667</v>
      </c>
      <c r="G258" s="231">
        <v>773.73333333333335</v>
      </c>
      <c r="H258" s="231">
        <v>851.73333333333335</v>
      </c>
      <c r="I258" s="231">
        <v>869.86666666666679</v>
      </c>
      <c r="J258" s="231">
        <v>890.73333333333335</v>
      </c>
      <c r="K258" s="230">
        <v>849</v>
      </c>
      <c r="L258" s="230">
        <v>810</v>
      </c>
      <c r="M258" s="230">
        <v>9.4125300000000003</v>
      </c>
      <c r="N258" s="1"/>
      <c r="O258" s="1"/>
    </row>
    <row r="259" spans="1:15" ht="12.75" customHeight="1">
      <c r="A259" s="30">
        <v>249</v>
      </c>
      <c r="B259" s="216" t="s">
        <v>393</v>
      </c>
      <c r="C259" s="230">
        <v>769.35</v>
      </c>
      <c r="D259" s="231">
        <v>769.1</v>
      </c>
      <c r="E259" s="231">
        <v>763.40000000000009</v>
      </c>
      <c r="F259" s="231">
        <v>757.45</v>
      </c>
      <c r="G259" s="231">
        <v>751.75000000000011</v>
      </c>
      <c r="H259" s="231">
        <v>775.05000000000007</v>
      </c>
      <c r="I259" s="231">
        <v>780.75000000000011</v>
      </c>
      <c r="J259" s="231">
        <v>786.7</v>
      </c>
      <c r="K259" s="230">
        <v>774.8</v>
      </c>
      <c r="L259" s="230">
        <v>763.15</v>
      </c>
      <c r="M259" s="230">
        <v>1.01658</v>
      </c>
      <c r="N259" s="1"/>
      <c r="O259" s="1"/>
    </row>
    <row r="260" spans="1:15" ht="12.75" customHeight="1">
      <c r="A260" s="30">
        <v>250</v>
      </c>
      <c r="B260" s="216" t="s">
        <v>394</v>
      </c>
      <c r="C260" s="230">
        <v>364.65</v>
      </c>
      <c r="D260" s="231">
        <v>366.18333333333334</v>
      </c>
      <c r="E260" s="231">
        <v>362.61666666666667</v>
      </c>
      <c r="F260" s="231">
        <v>360.58333333333331</v>
      </c>
      <c r="G260" s="231">
        <v>357.01666666666665</v>
      </c>
      <c r="H260" s="231">
        <v>368.2166666666667</v>
      </c>
      <c r="I260" s="231">
        <v>371.78333333333342</v>
      </c>
      <c r="J260" s="231">
        <v>373.81666666666672</v>
      </c>
      <c r="K260" s="230">
        <v>369.75</v>
      </c>
      <c r="L260" s="230">
        <v>364.15</v>
      </c>
      <c r="M260" s="230">
        <v>3.0108199999999998</v>
      </c>
      <c r="N260" s="1"/>
      <c r="O260" s="1"/>
    </row>
    <row r="261" spans="1:15" ht="12.75" customHeight="1">
      <c r="A261" s="30">
        <v>251</v>
      </c>
      <c r="B261" s="216" t="s">
        <v>395</v>
      </c>
      <c r="C261" s="230">
        <v>61</v>
      </c>
      <c r="D261" s="231">
        <v>61.25</v>
      </c>
      <c r="E261" s="231">
        <v>60.6</v>
      </c>
      <c r="F261" s="231">
        <v>60.2</v>
      </c>
      <c r="G261" s="231">
        <v>59.550000000000004</v>
      </c>
      <c r="H261" s="231">
        <v>61.65</v>
      </c>
      <c r="I261" s="231">
        <v>62.300000000000004</v>
      </c>
      <c r="J261" s="231">
        <v>62.699999999999996</v>
      </c>
      <c r="K261" s="230">
        <v>61.9</v>
      </c>
      <c r="L261" s="230">
        <v>60.85</v>
      </c>
      <c r="M261" s="230">
        <v>7.5697099999999997</v>
      </c>
      <c r="N261" s="1"/>
      <c r="O261" s="1"/>
    </row>
    <row r="262" spans="1:15" ht="12.75" customHeight="1">
      <c r="A262" s="30">
        <v>252</v>
      </c>
      <c r="B262" s="216" t="s">
        <v>262</v>
      </c>
      <c r="C262" s="230">
        <v>259.2</v>
      </c>
      <c r="D262" s="231">
        <v>256.86666666666662</v>
      </c>
      <c r="E262" s="231">
        <v>252.53333333333325</v>
      </c>
      <c r="F262" s="231">
        <v>245.86666666666662</v>
      </c>
      <c r="G262" s="231">
        <v>241.53333333333325</v>
      </c>
      <c r="H262" s="231">
        <v>263.53333333333325</v>
      </c>
      <c r="I262" s="231">
        <v>267.86666666666662</v>
      </c>
      <c r="J262" s="231">
        <v>274.53333333333325</v>
      </c>
      <c r="K262" s="230">
        <v>261.2</v>
      </c>
      <c r="L262" s="230">
        <v>250.2</v>
      </c>
      <c r="M262" s="230">
        <v>11.939310000000001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720.35</v>
      </c>
      <c r="D263" s="231">
        <v>716.4666666666667</v>
      </c>
      <c r="E263" s="231">
        <v>709.03333333333342</v>
      </c>
      <c r="F263" s="231">
        <v>697.7166666666667</v>
      </c>
      <c r="G263" s="231">
        <v>690.28333333333342</v>
      </c>
      <c r="H263" s="231">
        <v>727.78333333333342</v>
      </c>
      <c r="I263" s="231">
        <v>735.21666666666681</v>
      </c>
      <c r="J263" s="231">
        <v>746.53333333333342</v>
      </c>
      <c r="K263" s="230">
        <v>723.9</v>
      </c>
      <c r="L263" s="230">
        <v>705.15</v>
      </c>
      <c r="M263" s="230">
        <v>7.2915099999999997</v>
      </c>
      <c r="N263" s="1"/>
      <c r="O263" s="1"/>
    </row>
    <row r="264" spans="1:15" ht="12.75" customHeight="1">
      <c r="A264" s="30">
        <v>254</v>
      </c>
      <c r="B264" s="216" t="s">
        <v>396</v>
      </c>
      <c r="C264" s="230">
        <v>102.55</v>
      </c>
      <c r="D264" s="231">
        <v>102.51666666666667</v>
      </c>
      <c r="E264" s="231">
        <v>101.83333333333333</v>
      </c>
      <c r="F264" s="231">
        <v>101.11666666666666</v>
      </c>
      <c r="G264" s="231">
        <v>100.43333333333332</v>
      </c>
      <c r="H264" s="231">
        <v>103.23333333333333</v>
      </c>
      <c r="I264" s="231">
        <v>103.91666666666667</v>
      </c>
      <c r="J264" s="231">
        <v>104.63333333333334</v>
      </c>
      <c r="K264" s="230">
        <v>103.2</v>
      </c>
      <c r="L264" s="230">
        <v>101.8</v>
      </c>
      <c r="M264" s="230">
        <v>2.46489</v>
      </c>
      <c r="N264" s="1"/>
      <c r="O264" s="1"/>
    </row>
    <row r="265" spans="1:15" ht="12.75" customHeight="1">
      <c r="A265" s="30">
        <v>255</v>
      </c>
      <c r="B265" s="216" t="s">
        <v>397</v>
      </c>
      <c r="C265" s="230">
        <v>270.95</v>
      </c>
      <c r="D265" s="231">
        <v>269.23333333333335</v>
      </c>
      <c r="E265" s="231">
        <v>266.7166666666667</v>
      </c>
      <c r="F265" s="231">
        <v>262.48333333333335</v>
      </c>
      <c r="G265" s="231">
        <v>259.9666666666667</v>
      </c>
      <c r="H265" s="231">
        <v>273.4666666666667</v>
      </c>
      <c r="I265" s="231">
        <v>275.98333333333335</v>
      </c>
      <c r="J265" s="231">
        <v>280.2166666666667</v>
      </c>
      <c r="K265" s="230">
        <v>271.75</v>
      </c>
      <c r="L265" s="230">
        <v>265</v>
      </c>
      <c r="M265" s="230">
        <v>7.2191400000000003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576.6</v>
      </c>
      <c r="D266" s="231">
        <v>575.0333333333333</v>
      </c>
      <c r="E266" s="231">
        <v>570.56666666666661</v>
      </c>
      <c r="F266" s="231">
        <v>564.5333333333333</v>
      </c>
      <c r="G266" s="231">
        <v>560.06666666666661</v>
      </c>
      <c r="H266" s="231">
        <v>581.06666666666661</v>
      </c>
      <c r="I266" s="231">
        <v>585.5333333333333</v>
      </c>
      <c r="J266" s="231">
        <v>591.56666666666661</v>
      </c>
      <c r="K266" s="230">
        <v>579.5</v>
      </c>
      <c r="L266" s="230">
        <v>569</v>
      </c>
      <c r="M266" s="230">
        <v>10.653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449.75</v>
      </c>
      <c r="D267" s="231">
        <v>447.25</v>
      </c>
      <c r="E267" s="231">
        <v>443.5</v>
      </c>
      <c r="F267" s="231">
        <v>437.25</v>
      </c>
      <c r="G267" s="231">
        <v>433.5</v>
      </c>
      <c r="H267" s="231">
        <v>453.5</v>
      </c>
      <c r="I267" s="231">
        <v>457.25</v>
      </c>
      <c r="J267" s="231">
        <v>463.5</v>
      </c>
      <c r="K267" s="230">
        <v>451</v>
      </c>
      <c r="L267" s="230">
        <v>441</v>
      </c>
      <c r="M267" s="230">
        <v>25.138310000000001</v>
      </c>
      <c r="N267" s="1"/>
      <c r="O267" s="1"/>
    </row>
    <row r="268" spans="1:15" ht="12.75" customHeight="1">
      <c r="A268" s="30">
        <v>258</v>
      </c>
      <c r="B268" s="216" t="s">
        <v>775</v>
      </c>
      <c r="C268" s="230">
        <v>403.5</v>
      </c>
      <c r="D268" s="231">
        <v>404.65000000000003</v>
      </c>
      <c r="E268" s="231">
        <v>399.95000000000005</v>
      </c>
      <c r="F268" s="231">
        <v>396.40000000000003</v>
      </c>
      <c r="G268" s="231">
        <v>391.70000000000005</v>
      </c>
      <c r="H268" s="231">
        <v>408.20000000000005</v>
      </c>
      <c r="I268" s="231">
        <v>412.9</v>
      </c>
      <c r="J268" s="231">
        <v>416.45000000000005</v>
      </c>
      <c r="K268" s="230">
        <v>409.35</v>
      </c>
      <c r="L268" s="230">
        <v>401.1</v>
      </c>
      <c r="M268" s="230">
        <v>2.1448900000000002</v>
      </c>
      <c r="N268" s="1"/>
      <c r="O268" s="1"/>
    </row>
    <row r="269" spans="1:15" ht="12.75" customHeight="1">
      <c r="A269" s="30">
        <v>259</v>
      </c>
      <c r="B269" s="216" t="s">
        <v>776</v>
      </c>
      <c r="C269" s="230">
        <v>304.55</v>
      </c>
      <c r="D269" s="231">
        <v>304.18333333333334</v>
      </c>
      <c r="E269" s="231">
        <v>299.81666666666666</v>
      </c>
      <c r="F269" s="231">
        <v>295.08333333333331</v>
      </c>
      <c r="G269" s="231">
        <v>290.71666666666664</v>
      </c>
      <c r="H269" s="231">
        <v>308.91666666666669</v>
      </c>
      <c r="I269" s="231">
        <v>313.28333333333336</v>
      </c>
      <c r="J269" s="231">
        <v>318.01666666666671</v>
      </c>
      <c r="K269" s="230">
        <v>308.55</v>
      </c>
      <c r="L269" s="230">
        <v>299.45</v>
      </c>
      <c r="M269" s="230">
        <v>0.64124000000000003</v>
      </c>
      <c r="N269" s="1"/>
      <c r="O269" s="1"/>
    </row>
    <row r="270" spans="1:15" ht="12.75" customHeight="1">
      <c r="A270" s="30">
        <v>260</v>
      </c>
      <c r="B270" s="216" t="s">
        <v>398</v>
      </c>
      <c r="C270" s="230">
        <v>664.35</v>
      </c>
      <c r="D270" s="231">
        <v>674.2833333333333</v>
      </c>
      <c r="E270" s="231">
        <v>651.56666666666661</v>
      </c>
      <c r="F270" s="231">
        <v>638.7833333333333</v>
      </c>
      <c r="G270" s="231">
        <v>616.06666666666661</v>
      </c>
      <c r="H270" s="231">
        <v>687.06666666666661</v>
      </c>
      <c r="I270" s="231">
        <v>709.7833333333333</v>
      </c>
      <c r="J270" s="231">
        <v>722.56666666666661</v>
      </c>
      <c r="K270" s="230">
        <v>697</v>
      </c>
      <c r="L270" s="230">
        <v>661.5</v>
      </c>
      <c r="M270" s="230">
        <v>6.7531699999999999</v>
      </c>
      <c r="N270" s="1"/>
      <c r="O270" s="1"/>
    </row>
    <row r="271" spans="1:15" ht="12.75" customHeight="1">
      <c r="A271" s="30">
        <v>261</v>
      </c>
      <c r="B271" s="216" t="s">
        <v>399</v>
      </c>
      <c r="C271" s="230">
        <v>195.3</v>
      </c>
      <c r="D271" s="231">
        <v>194.28333333333333</v>
      </c>
      <c r="E271" s="231">
        <v>192.56666666666666</v>
      </c>
      <c r="F271" s="231">
        <v>189.83333333333334</v>
      </c>
      <c r="G271" s="231">
        <v>188.11666666666667</v>
      </c>
      <c r="H271" s="231">
        <v>197.01666666666665</v>
      </c>
      <c r="I271" s="231">
        <v>198.73333333333329</v>
      </c>
      <c r="J271" s="231">
        <v>201.46666666666664</v>
      </c>
      <c r="K271" s="230">
        <v>196</v>
      </c>
      <c r="L271" s="230">
        <v>191.55</v>
      </c>
      <c r="M271" s="230">
        <v>2.3745799999999999</v>
      </c>
      <c r="N271" s="1"/>
      <c r="O271" s="1"/>
    </row>
    <row r="272" spans="1:15" ht="12.75" customHeight="1">
      <c r="A272" s="30">
        <v>262</v>
      </c>
      <c r="B272" s="216" t="s">
        <v>400</v>
      </c>
      <c r="C272" s="230">
        <v>584.9</v>
      </c>
      <c r="D272" s="231">
        <v>594.85</v>
      </c>
      <c r="E272" s="231">
        <v>572.70000000000005</v>
      </c>
      <c r="F272" s="231">
        <v>560.5</v>
      </c>
      <c r="G272" s="231">
        <v>538.35</v>
      </c>
      <c r="H272" s="231">
        <v>607.05000000000007</v>
      </c>
      <c r="I272" s="231">
        <v>629.19999999999993</v>
      </c>
      <c r="J272" s="231">
        <v>641.40000000000009</v>
      </c>
      <c r="K272" s="230">
        <v>617</v>
      </c>
      <c r="L272" s="230">
        <v>582.65</v>
      </c>
      <c r="M272" s="230">
        <v>2.9975700000000001</v>
      </c>
      <c r="N272" s="1"/>
      <c r="O272" s="1"/>
    </row>
    <row r="273" spans="1:15" ht="12.75" customHeight="1">
      <c r="A273" s="30">
        <v>263</v>
      </c>
      <c r="B273" s="216" t="s">
        <v>401</v>
      </c>
      <c r="C273" s="230">
        <v>1790.1</v>
      </c>
      <c r="D273" s="231">
        <v>1777.8666666666668</v>
      </c>
      <c r="E273" s="231">
        <v>1760.7333333333336</v>
      </c>
      <c r="F273" s="231">
        <v>1731.3666666666668</v>
      </c>
      <c r="G273" s="231">
        <v>1714.2333333333336</v>
      </c>
      <c r="H273" s="231">
        <v>1807.2333333333336</v>
      </c>
      <c r="I273" s="231">
        <v>1824.3666666666668</v>
      </c>
      <c r="J273" s="231">
        <v>1853.7333333333336</v>
      </c>
      <c r="K273" s="230">
        <v>1795</v>
      </c>
      <c r="L273" s="230">
        <v>1748.5</v>
      </c>
      <c r="M273" s="230">
        <v>1.9339599999999999</v>
      </c>
      <c r="N273" s="1"/>
      <c r="O273" s="1"/>
    </row>
    <row r="274" spans="1:15" ht="12.75" customHeight="1">
      <c r="A274" s="30">
        <v>264</v>
      </c>
      <c r="B274" s="216" t="s">
        <v>402</v>
      </c>
      <c r="C274" s="230">
        <v>239.4</v>
      </c>
      <c r="D274" s="231">
        <v>238.65</v>
      </c>
      <c r="E274" s="231">
        <v>235.25</v>
      </c>
      <c r="F274" s="231">
        <v>231.1</v>
      </c>
      <c r="G274" s="231">
        <v>227.7</v>
      </c>
      <c r="H274" s="231">
        <v>242.8</v>
      </c>
      <c r="I274" s="231">
        <v>246.20000000000005</v>
      </c>
      <c r="J274" s="231">
        <v>250.35000000000002</v>
      </c>
      <c r="K274" s="230">
        <v>242.05</v>
      </c>
      <c r="L274" s="230">
        <v>234.5</v>
      </c>
      <c r="M274" s="230">
        <v>3.5910099999999998</v>
      </c>
      <c r="N274" s="1"/>
      <c r="O274" s="1"/>
    </row>
    <row r="275" spans="1:15" ht="12.75" customHeight="1">
      <c r="A275" s="30">
        <v>265</v>
      </c>
      <c r="B275" s="216" t="s">
        <v>403</v>
      </c>
      <c r="C275" s="230">
        <v>849.7</v>
      </c>
      <c r="D275" s="231">
        <v>851.4666666666667</v>
      </c>
      <c r="E275" s="231">
        <v>838.93333333333339</v>
      </c>
      <c r="F275" s="231">
        <v>828.16666666666674</v>
      </c>
      <c r="G275" s="231">
        <v>815.63333333333344</v>
      </c>
      <c r="H275" s="231">
        <v>862.23333333333335</v>
      </c>
      <c r="I275" s="231">
        <v>874.76666666666665</v>
      </c>
      <c r="J275" s="231">
        <v>885.5333333333333</v>
      </c>
      <c r="K275" s="230">
        <v>864</v>
      </c>
      <c r="L275" s="230">
        <v>840.7</v>
      </c>
      <c r="M275" s="230">
        <v>8.9394299999999998</v>
      </c>
      <c r="N275" s="1"/>
      <c r="O275" s="1"/>
    </row>
    <row r="276" spans="1:15" ht="12.75" customHeight="1">
      <c r="A276" s="30">
        <v>266</v>
      </c>
      <c r="B276" s="216" t="s">
        <v>404</v>
      </c>
      <c r="C276" s="230">
        <v>382.95</v>
      </c>
      <c r="D276" s="231">
        <v>379.84999999999997</v>
      </c>
      <c r="E276" s="231">
        <v>371.74999999999994</v>
      </c>
      <c r="F276" s="231">
        <v>360.54999999999995</v>
      </c>
      <c r="G276" s="231">
        <v>352.44999999999993</v>
      </c>
      <c r="H276" s="231">
        <v>391.04999999999995</v>
      </c>
      <c r="I276" s="231">
        <v>399.15</v>
      </c>
      <c r="J276" s="231">
        <v>410.34999999999997</v>
      </c>
      <c r="K276" s="230">
        <v>387.95</v>
      </c>
      <c r="L276" s="230">
        <v>368.65</v>
      </c>
      <c r="M276" s="230">
        <v>7.7962600000000002</v>
      </c>
      <c r="N276" s="1"/>
      <c r="O276" s="1"/>
    </row>
    <row r="277" spans="1:15" ht="12.75" customHeight="1">
      <c r="A277" s="30">
        <v>267</v>
      </c>
      <c r="B277" s="216" t="s">
        <v>405</v>
      </c>
      <c r="C277" s="230">
        <v>1063.0999999999999</v>
      </c>
      <c r="D277" s="231">
        <v>1071.6499999999999</v>
      </c>
      <c r="E277" s="231">
        <v>1052.5499999999997</v>
      </c>
      <c r="F277" s="231">
        <v>1041.9999999999998</v>
      </c>
      <c r="G277" s="231">
        <v>1022.8999999999996</v>
      </c>
      <c r="H277" s="231">
        <v>1082.1999999999998</v>
      </c>
      <c r="I277" s="231">
        <v>1101.2999999999997</v>
      </c>
      <c r="J277" s="231">
        <v>1111.8499999999999</v>
      </c>
      <c r="K277" s="230">
        <v>1090.75</v>
      </c>
      <c r="L277" s="230">
        <v>1061.0999999999999</v>
      </c>
      <c r="M277" s="230">
        <v>0.91839000000000004</v>
      </c>
      <c r="N277" s="1"/>
      <c r="O277" s="1"/>
    </row>
    <row r="278" spans="1:15" ht="12.75" customHeight="1">
      <c r="A278" s="30">
        <v>268</v>
      </c>
      <c r="B278" s="216" t="s">
        <v>406</v>
      </c>
      <c r="C278" s="230">
        <v>535.70000000000005</v>
      </c>
      <c r="D278" s="231">
        <v>534.98333333333335</v>
      </c>
      <c r="E278" s="231">
        <v>529.91666666666674</v>
      </c>
      <c r="F278" s="231">
        <v>524.13333333333344</v>
      </c>
      <c r="G278" s="231">
        <v>519.06666666666683</v>
      </c>
      <c r="H278" s="231">
        <v>540.76666666666665</v>
      </c>
      <c r="I278" s="231">
        <v>545.83333333333326</v>
      </c>
      <c r="J278" s="231">
        <v>551.61666666666656</v>
      </c>
      <c r="K278" s="230">
        <v>540.04999999999995</v>
      </c>
      <c r="L278" s="230">
        <v>529.20000000000005</v>
      </c>
      <c r="M278" s="230">
        <v>3.63178</v>
      </c>
      <c r="N278" s="1"/>
      <c r="O278" s="1"/>
    </row>
    <row r="279" spans="1:15" ht="12.75" customHeight="1">
      <c r="A279" s="30">
        <v>269</v>
      </c>
      <c r="B279" s="216" t="s">
        <v>777</v>
      </c>
      <c r="C279" s="230">
        <v>103.2</v>
      </c>
      <c r="D279" s="231">
        <v>103.43333333333334</v>
      </c>
      <c r="E279" s="231">
        <v>102.76666666666668</v>
      </c>
      <c r="F279" s="231">
        <v>102.33333333333334</v>
      </c>
      <c r="G279" s="231">
        <v>101.66666666666669</v>
      </c>
      <c r="H279" s="231">
        <v>103.86666666666667</v>
      </c>
      <c r="I279" s="231">
        <v>104.53333333333333</v>
      </c>
      <c r="J279" s="231">
        <v>104.96666666666667</v>
      </c>
      <c r="K279" s="230">
        <v>104.1</v>
      </c>
      <c r="L279" s="230">
        <v>103</v>
      </c>
      <c r="M279" s="230">
        <v>8.4308300000000003</v>
      </c>
      <c r="N279" s="1"/>
      <c r="O279" s="1"/>
    </row>
    <row r="280" spans="1:15" ht="12.75" customHeight="1">
      <c r="A280" s="30">
        <v>270</v>
      </c>
      <c r="B280" s="216" t="s">
        <v>407</v>
      </c>
      <c r="C280" s="230">
        <v>381.95</v>
      </c>
      <c r="D280" s="231">
        <v>381.04999999999995</v>
      </c>
      <c r="E280" s="231">
        <v>377.19999999999993</v>
      </c>
      <c r="F280" s="231">
        <v>372.45</v>
      </c>
      <c r="G280" s="231">
        <v>368.59999999999997</v>
      </c>
      <c r="H280" s="231">
        <v>385.7999999999999</v>
      </c>
      <c r="I280" s="231">
        <v>389.64999999999992</v>
      </c>
      <c r="J280" s="231">
        <v>394.39999999999986</v>
      </c>
      <c r="K280" s="230">
        <v>384.9</v>
      </c>
      <c r="L280" s="230">
        <v>376.3</v>
      </c>
      <c r="M280" s="230">
        <v>0.64109000000000005</v>
      </c>
      <c r="N280" s="1"/>
      <c r="O280" s="1"/>
    </row>
    <row r="281" spans="1:15" ht="12.75" customHeight="1">
      <c r="A281" s="30">
        <v>271</v>
      </c>
      <c r="B281" s="216" t="s">
        <v>408</v>
      </c>
      <c r="C281" s="230">
        <v>95.85</v>
      </c>
      <c r="D281" s="231">
        <v>95.366666666666674</v>
      </c>
      <c r="E281" s="231">
        <v>94.483333333333348</v>
      </c>
      <c r="F281" s="231">
        <v>93.116666666666674</v>
      </c>
      <c r="G281" s="231">
        <v>92.233333333333348</v>
      </c>
      <c r="H281" s="231">
        <v>96.733333333333348</v>
      </c>
      <c r="I281" s="231">
        <v>97.616666666666674</v>
      </c>
      <c r="J281" s="231">
        <v>98.983333333333348</v>
      </c>
      <c r="K281" s="230">
        <v>96.25</v>
      </c>
      <c r="L281" s="230">
        <v>94</v>
      </c>
      <c r="M281" s="230">
        <v>22.559940000000001</v>
      </c>
      <c r="N281" s="1"/>
      <c r="O281" s="1"/>
    </row>
    <row r="282" spans="1:15" ht="12.75" customHeight="1">
      <c r="A282" s="30">
        <v>272</v>
      </c>
      <c r="B282" s="216" t="s">
        <v>409</v>
      </c>
      <c r="C282" s="230">
        <v>459.5</v>
      </c>
      <c r="D282" s="231">
        <v>461.7166666666667</v>
      </c>
      <c r="E282" s="231">
        <v>453.43333333333339</v>
      </c>
      <c r="F282" s="231">
        <v>447.36666666666667</v>
      </c>
      <c r="G282" s="231">
        <v>439.08333333333337</v>
      </c>
      <c r="H282" s="231">
        <v>467.78333333333342</v>
      </c>
      <c r="I282" s="231">
        <v>476.06666666666672</v>
      </c>
      <c r="J282" s="231">
        <v>482.13333333333344</v>
      </c>
      <c r="K282" s="230">
        <v>470</v>
      </c>
      <c r="L282" s="230">
        <v>455.65</v>
      </c>
      <c r="M282" s="230">
        <v>1.5705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1897.25</v>
      </c>
      <c r="D283" s="231">
        <v>1892.2666666666667</v>
      </c>
      <c r="E283" s="231">
        <v>1882.5333333333333</v>
      </c>
      <c r="F283" s="231">
        <v>1867.8166666666666</v>
      </c>
      <c r="G283" s="231">
        <v>1858.0833333333333</v>
      </c>
      <c r="H283" s="231">
        <v>1906.9833333333333</v>
      </c>
      <c r="I283" s="231">
        <v>1916.7166666666665</v>
      </c>
      <c r="J283" s="231">
        <v>1931.4333333333334</v>
      </c>
      <c r="K283" s="230">
        <v>1902</v>
      </c>
      <c r="L283" s="230">
        <v>1877.55</v>
      </c>
      <c r="M283" s="230">
        <v>20.174060000000001</v>
      </c>
      <c r="N283" s="1"/>
      <c r="O283" s="1"/>
    </row>
    <row r="284" spans="1:15" ht="12.75" customHeight="1">
      <c r="A284" s="30">
        <v>274</v>
      </c>
      <c r="B284" s="216" t="s">
        <v>762</v>
      </c>
      <c r="C284" s="230">
        <v>1503.2</v>
      </c>
      <c r="D284" s="231">
        <v>1497.0833333333333</v>
      </c>
      <c r="E284" s="231">
        <v>1486.1666666666665</v>
      </c>
      <c r="F284" s="231">
        <v>1469.1333333333332</v>
      </c>
      <c r="G284" s="231">
        <v>1458.2166666666665</v>
      </c>
      <c r="H284" s="231">
        <v>1514.1166666666666</v>
      </c>
      <c r="I284" s="231">
        <v>1525.0333333333331</v>
      </c>
      <c r="J284" s="231">
        <v>1542.0666666666666</v>
      </c>
      <c r="K284" s="230">
        <v>1508</v>
      </c>
      <c r="L284" s="230">
        <v>1480.05</v>
      </c>
      <c r="M284" s="230">
        <v>0.14932000000000001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90.15</v>
      </c>
      <c r="D285" s="231">
        <v>89</v>
      </c>
      <c r="E285" s="231">
        <v>87.6</v>
      </c>
      <c r="F285" s="231">
        <v>85.05</v>
      </c>
      <c r="G285" s="231">
        <v>83.649999999999991</v>
      </c>
      <c r="H285" s="231">
        <v>91.55</v>
      </c>
      <c r="I285" s="231">
        <v>92.95</v>
      </c>
      <c r="J285" s="231">
        <v>95.5</v>
      </c>
      <c r="K285" s="230">
        <v>90.4</v>
      </c>
      <c r="L285" s="230">
        <v>86.45</v>
      </c>
      <c r="M285" s="230">
        <v>53.80715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3434.95</v>
      </c>
      <c r="D286" s="231">
        <v>3416.65</v>
      </c>
      <c r="E286" s="231">
        <v>3393.3</v>
      </c>
      <c r="F286" s="231">
        <v>3351.65</v>
      </c>
      <c r="G286" s="231">
        <v>3328.3</v>
      </c>
      <c r="H286" s="231">
        <v>3458.3</v>
      </c>
      <c r="I286" s="231">
        <v>3481.6499999999996</v>
      </c>
      <c r="J286" s="231">
        <v>3523.3</v>
      </c>
      <c r="K286" s="230">
        <v>3440</v>
      </c>
      <c r="L286" s="230">
        <v>3375</v>
      </c>
      <c r="M286" s="230">
        <v>1.1759599999999999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338.2</v>
      </c>
      <c r="D287" s="231">
        <v>336.16666666666669</v>
      </c>
      <c r="E287" s="231">
        <v>333.63333333333338</v>
      </c>
      <c r="F287" s="231">
        <v>329.06666666666672</v>
      </c>
      <c r="G287" s="231">
        <v>326.53333333333342</v>
      </c>
      <c r="H287" s="231">
        <v>340.73333333333335</v>
      </c>
      <c r="I287" s="231">
        <v>343.26666666666665</v>
      </c>
      <c r="J287" s="231">
        <v>347.83333333333331</v>
      </c>
      <c r="K287" s="230">
        <v>338.7</v>
      </c>
      <c r="L287" s="230">
        <v>331.6</v>
      </c>
      <c r="M287" s="230">
        <v>15.63495</v>
      </c>
      <c r="N287" s="1"/>
      <c r="O287" s="1"/>
    </row>
    <row r="288" spans="1:15" ht="12.75" customHeight="1">
      <c r="A288" s="30">
        <v>278</v>
      </c>
      <c r="B288" s="216" t="s">
        <v>864</v>
      </c>
      <c r="C288" s="230">
        <v>4183.45</v>
      </c>
      <c r="D288" s="231">
        <v>4181.3166666666666</v>
      </c>
      <c r="E288" s="231">
        <v>4150.333333333333</v>
      </c>
      <c r="F288" s="231">
        <v>4117.2166666666662</v>
      </c>
      <c r="G288" s="231">
        <v>4086.2333333333327</v>
      </c>
      <c r="H288" s="231">
        <v>4214.4333333333334</v>
      </c>
      <c r="I288" s="231">
        <v>4245.416666666667</v>
      </c>
      <c r="J288" s="231">
        <v>4278.5333333333338</v>
      </c>
      <c r="K288" s="230">
        <v>4212.3</v>
      </c>
      <c r="L288" s="230">
        <v>4148.2</v>
      </c>
      <c r="M288" s="230">
        <v>2.80999</v>
      </c>
      <c r="N288" s="1"/>
      <c r="O288" s="1"/>
    </row>
    <row r="289" spans="1:15" ht="12.75" customHeight="1">
      <c r="A289" s="30">
        <v>279</v>
      </c>
      <c r="B289" s="216" t="s">
        <v>410</v>
      </c>
      <c r="C289" s="230">
        <v>10527.75</v>
      </c>
      <c r="D289" s="231">
        <v>10576.6</v>
      </c>
      <c r="E289" s="231">
        <v>10423.200000000001</v>
      </c>
      <c r="F289" s="231">
        <v>10318.65</v>
      </c>
      <c r="G289" s="231">
        <v>10165.25</v>
      </c>
      <c r="H289" s="231">
        <v>10681.150000000001</v>
      </c>
      <c r="I289" s="231">
        <v>10834.55</v>
      </c>
      <c r="J289" s="231">
        <v>10939.100000000002</v>
      </c>
      <c r="K289" s="230">
        <v>10730</v>
      </c>
      <c r="L289" s="230">
        <v>10472.049999999999</v>
      </c>
      <c r="M289" s="230">
        <v>6.5600000000000006E-2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2228.9</v>
      </c>
      <c r="D290" s="231">
        <v>2216.0500000000002</v>
      </c>
      <c r="E290" s="231">
        <v>2199.4000000000005</v>
      </c>
      <c r="F290" s="231">
        <v>2169.9000000000005</v>
      </c>
      <c r="G290" s="231">
        <v>2153.2500000000009</v>
      </c>
      <c r="H290" s="231">
        <v>2245.5500000000002</v>
      </c>
      <c r="I290" s="231">
        <v>2262.1999999999998</v>
      </c>
      <c r="J290" s="231">
        <v>2291.6999999999998</v>
      </c>
      <c r="K290" s="230">
        <v>2232.6999999999998</v>
      </c>
      <c r="L290" s="230">
        <v>2186.5500000000002</v>
      </c>
      <c r="M290" s="230">
        <v>12.39073</v>
      </c>
      <c r="N290" s="1"/>
      <c r="O290" s="1"/>
    </row>
    <row r="291" spans="1:15" ht="12.75" customHeight="1">
      <c r="A291" s="30">
        <v>281</v>
      </c>
      <c r="B291" s="216" t="s">
        <v>818</v>
      </c>
      <c r="C291" s="230">
        <v>350.3</v>
      </c>
      <c r="D291" s="231">
        <v>351.2166666666667</v>
      </c>
      <c r="E291" s="231">
        <v>347.18333333333339</v>
      </c>
      <c r="F291" s="231">
        <v>344.06666666666672</v>
      </c>
      <c r="G291" s="231">
        <v>340.03333333333342</v>
      </c>
      <c r="H291" s="231">
        <v>354.33333333333337</v>
      </c>
      <c r="I291" s="231">
        <v>358.36666666666667</v>
      </c>
      <c r="J291" s="231">
        <v>361.48333333333335</v>
      </c>
      <c r="K291" s="230">
        <v>355.25</v>
      </c>
      <c r="L291" s="230">
        <v>348.1</v>
      </c>
      <c r="M291" s="230">
        <v>1.3363400000000001</v>
      </c>
      <c r="N291" s="1"/>
      <c r="O291" s="1"/>
    </row>
    <row r="292" spans="1:15" ht="12.75" customHeight="1">
      <c r="A292" s="30">
        <v>282</v>
      </c>
      <c r="B292" s="216" t="s">
        <v>263</v>
      </c>
      <c r="C292" s="230">
        <v>298.14999999999998</v>
      </c>
      <c r="D292" s="231">
        <v>298.90000000000003</v>
      </c>
      <c r="E292" s="231">
        <v>293.00000000000006</v>
      </c>
      <c r="F292" s="231">
        <v>287.85000000000002</v>
      </c>
      <c r="G292" s="231">
        <v>281.95000000000005</v>
      </c>
      <c r="H292" s="231">
        <v>304.05000000000007</v>
      </c>
      <c r="I292" s="231">
        <v>309.95000000000005</v>
      </c>
      <c r="J292" s="231">
        <v>315.10000000000008</v>
      </c>
      <c r="K292" s="230">
        <v>304.8</v>
      </c>
      <c r="L292" s="230">
        <v>293.75</v>
      </c>
      <c r="M292" s="230">
        <v>28.30415</v>
      </c>
      <c r="N292" s="1"/>
      <c r="O292" s="1"/>
    </row>
    <row r="293" spans="1:15" ht="12.75" customHeight="1">
      <c r="A293" s="30">
        <v>283</v>
      </c>
      <c r="B293" s="216" t="s">
        <v>779</v>
      </c>
      <c r="C293" s="230">
        <v>274.2</v>
      </c>
      <c r="D293" s="231">
        <v>274.65000000000003</v>
      </c>
      <c r="E293" s="231">
        <v>269.60000000000008</v>
      </c>
      <c r="F293" s="231">
        <v>265.00000000000006</v>
      </c>
      <c r="G293" s="231">
        <v>259.9500000000001</v>
      </c>
      <c r="H293" s="231">
        <v>279.25000000000006</v>
      </c>
      <c r="I293" s="231">
        <v>284.3</v>
      </c>
      <c r="J293" s="231">
        <v>288.90000000000003</v>
      </c>
      <c r="K293" s="230">
        <v>279.7</v>
      </c>
      <c r="L293" s="230">
        <v>270.05</v>
      </c>
      <c r="M293" s="230">
        <v>7.1451900000000004</v>
      </c>
      <c r="N293" s="1"/>
      <c r="O293" s="1"/>
    </row>
    <row r="294" spans="1:15" ht="12.75" customHeight="1">
      <c r="A294" s="30">
        <v>284</v>
      </c>
      <c r="B294" s="216" t="s">
        <v>880</v>
      </c>
      <c r="C294" s="230">
        <v>84.45</v>
      </c>
      <c r="D294" s="231">
        <v>84.483333333333334</v>
      </c>
      <c r="E294" s="231">
        <v>83.566666666666663</v>
      </c>
      <c r="F294" s="231">
        <v>82.683333333333323</v>
      </c>
      <c r="G294" s="231">
        <v>81.766666666666652</v>
      </c>
      <c r="H294" s="231">
        <v>85.366666666666674</v>
      </c>
      <c r="I294" s="231">
        <v>86.283333333333331</v>
      </c>
      <c r="J294" s="231">
        <v>87.166666666666686</v>
      </c>
      <c r="K294" s="230">
        <v>85.4</v>
      </c>
      <c r="L294" s="230">
        <v>83.6</v>
      </c>
      <c r="M294" s="230">
        <v>32.1783</v>
      </c>
      <c r="N294" s="1"/>
      <c r="O294" s="1"/>
    </row>
    <row r="295" spans="1:15" ht="12.75" customHeight="1">
      <c r="A295" s="30">
        <v>285</v>
      </c>
      <c r="B295" s="216" t="s">
        <v>844</v>
      </c>
      <c r="C295" s="230">
        <v>549.4</v>
      </c>
      <c r="D295" s="231">
        <v>550.23333333333323</v>
      </c>
      <c r="E295" s="231">
        <v>546.66666666666652</v>
      </c>
      <c r="F295" s="231">
        <v>543.93333333333328</v>
      </c>
      <c r="G295" s="231">
        <v>540.36666666666656</v>
      </c>
      <c r="H295" s="231">
        <v>552.96666666666647</v>
      </c>
      <c r="I295" s="231">
        <v>556.5333333333333</v>
      </c>
      <c r="J295" s="231">
        <v>559.26666666666642</v>
      </c>
      <c r="K295" s="230">
        <v>553.79999999999995</v>
      </c>
      <c r="L295" s="230">
        <v>547.5</v>
      </c>
      <c r="M295" s="230">
        <v>4.4684900000000001</v>
      </c>
      <c r="N295" s="1"/>
      <c r="O295" s="1"/>
    </row>
    <row r="296" spans="1:15" ht="12.75" customHeight="1">
      <c r="A296" s="30">
        <v>286</v>
      </c>
      <c r="B296" s="216" t="s">
        <v>411</v>
      </c>
      <c r="C296" s="230">
        <v>3897.65</v>
      </c>
      <c r="D296" s="231">
        <v>3899.5499999999997</v>
      </c>
      <c r="E296" s="231">
        <v>3859.0999999999995</v>
      </c>
      <c r="F296" s="231">
        <v>3820.5499999999997</v>
      </c>
      <c r="G296" s="231">
        <v>3780.0999999999995</v>
      </c>
      <c r="H296" s="231">
        <v>3938.0999999999995</v>
      </c>
      <c r="I296" s="231">
        <v>3978.5499999999993</v>
      </c>
      <c r="J296" s="231">
        <v>4017.0999999999995</v>
      </c>
      <c r="K296" s="230">
        <v>3940</v>
      </c>
      <c r="L296" s="230">
        <v>3861</v>
      </c>
      <c r="M296" s="230">
        <v>0.27245000000000003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702.05</v>
      </c>
      <c r="D297" s="231">
        <v>698.76666666666677</v>
      </c>
      <c r="E297" s="231">
        <v>692.08333333333348</v>
      </c>
      <c r="F297" s="231">
        <v>682.11666666666667</v>
      </c>
      <c r="G297" s="231">
        <v>675.43333333333339</v>
      </c>
      <c r="H297" s="231">
        <v>708.73333333333358</v>
      </c>
      <c r="I297" s="231">
        <v>715.41666666666674</v>
      </c>
      <c r="J297" s="231">
        <v>725.38333333333367</v>
      </c>
      <c r="K297" s="230">
        <v>705.45</v>
      </c>
      <c r="L297" s="230">
        <v>688.8</v>
      </c>
      <c r="M297" s="230">
        <v>12.34488</v>
      </c>
      <c r="N297" s="1"/>
      <c r="O297" s="1"/>
    </row>
    <row r="298" spans="1:15" ht="12.75" customHeight="1">
      <c r="A298" s="30">
        <v>288</v>
      </c>
      <c r="B298" s="216" t="s">
        <v>412</v>
      </c>
      <c r="C298" s="230">
        <v>1344.85</v>
      </c>
      <c r="D298" s="231">
        <v>1343.9833333333333</v>
      </c>
      <c r="E298" s="231">
        <v>1329.9666666666667</v>
      </c>
      <c r="F298" s="231">
        <v>1315.0833333333333</v>
      </c>
      <c r="G298" s="231">
        <v>1301.0666666666666</v>
      </c>
      <c r="H298" s="231">
        <v>1358.8666666666668</v>
      </c>
      <c r="I298" s="231">
        <v>1372.8833333333337</v>
      </c>
      <c r="J298" s="231">
        <v>1387.7666666666669</v>
      </c>
      <c r="K298" s="230">
        <v>1358</v>
      </c>
      <c r="L298" s="230">
        <v>1329.1</v>
      </c>
      <c r="M298" s="230">
        <v>0.73809000000000002</v>
      </c>
      <c r="N298" s="1"/>
      <c r="O298" s="1"/>
    </row>
    <row r="299" spans="1:15" ht="12.75" customHeight="1">
      <c r="A299" s="30">
        <v>289</v>
      </c>
      <c r="B299" s="216" t="s">
        <v>413</v>
      </c>
      <c r="C299" s="230">
        <v>29.2</v>
      </c>
      <c r="D299" s="231">
        <v>29.216666666666665</v>
      </c>
      <c r="E299" s="231">
        <v>28.783333333333331</v>
      </c>
      <c r="F299" s="231">
        <v>28.366666666666667</v>
      </c>
      <c r="G299" s="231">
        <v>27.933333333333334</v>
      </c>
      <c r="H299" s="231">
        <v>29.633333333333329</v>
      </c>
      <c r="I299" s="231">
        <v>30.066666666666659</v>
      </c>
      <c r="J299" s="231">
        <v>30.483333333333327</v>
      </c>
      <c r="K299" s="230">
        <v>29.65</v>
      </c>
      <c r="L299" s="230">
        <v>28.8</v>
      </c>
      <c r="M299" s="230">
        <v>6.8301100000000003</v>
      </c>
      <c r="N299" s="1"/>
      <c r="O299" s="1"/>
    </row>
    <row r="300" spans="1:15" ht="12.75" customHeight="1">
      <c r="A300" s="30">
        <v>290</v>
      </c>
      <c r="B300" s="216" t="s">
        <v>414</v>
      </c>
      <c r="C300" s="230">
        <v>150.75</v>
      </c>
      <c r="D300" s="231">
        <v>150.65</v>
      </c>
      <c r="E300" s="231">
        <v>150</v>
      </c>
      <c r="F300" s="231">
        <v>149.25</v>
      </c>
      <c r="G300" s="231">
        <v>148.6</v>
      </c>
      <c r="H300" s="231">
        <v>151.4</v>
      </c>
      <c r="I300" s="231">
        <v>152.05000000000004</v>
      </c>
      <c r="J300" s="231">
        <v>152.80000000000001</v>
      </c>
      <c r="K300" s="230">
        <v>151.30000000000001</v>
      </c>
      <c r="L300" s="230">
        <v>149.9</v>
      </c>
      <c r="M300" s="230">
        <v>0.48332000000000003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86896.15</v>
      </c>
      <c r="D301" s="231">
        <v>86798.71666666666</v>
      </c>
      <c r="E301" s="231">
        <v>86397.43333333332</v>
      </c>
      <c r="F301" s="231">
        <v>85898.71666666666</v>
      </c>
      <c r="G301" s="231">
        <v>85497.43333333332</v>
      </c>
      <c r="H301" s="231">
        <v>87297.43333333332</v>
      </c>
      <c r="I301" s="231">
        <v>87698.716666666674</v>
      </c>
      <c r="J301" s="231">
        <v>88197.43333333332</v>
      </c>
      <c r="K301" s="230">
        <v>87200</v>
      </c>
      <c r="L301" s="230">
        <v>86300</v>
      </c>
      <c r="M301" s="230">
        <v>3.1600000000000003E-2</v>
      </c>
      <c r="N301" s="1"/>
      <c r="O301" s="1"/>
    </row>
    <row r="302" spans="1:15" ht="12.75" customHeight="1">
      <c r="A302" s="30">
        <v>292</v>
      </c>
      <c r="B302" s="216" t="s">
        <v>819</v>
      </c>
      <c r="C302" s="230">
        <v>1730.35</v>
      </c>
      <c r="D302" s="231">
        <v>1735.0833333333333</v>
      </c>
      <c r="E302" s="231">
        <v>1715.2666666666664</v>
      </c>
      <c r="F302" s="231">
        <v>1700.1833333333332</v>
      </c>
      <c r="G302" s="231">
        <v>1680.3666666666663</v>
      </c>
      <c r="H302" s="231">
        <v>1750.1666666666665</v>
      </c>
      <c r="I302" s="231">
        <v>1769.9833333333336</v>
      </c>
      <c r="J302" s="231">
        <v>1785.0666666666666</v>
      </c>
      <c r="K302" s="230">
        <v>1754.9</v>
      </c>
      <c r="L302" s="230">
        <v>1720</v>
      </c>
      <c r="M302" s="230">
        <v>0.49013000000000001</v>
      </c>
      <c r="N302" s="1"/>
      <c r="O302" s="1"/>
    </row>
    <row r="303" spans="1:15" ht="12.75" customHeight="1">
      <c r="A303" s="30">
        <v>293</v>
      </c>
      <c r="B303" s="216" t="s">
        <v>778</v>
      </c>
      <c r="C303" s="230">
        <v>907.65</v>
      </c>
      <c r="D303" s="231">
        <v>918.41666666666663</v>
      </c>
      <c r="E303" s="231">
        <v>892.83333333333326</v>
      </c>
      <c r="F303" s="231">
        <v>878.01666666666665</v>
      </c>
      <c r="G303" s="231">
        <v>852.43333333333328</v>
      </c>
      <c r="H303" s="231">
        <v>933.23333333333323</v>
      </c>
      <c r="I303" s="231">
        <v>958.81666666666649</v>
      </c>
      <c r="J303" s="231">
        <v>973.63333333333321</v>
      </c>
      <c r="K303" s="230">
        <v>944</v>
      </c>
      <c r="L303" s="230">
        <v>903.6</v>
      </c>
      <c r="M303" s="230">
        <v>7.3601900000000002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1017.6</v>
      </c>
      <c r="D304" s="231">
        <v>1012.7833333333333</v>
      </c>
      <c r="E304" s="231">
        <v>1003.6666666666666</v>
      </c>
      <c r="F304" s="231">
        <v>989.73333333333335</v>
      </c>
      <c r="G304" s="231">
        <v>980.61666666666667</v>
      </c>
      <c r="H304" s="231">
        <v>1026.7166666666667</v>
      </c>
      <c r="I304" s="231">
        <v>1035.8333333333335</v>
      </c>
      <c r="J304" s="231">
        <v>1049.7666666666664</v>
      </c>
      <c r="K304" s="230">
        <v>1021.9</v>
      </c>
      <c r="L304" s="230">
        <v>998.85</v>
      </c>
      <c r="M304" s="230">
        <v>3.7350400000000001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255.15</v>
      </c>
      <c r="D305" s="231">
        <v>255.13333333333333</v>
      </c>
      <c r="E305" s="231">
        <v>253.11666666666667</v>
      </c>
      <c r="F305" s="231">
        <v>251.08333333333334</v>
      </c>
      <c r="G305" s="231">
        <v>249.06666666666669</v>
      </c>
      <c r="H305" s="231">
        <v>257.16666666666663</v>
      </c>
      <c r="I305" s="231">
        <v>259.18333333333328</v>
      </c>
      <c r="J305" s="231">
        <v>261.21666666666664</v>
      </c>
      <c r="K305" s="230">
        <v>257.14999999999998</v>
      </c>
      <c r="L305" s="230">
        <v>253.1</v>
      </c>
      <c r="M305" s="230">
        <v>24.115159999999999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1207.75</v>
      </c>
      <c r="D306" s="231">
        <v>1206.95</v>
      </c>
      <c r="E306" s="231">
        <v>1196.8000000000002</v>
      </c>
      <c r="F306" s="231">
        <v>1185.8500000000001</v>
      </c>
      <c r="G306" s="231">
        <v>1175.7000000000003</v>
      </c>
      <c r="H306" s="231">
        <v>1217.9000000000001</v>
      </c>
      <c r="I306" s="231">
        <v>1228.0500000000002</v>
      </c>
      <c r="J306" s="231">
        <v>1239</v>
      </c>
      <c r="K306" s="230">
        <v>1217.0999999999999</v>
      </c>
      <c r="L306" s="230">
        <v>1196</v>
      </c>
      <c r="M306" s="230">
        <v>13.89756</v>
      </c>
      <c r="N306" s="1"/>
      <c r="O306" s="1"/>
    </row>
    <row r="307" spans="1:15" ht="12.75" customHeight="1">
      <c r="A307" s="30">
        <v>297</v>
      </c>
      <c r="B307" s="216" t="s">
        <v>415</v>
      </c>
      <c r="C307" s="230">
        <v>364</v>
      </c>
      <c r="D307" s="231">
        <v>366.98333333333335</v>
      </c>
      <c r="E307" s="231">
        <v>360.01666666666671</v>
      </c>
      <c r="F307" s="231">
        <v>356.03333333333336</v>
      </c>
      <c r="G307" s="231">
        <v>349.06666666666672</v>
      </c>
      <c r="H307" s="231">
        <v>370.9666666666667</v>
      </c>
      <c r="I307" s="231">
        <v>377.93333333333339</v>
      </c>
      <c r="J307" s="231">
        <v>381.91666666666669</v>
      </c>
      <c r="K307" s="230">
        <v>373.95</v>
      </c>
      <c r="L307" s="230">
        <v>363</v>
      </c>
      <c r="M307" s="230">
        <v>4.5869499999999999</v>
      </c>
      <c r="N307" s="1"/>
      <c r="O307" s="1"/>
    </row>
    <row r="308" spans="1:15" ht="12.75" customHeight="1">
      <c r="A308" s="30">
        <v>298</v>
      </c>
      <c r="B308" s="216" t="s">
        <v>416</v>
      </c>
      <c r="C308" s="230">
        <v>300</v>
      </c>
      <c r="D308" s="231">
        <v>302.08333333333331</v>
      </c>
      <c r="E308" s="231">
        <v>292.56666666666661</v>
      </c>
      <c r="F308" s="231">
        <v>285.13333333333327</v>
      </c>
      <c r="G308" s="231">
        <v>275.61666666666656</v>
      </c>
      <c r="H308" s="231">
        <v>309.51666666666665</v>
      </c>
      <c r="I308" s="231">
        <v>319.03333333333342</v>
      </c>
      <c r="J308" s="231">
        <v>326.4666666666667</v>
      </c>
      <c r="K308" s="230">
        <v>311.60000000000002</v>
      </c>
      <c r="L308" s="230">
        <v>294.64999999999998</v>
      </c>
      <c r="M308" s="230">
        <v>12.77623</v>
      </c>
      <c r="N308" s="1"/>
      <c r="O308" s="1"/>
    </row>
    <row r="309" spans="1:15" ht="12.75" customHeight="1">
      <c r="A309" s="30">
        <v>299</v>
      </c>
      <c r="B309" s="216" t="s">
        <v>853</v>
      </c>
      <c r="C309" s="230">
        <v>372.9</v>
      </c>
      <c r="D309" s="231">
        <v>370.98333333333335</v>
      </c>
      <c r="E309" s="231">
        <v>366.16666666666669</v>
      </c>
      <c r="F309" s="231">
        <v>359.43333333333334</v>
      </c>
      <c r="G309" s="231">
        <v>354.61666666666667</v>
      </c>
      <c r="H309" s="231">
        <v>377.7166666666667</v>
      </c>
      <c r="I309" s="231">
        <v>382.5333333333333</v>
      </c>
      <c r="J309" s="231">
        <v>389.26666666666671</v>
      </c>
      <c r="K309" s="230">
        <v>375.8</v>
      </c>
      <c r="L309" s="230">
        <v>364.25</v>
      </c>
      <c r="M309" s="230">
        <v>0.63934999999999997</v>
      </c>
      <c r="N309" s="1"/>
      <c r="O309" s="1"/>
    </row>
    <row r="310" spans="1:15" ht="12.75" customHeight="1">
      <c r="A310" s="30">
        <v>300</v>
      </c>
      <c r="B310" s="216" t="s">
        <v>417</v>
      </c>
      <c r="C310" s="230">
        <v>375.05</v>
      </c>
      <c r="D310" s="231">
        <v>378.84999999999997</v>
      </c>
      <c r="E310" s="231">
        <v>368.69999999999993</v>
      </c>
      <c r="F310" s="231">
        <v>362.34999999999997</v>
      </c>
      <c r="G310" s="231">
        <v>352.19999999999993</v>
      </c>
      <c r="H310" s="231">
        <v>385.19999999999993</v>
      </c>
      <c r="I310" s="231">
        <v>395.34999999999991</v>
      </c>
      <c r="J310" s="231">
        <v>401.69999999999993</v>
      </c>
      <c r="K310" s="230">
        <v>389</v>
      </c>
      <c r="L310" s="230">
        <v>372.5</v>
      </c>
      <c r="M310" s="230">
        <v>0.92952000000000001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128</v>
      </c>
      <c r="D311" s="231">
        <v>127.15000000000002</v>
      </c>
      <c r="E311" s="231">
        <v>125.95000000000005</v>
      </c>
      <c r="F311" s="231">
        <v>123.90000000000002</v>
      </c>
      <c r="G311" s="231">
        <v>122.70000000000005</v>
      </c>
      <c r="H311" s="231">
        <v>129.20000000000005</v>
      </c>
      <c r="I311" s="231">
        <v>130.4</v>
      </c>
      <c r="J311" s="231">
        <v>132.45000000000005</v>
      </c>
      <c r="K311" s="230">
        <v>128.35</v>
      </c>
      <c r="L311" s="230">
        <v>125.1</v>
      </c>
      <c r="M311" s="230">
        <v>27.47063</v>
      </c>
      <c r="N311" s="1"/>
      <c r="O311" s="1"/>
    </row>
    <row r="312" spans="1:15" ht="12.75" customHeight="1">
      <c r="A312" s="30">
        <v>302</v>
      </c>
      <c r="B312" s="216" t="s">
        <v>418</v>
      </c>
      <c r="C312" s="230">
        <v>53.55</v>
      </c>
      <c r="D312" s="231">
        <v>53.449999999999996</v>
      </c>
      <c r="E312" s="231">
        <v>53.099999999999994</v>
      </c>
      <c r="F312" s="231">
        <v>52.65</v>
      </c>
      <c r="G312" s="231">
        <v>52.3</v>
      </c>
      <c r="H312" s="231">
        <v>53.899999999999991</v>
      </c>
      <c r="I312" s="231">
        <v>54.25</v>
      </c>
      <c r="J312" s="231">
        <v>54.699999999999989</v>
      </c>
      <c r="K312" s="230">
        <v>53.8</v>
      </c>
      <c r="L312" s="230">
        <v>53</v>
      </c>
      <c r="M312" s="230">
        <v>10.953810000000001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474.95</v>
      </c>
      <c r="D313" s="231">
        <v>474.2166666666667</v>
      </c>
      <c r="E313" s="231">
        <v>471.18333333333339</v>
      </c>
      <c r="F313" s="231">
        <v>467.41666666666669</v>
      </c>
      <c r="G313" s="231">
        <v>464.38333333333338</v>
      </c>
      <c r="H313" s="231">
        <v>477.98333333333341</v>
      </c>
      <c r="I313" s="231">
        <v>481.01666666666671</v>
      </c>
      <c r="J313" s="231">
        <v>484.78333333333342</v>
      </c>
      <c r="K313" s="230">
        <v>477.25</v>
      </c>
      <c r="L313" s="230">
        <v>470.45</v>
      </c>
      <c r="M313" s="230">
        <v>20.438130000000001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8466.15</v>
      </c>
      <c r="D314" s="231">
        <v>8495.9666666666672</v>
      </c>
      <c r="E314" s="231">
        <v>8414.9333333333343</v>
      </c>
      <c r="F314" s="231">
        <v>8363.7166666666672</v>
      </c>
      <c r="G314" s="231">
        <v>8282.6833333333343</v>
      </c>
      <c r="H314" s="231">
        <v>8547.1833333333343</v>
      </c>
      <c r="I314" s="231">
        <v>8628.2166666666672</v>
      </c>
      <c r="J314" s="231">
        <v>8679.4333333333343</v>
      </c>
      <c r="K314" s="230">
        <v>8577</v>
      </c>
      <c r="L314" s="230">
        <v>8444.75</v>
      </c>
      <c r="M314" s="230">
        <v>5.4374500000000001</v>
      </c>
      <c r="N314" s="1"/>
      <c r="O314" s="1"/>
    </row>
    <row r="315" spans="1:15" ht="12.75" customHeight="1">
      <c r="A315" s="30">
        <v>305</v>
      </c>
      <c r="B315" s="216" t="s">
        <v>780</v>
      </c>
      <c r="C315" s="230">
        <v>1746.25</v>
      </c>
      <c r="D315" s="231">
        <v>1758.3333333333333</v>
      </c>
      <c r="E315" s="231">
        <v>1718.9166666666665</v>
      </c>
      <c r="F315" s="231">
        <v>1691.5833333333333</v>
      </c>
      <c r="G315" s="231">
        <v>1652.1666666666665</v>
      </c>
      <c r="H315" s="231">
        <v>1785.6666666666665</v>
      </c>
      <c r="I315" s="231">
        <v>1825.083333333333</v>
      </c>
      <c r="J315" s="231">
        <v>1852.4166666666665</v>
      </c>
      <c r="K315" s="230">
        <v>1797.75</v>
      </c>
      <c r="L315" s="230">
        <v>1731</v>
      </c>
      <c r="M315" s="230">
        <v>1.36632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622.95000000000005</v>
      </c>
      <c r="D316" s="231">
        <v>622.61666666666667</v>
      </c>
      <c r="E316" s="231">
        <v>615.43333333333339</v>
      </c>
      <c r="F316" s="231">
        <v>607.91666666666674</v>
      </c>
      <c r="G316" s="231">
        <v>600.73333333333346</v>
      </c>
      <c r="H316" s="231">
        <v>630.13333333333333</v>
      </c>
      <c r="I316" s="231">
        <v>637.31666666666649</v>
      </c>
      <c r="J316" s="231">
        <v>644.83333333333326</v>
      </c>
      <c r="K316" s="230">
        <v>629.79999999999995</v>
      </c>
      <c r="L316" s="230">
        <v>615.1</v>
      </c>
      <c r="M316" s="230">
        <v>5.46645</v>
      </c>
      <c r="N316" s="1"/>
      <c r="O316" s="1"/>
    </row>
    <row r="317" spans="1:15" ht="12.75" customHeight="1">
      <c r="A317" s="30">
        <v>307</v>
      </c>
      <c r="B317" s="216" t="s">
        <v>419</v>
      </c>
      <c r="C317" s="230">
        <v>449.8</v>
      </c>
      <c r="D317" s="231">
        <v>448.98333333333335</v>
      </c>
      <c r="E317" s="231">
        <v>443.81666666666672</v>
      </c>
      <c r="F317" s="231">
        <v>437.83333333333337</v>
      </c>
      <c r="G317" s="231">
        <v>432.66666666666674</v>
      </c>
      <c r="H317" s="231">
        <v>454.9666666666667</v>
      </c>
      <c r="I317" s="231">
        <v>460.13333333333333</v>
      </c>
      <c r="J317" s="231">
        <v>466.11666666666667</v>
      </c>
      <c r="K317" s="230">
        <v>454.15</v>
      </c>
      <c r="L317" s="230">
        <v>443</v>
      </c>
      <c r="M317" s="230">
        <v>9.4844399999999993</v>
      </c>
      <c r="N317" s="1"/>
      <c r="O317" s="1"/>
    </row>
    <row r="318" spans="1:15" ht="12.75" customHeight="1">
      <c r="A318" s="30">
        <v>308</v>
      </c>
      <c r="B318" s="216" t="s">
        <v>420</v>
      </c>
      <c r="C318" s="230">
        <v>750.85</v>
      </c>
      <c r="D318" s="231">
        <v>749.58333333333337</v>
      </c>
      <c r="E318" s="231">
        <v>737.26666666666677</v>
      </c>
      <c r="F318" s="231">
        <v>723.68333333333339</v>
      </c>
      <c r="G318" s="231">
        <v>711.36666666666679</v>
      </c>
      <c r="H318" s="231">
        <v>763.16666666666674</v>
      </c>
      <c r="I318" s="231">
        <v>775.48333333333335</v>
      </c>
      <c r="J318" s="231">
        <v>789.06666666666672</v>
      </c>
      <c r="K318" s="230">
        <v>761.9</v>
      </c>
      <c r="L318" s="230">
        <v>736</v>
      </c>
      <c r="M318" s="230">
        <v>17.982890000000001</v>
      </c>
      <c r="N318" s="1"/>
      <c r="O318" s="1"/>
    </row>
    <row r="319" spans="1:15" ht="12.75" customHeight="1">
      <c r="A319" s="30">
        <v>309</v>
      </c>
      <c r="B319" s="216" t="s">
        <v>820</v>
      </c>
      <c r="C319" s="230">
        <v>729.2</v>
      </c>
      <c r="D319" s="231">
        <v>731.73333333333323</v>
      </c>
      <c r="E319" s="231">
        <v>723.46666666666647</v>
      </c>
      <c r="F319" s="231">
        <v>717.73333333333323</v>
      </c>
      <c r="G319" s="231">
        <v>709.46666666666647</v>
      </c>
      <c r="H319" s="231">
        <v>737.46666666666647</v>
      </c>
      <c r="I319" s="231">
        <v>745.73333333333312</v>
      </c>
      <c r="J319" s="231">
        <v>751.46666666666647</v>
      </c>
      <c r="K319" s="230">
        <v>740</v>
      </c>
      <c r="L319" s="230">
        <v>726</v>
      </c>
      <c r="M319" s="230">
        <v>0.32616000000000001</v>
      </c>
      <c r="N319" s="1"/>
      <c r="O319" s="1"/>
    </row>
    <row r="320" spans="1:15" ht="12.75" customHeight="1">
      <c r="A320" s="30">
        <v>310</v>
      </c>
      <c r="B320" s="216" t="s">
        <v>821</v>
      </c>
      <c r="C320" s="230">
        <v>846.3</v>
      </c>
      <c r="D320" s="231">
        <v>847.2833333333333</v>
      </c>
      <c r="E320" s="231">
        <v>839.36666666666656</v>
      </c>
      <c r="F320" s="231">
        <v>832.43333333333328</v>
      </c>
      <c r="G320" s="231">
        <v>824.51666666666654</v>
      </c>
      <c r="H320" s="231">
        <v>854.21666666666658</v>
      </c>
      <c r="I320" s="231">
        <v>862.13333333333333</v>
      </c>
      <c r="J320" s="231">
        <v>869.06666666666661</v>
      </c>
      <c r="K320" s="230">
        <v>855.2</v>
      </c>
      <c r="L320" s="230">
        <v>840.35</v>
      </c>
      <c r="M320" s="230">
        <v>1.6418600000000001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1235.05</v>
      </c>
      <c r="D321" s="231">
        <v>1234.8666666666666</v>
      </c>
      <c r="E321" s="231">
        <v>1226.1833333333332</v>
      </c>
      <c r="F321" s="231">
        <v>1217.3166666666666</v>
      </c>
      <c r="G321" s="231">
        <v>1208.6333333333332</v>
      </c>
      <c r="H321" s="231">
        <v>1243.7333333333331</v>
      </c>
      <c r="I321" s="231">
        <v>1252.4166666666665</v>
      </c>
      <c r="J321" s="231">
        <v>1261.2833333333331</v>
      </c>
      <c r="K321" s="230">
        <v>1243.55</v>
      </c>
      <c r="L321" s="230">
        <v>1226</v>
      </c>
      <c r="M321" s="230">
        <v>0.83508000000000004</v>
      </c>
      <c r="N321" s="1"/>
      <c r="O321" s="1"/>
    </row>
    <row r="322" spans="1:15" ht="12.75" customHeight="1">
      <c r="A322" s="30">
        <v>312</v>
      </c>
      <c r="B322" s="216" t="s">
        <v>845</v>
      </c>
      <c r="C322" s="230">
        <v>50.5</v>
      </c>
      <c r="D322" s="231">
        <v>50.533333333333331</v>
      </c>
      <c r="E322" s="231">
        <v>50.066666666666663</v>
      </c>
      <c r="F322" s="231">
        <v>49.633333333333333</v>
      </c>
      <c r="G322" s="231">
        <v>49.166666666666664</v>
      </c>
      <c r="H322" s="231">
        <v>50.966666666666661</v>
      </c>
      <c r="I322" s="231">
        <v>51.43333333333333</v>
      </c>
      <c r="J322" s="231">
        <v>51.86666666666666</v>
      </c>
      <c r="K322" s="230">
        <v>51</v>
      </c>
      <c r="L322" s="230">
        <v>50.1</v>
      </c>
      <c r="M322" s="230">
        <v>37.290700000000001</v>
      </c>
      <c r="N322" s="1"/>
      <c r="O322" s="1"/>
    </row>
    <row r="323" spans="1:15" ht="12.75" customHeight="1">
      <c r="A323" s="30">
        <v>313</v>
      </c>
      <c r="B323" s="216" t="s">
        <v>422</v>
      </c>
      <c r="C323" s="230">
        <v>603.5</v>
      </c>
      <c r="D323" s="231">
        <v>603.86666666666667</v>
      </c>
      <c r="E323" s="231">
        <v>593.18333333333339</v>
      </c>
      <c r="F323" s="231">
        <v>582.86666666666667</v>
      </c>
      <c r="G323" s="231">
        <v>572.18333333333339</v>
      </c>
      <c r="H323" s="231">
        <v>614.18333333333339</v>
      </c>
      <c r="I323" s="231">
        <v>624.86666666666656</v>
      </c>
      <c r="J323" s="231">
        <v>635.18333333333339</v>
      </c>
      <c r="K323" s="230">
        <v>614.54999999999995</v>
      </c>
      <c r="L323" s="230">
        <v>593.54999999999995</v>
      </c>
      <c r="M323" s="230">
        <v>0.73221000000000003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1760.3</v>
      </c>
      <c r="D324" s="231">
        <v>1754.45</v>
      </c>
      <c r="E324" s="231">
        <v>1739.95</v>
      </c>
      <c r="F324" s="231">
        <v>1719.6</v>
      </c>
      <c r="G324" s="231">
        <v>1705.1</v>
      </c>
      <c r="H324" s="231">
        <v>1774.8000000000002</v>
      </c>
      <c r="I324" s="231">
        <v>1789.3000000000002</v>
      </c>
      <c r="J324" s="231">
        <v>1809.6500000000003</v>
      </c>
      <c r="K324" s="230">
        <v>1768.95</v>
      </c>
      <c r="L324" s="230">
        <v>1734.1</v>
      </c>
      <c r="M324" s="230">
        <v>4.8249700000000004</v>
      </c>
      <c r="N324" s="1"/>
      <c r="O324" s="1"/>
    </row>
    <row r="325" spans="1:15" ht="12.75" customHeight="1">
      <c r="A325" s="30">
        <v>315</v>
      </c>
      <c r="B325" s="216" t="s">
        <v>423</v>
      </c>
      <c r="C325" s="230">
        <v>1462.4</v>
      </c>
      <c r="D325" s="231">
        <v>1461.6499999999999</v>
      </c>
      <c r="E325" s="231">
        <v>1450.7499999999998</v>
      </c>
      <c r="F325" s="231">
        <v>1439.1</v>
      </c>
      <c r="G325" s="231">
        <v>1428.1999999999998</v>
      </c>
      <c r="H325" s="231">
        <v>1473.2999999999997</v>
      </c>
      <c r="I325" s="231">
        <v>1484.1999999999998</v>
      </c>
      <c r="J325" s="231">
        <v>1495.8499999999997</v>
      </c>
      <c r="K325" s="230">
        <v>1472.55</v>
      </c>
      <c r="L325" s="230">
        <v>1450</v>
      </c>
      <c r="M325" s="230">
        <v>1.37235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1019.1</v>
      </c>
      <c r="D326" s="231">
        <v>1021.6166666666667</v>
      </c>
      <c r="E326" s="231">
        <v>1009.3333333333333</v>
      </c>
      <c r="F326" s="231">
        <v>999.56666666666661</v>
      </c>
      <c r="G326" s="231">
        <v>987.28333333333319</v>
      </c>
      <c r="H326" s="231">
        <v>1031.3833333333332</v>
      </c>
      <c r="I326" s="231">
        <v>1043.666666666667</v>
      </c>
      <c r="J326" s="231">
        <v>1053.4333333333334</v>
      </c>
      <c r="K326" s="230">
        <v>1033.9000000000001</v>
      </c>
      <c r="L326" s="230">
        <v>1011.85</v>
      </c>
      <c r="M326" s="230">
        <v>6.3292000000000002</v>
      </c>
      <c r="N326" s="1"/>
      <c r="O326" s="1"/>
    </row>
    <row r="327" spans="1:15" ht="12.75" customHeight="1">
      <c r="A327" s="30">
        <v>317</v>
      </c>
      <c r="B327" s="216" t="s">
        <v>264</v>
      </c>
      <c r="C327" s="230">
        <v>568.9</v>
      </c>
      <c r="D327" s="231">
        <v>570.51666666666665</v>
      </c>
      <c r="E327" s="231">
        <v>563.83333333333326</v>
      </c>
      <c r="F327" s="231">
        <v>558.76666666666665</v>
      </c>
      <c r="G327" s="231">
        <v>552.08333333333326</v>
      </c>
      <c r="H327" s="231">
        <v>575.58333333333326</v>
      </c>
      <c r="I327" s="231">
        <v>582.26666666666665</v>
      </c>
      <c r="J327" s="231">
        <v>587.33333333333326</v>
      </c>
      <c r="K327" s="230">
        <v>577.20000000000005</v>
      </c>
      <c r="L327" s="230">
        <v>565.45000000000005</v>
      </c>
      <c r="M327" s="230">
        <v>2.9416699999999998</v>
      </c>
      <c r="N327" s="1"/>
      <c r="O327" s="1"/>
    </row>
    <row r="328" spans="1:15" ht="12.75" customHeight="1">
      <c r="A328" s="30">
        <v>318</v>
      </c>
      <c r="B328" s="216" t="s">
        <v>424</v>
      </c>
      <c r="C328" s="230">
        <v>38</v>
      </c>
      <c r="D328" s="231">
        <v>38.06666666666667</v>
      </c>
      <c r="E328" s="231">
        <v>37.733333333333341</v>
      </c>
      <c r="F328" s="231">
        <v>37.466666666666669</v>
      </c>
      <c r="G328" s="231">
        <v>37.13333333333334</v>
      </c>
      <c r="H328" s="231">
        <v>38.333333333333343</v>
      </c>
      <c r="I328" s="231">
        <v>38.666666666666671</v>
      </c>
      <c r="J328" s="231">
        <v>38.933333333333344</v>
      </c>
      <c r="K328" s="230">
        <v>38.4</v>
      </c>
      <c r="L328" s="230">
        <v>37.799999999999997</v>
      </c>
      <c r="M328" s="230">
        <v>56.867699999999999</v>
      </c>
      <c r="N328" s="1"/>
      <c r="O328" s="1"/>
    </row>
    <row r="329" spans="1:15" ht="12.75" customHeight="1">
      <c r="A329" s="30">
        <v>319</v>
      </c>
      <c r="B329" s="216" t="s">
        <v>425</v>
      </c>
      <c r="C329" s="230">
        <v>115.6</v>
      </c>
      <c r="D329" s="231">
        <v>114.98333333333333</v>
      </c>
      <c r="E329" s="231">
        <v>113.96666666666667</v>
      </c>
      <c r="F329" s="231">
        <v>112.33333333333333</v>
      </c>
      <c r="G329" s="231">
        <v>111.31666666666666</v>
      </c>
      <c r="H329" s="231">
        <v>116.61666666666667</v>
      </c>
      <c r="I329" s="231">
        <v>117.63333333333335</v>
      </c>
      <c r="J329" s="231">
        <v>119.26666666666668</v>
      </c>
      <c r="K329" s="230">
        <v>116</v>
      </c>
      <c r="L329" s="230">
        <v>113.35</v>
      </c>
      <c r="M329" s="230">
        <v>49.122250000000001</v>
      </c>
      <c r="N329" s="1"/>
      <c r="O329" s="1"/>
    </row>
    <row r="330" spans="1:15" ht="12.75" customHeight="1">
      <c r="A330" s="30">
        <v>320</v>
      </c>
      <c r="B330" s="216" t="s">
        <v>426</v>
      </c>
      <c r="C330" s="230">
        <v>42.4</v>
      </c>
      <c r="D330" s="231">
        <v>42.633333333333333</v>
      </c>
      <c r="E330" s="231">
        <v>42.016666666666666</v>
      </c>
      <c r="F330" s="231">
        <v>41.633333333333333</v>
      </c>
      <c r="G330" s="231">
        <v>41.016666666666666</v>
      </c>
      <c r="H330" s="231">
        <v>43.016666666666666</v>
      </c>
      <c r="I330" s="231">
        <v>43.633333333333326</v>
      </c>
      <c r="J330" s="231">
        <v>44.016666666666666</v>
      </c>
      <c r="K330" s="230">
        <v>43.25</v>
      </c>
      <c r="L330" s="230">
        <v>42.25</v>
      </c>
      <c r="M330" s="230">
        <v>47.449730000000002</v>
      </c>
      <c r="N330" s="1"/>
      <c r="O330" s="1"/>
    </row>
    <row r="331" spans="1:15" ht="12.75" customHeight="1">
      <c r="A331" s="30">
        <v>321</v>
      </c>
      <c r="B331" s="216" t="s">
        <v>427</v>
      </c>
      <c r="C331" s="230">
        <v>79.55</v>
      </c>
      <c r="D331" s="231">
        <v>79.149999999999991</v>
      </c>
      <c r="E331" s="231">
        <v>77.999999999999986</v>
      </c>
      <c r="F331" s="231">
        <v>76.449999999999989</v>
      </c>
      <c r="G331" s="231">
        <v>75.299999999999983</v>
      </c>
      <c r="H331" s="231">
        <v>80.699999999999989</v>
      </c>
      <c r="I331" s="231">
        <v>81.849999999999994</v>
      </c>
      <c r="J331" s="231">
        <v>83.399999999999991</v>
      </c>
      <c r="K331" s="230">
        <v>80.3</v>
      </c>
      <c r="L331" s="230">
        <v>77.599999999999994</v>
      </c>
      <c r="M331" s="230">
        <v>14.84849</v>
      </c>
      <c r="N331" s="1"/>
      <c r="O331" s="1"/>
    </row>
    <row r="332" spans="1:15" ht="12.75" customHeight="1">
      <c r="A332" s="30">
        <v>322</v>
      </c>
      <c r="B332" s="216" t="s">
        <v>428</v>
      </c>
      <c r="C332" s="230">
        <v>213.35</v>
      </c>
      <c r="D332" s="231">
        <v>213.96666666666667</v>
      </c>
      <c r="E332" s="231">
        <v>212.23333333333335</v>
      </c>
      <c r="F332" s="231">
        <v>211.11666666666667</v>
      </c>
      <c r="G332" s="231">
        <v>209.38333333333335</v>
      </c>
      <c r="H332" s="231">
        <v>215.08333333333334</v>
      </c>
      <c r="I332" s="231">
        <v>216.81666666666663</v>
      </c>
      <c r="J332" s="231">
        <v>217.93333333333334</v>
      </c>
      <c r="K332" s="230">
        <v>215.7</v>
      </c>
      <c r="L332" s="230">
        <v>212.85</v>
      </c>
      <c r="M332" s="230">
        <v>1.2964500000000001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170.95</v>
      </c>
      <c r="D333" s="231">
        <v>170.13333333333333</v>
      </c>
      <c r="E333" s="231">
        <v>169.01666666666665</v>
      </c>
      <c r="F333" s="231">
        <v>167.08333333333331</v>
      </c>
      <c r="G333" s="231">
        <v>165.96666666666664</v>
      </c>
      <c r="H333" s="231">
        <v>172.06666666666666</v>
      </c>
      <c r="I333" s="231">
        <v>173.18333333333334</v>
      </c>
      <c r="J333" s="231">
        <v>175.11666666666667</v>
      </c>
      <c r="K333" s="230">
        <v>171.25</v>
      </c>
      <c r="L333" s="230">
        <v>168.2</v>
      </c>
      <c r="M333" s="230">
        <v>80.88991</v>
      </c>
      <c r="N333" s="1"/>
      <c r="O333" s="1"/>
    </row>
    <row r="334" spans="1:15" ht="12.75" customHeight="1">
      <c r="A334" s="30">
        <v>324</v>
      </c>
      <c r="B334" s="216" t="s">
        <v>429</v>
      </c>
      <c r="C334" s="230">
        <v>772.8</v>
      </c>
      <c r="D334" s="231">
        <v>771.41666666666663</v>
      </c>
      <c r="E334" s="231">
        <v>765.38333333333321</v>
      </c>
      <c r="F334" s="231">
        <v>757.96666666666658</v>
      </c>
      <c r="G334" s="231">
        <v>751.93333333333317</v>
      </c>
      <c r="H334" s="231">
        <v>778.83333333333326</v>
      </c>
      <c r="I334" s="231">
        <v>784.86666666666679</v>
      </c>
      <c r="J334" s="231">
        <v>792.2833333333333</v>
      </c>
      <c r="K334" s="230">
        <v>777.45</v>
      </c>
      <c r="L334" s="230">
        <v>764</v>
      </c>
      <c r="M334" s="230">
        <v>0.63726000000000005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82.55</v>
      </c>
      <c r="D335" s="231">
        <v>82.333333333333329</v>
      </c>
      <c r="E335" s="231">
        <v>81.86666666666666</v>
      </c>
      <c r="F335" s="231">
        <v>81.183333333333337</v>
      </c>
      <c r="G335" s="231">
        <v>80.716666666666669</v>
      </c>
      <c r="H335" s="231">
        <v>83.016666666666652</v>
      </c>
      <c r="I335" s="231">
        <v>83.48333333333332</v>
      </c>
      <c r="J335" s="231">
        <v>84.166666666666643</v>
      </c>
      <c r="K335" s="230">
        <v>82.8</v>
      </c>
      <c r="L335" s="230">
        <v>81.650000000000006</v>
      </c>
      <c r="M335" s="230">
        <v>26.968450000000001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4726.95</v>
      </c>
      <c r="D336" s="231">
        <v>4724.55</v>
      </c>
      <c r="E336" s="231">
        <v>4689.05</v>
      </c>
      <c r="F336" s="231">
        <v>4651.1499999999996</v>
      </c>
      <c r="G336" s="231">
        <v>4615.6499999999996</v>
      </c>
      <c r="H336" s="231">
        <v>4762.4500000000007</v>
      </c>
      <c r="I336" s="231">
        <v>4797.9500000000007</v>
      </c>
      <c r="J336" s="231">
        <v>4835.8500000000013</v>
      </c>
      <c r="K336" s="230">
        <v>4760.05</v>
      </c>
      <c r="L336" s="230">
        <v>4686.6499999999996</v>
      </c>
      <c r="M336" s="230">
        <v>1.1413599999999999</v>
      </c>
      <c r="N336" s="1"/>
      <c r="O336" s="1"/>
    </row>
    <row r="337" spans="1:15" ht="12.75" customHeight="1">
      <c r="A337" s="30">
        <v>327</v>
      </c>
      <c r="B337" s="216" t="s">
        <v>781</v>
      </c>
      <c r="C337" s="230">
        <v>560.15</v>
      </c>
      <c r="D337" s="231">
        <v>562.26666666666665</v>
      </c>
      <c r="E337" s="231">
        <v>551.58333333333326</v>
      </c>
      <c r="F337" s="231">
        <v>543.01666666666665</v>
      </c>
      <c r="G337" s="231">
        <v>532.33333333333326</v>
      </c>
      <c r="H337" s="231">
        <v>570.83333333333326</v>
      </c>
      <c r="I337" s="231">
        <v>581.51666666666665</v>
      </c>
      <c r="J337" s="231">
        <v>590.08333333333326</v>
      </c>
      <c r="K337" s="230">
        <v>572.95000000000005</v>
      </c>
      <c r="L337" s="230">
        <v>553.70000000000005</v>
      </c>
      <c r="M337" s="230">
        <v>5.6451799999999999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20689.3</v>
      </c>
      <c r="D338" s="231">
        <v>20599.783333333336</v>
      </c>
      <c r="E338" s="231">
        <v>20490.566666666673</v>
      </c>
      <c r="F338" s="231">
        <v>20291.833333333336</v>
      </c>
      <c r="G338" s="231">
        <v>20182.616666666672</v>
      </c>
      <c r="H338" s="231">
        <v>20798.516666666674</v>
      </c>
      <c r="I338" s="231">
        <v>20907.733333333341</v>
      </c>
      <c r="J338" s="231">
        <v>21106.466666666674</v>
      </c>
      <c r="K338" s="230">
        <v>20709</v>
      </c>
      <c r="L338" s="230">
        <v>20401.05</v>
      </c>
      <c r="M338" s="230">
        <v>0.57867999999999997</v>
      </c>
      <c r="N338" s="1"/>
      <c r="O338" s="1"/>
    </row>
    <row r="339" spans="1:15" ht="12.75" customHeight="1">
      <c r="A339" s="30">
        <v>329</v>
      </c>
      <c r="B339" s="216" t="s">
        <v>430</v>
      </c>
      <c r="C339" s="230">
        <v>54.25</v>
      </c>
      <c r="D339" s="231">
        <v>54.166666666666664</v>
      </c>
      <c r="E339" s="231">
        <v>53.583333333333329</v>
      </c>
      <c r="F339" s="231">
        <v>52.916666666666664</v>
      </c>
      <c r="G339" s="231">
        <v>52.333333333333329</v>
      </c>
      <c r="H339" s="231">
        <v>54.833333333333329</v>
      </c>
      <c r="I339" s="231">
        <v>55.416666666666657</v>
      </c>
      <c r="J339" s="231">
        <v>56.083333333333329</v>
      </c>
      <c r="K339" s="230">
        <v>54.75</v>
      </c>
      <c r="L339" s="230">
        <v>53.5</v>
      </c>
      <c r="M339" s="230">
        <v>4.5336299999999996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234.55</v>
      </c>
      <c r="D340" s="231">
        <v>236</v>
      </c>
      <c r="E340" s="231">
        <v>232</v>
      </c>
      <c r="F340" s="231">
        <v>229.45</v>
      </c>
      <c r="G340" s="231">
        <v>225.45</v>
      </c>
      <c r="H340" s="231">
        <v>238.55</v>
      </c>
      <c r="I340" s="231">
        <v>242.55</v>
      </c>
      <c r="J340" s="231">
        <v>245.10000000000002</v>
      </c>
      <c r="K340" s="230">
        <v>240</v>
      </c>
      <c r="L340" s="230">
        <v>233.45</v>
      </c>
      <c r="M340" s="230">
        <v>1.2806999999999999</v>
      </c>
      <c r="N340" s="1"/>
      <c r="O340" s="1"/>
    </row>
    <row r="341" spans="1:15" ht="12.75" customHeight="1">
      <c r="A341" s="30">
        <v>331</v>
      </c>
      <c r="B341" s="216" t="s">
        <v>822</v>
      </c>
      <c r="C341" s="230">
        <v>330.25</v>
      </c>
      <c r="D341" s="231">
        <v>330.2833333333333</v>
      </c>
      <c r="E341" s="231">
        <v>328.26666666666659</v>
      </c>
      <c r="F341" s="231">
        <v>326.2833333333333</v>
      </c>
      <c r="G341" s="231">
        <v>324.26666666666659</v>
      </c>
      <c r="H341" s="231">
        <v>332.26666666666659</v>
      </c>
      <c r="I341" s="231">
        <v>334.28333333333325</v>
      </c>
      <c r="J341" s="231">
        <v>336.26666666666659</v>
      </c>
      <c r="K341" s="230">
        <v>332.3</v>
      </c>
      <c r="L341" s="230">
        <v>328.3</v>
      </c>
      <c r="M341" s="230">
        <v>4.3265599999999997</v>
      </c>
      <c r="N341" s="1"/>
      <c r="O341" s="1"/>
    </row>
    <row r="342" spans="1:15" ht="12.75" customHeight="1">
      <c r="A342" s="30">
        <v>332</v>
      </c>
      <c r="B342" s="216" t="s">
        <v>265</v>
      </c>
      <c r="C342" s="230">
        <v>877.65</v>
      </c>
      <c r="D342" s="231">
        <v>878.81666666666661</v>
      </c>
      <c r="E342" s="231">
        <v>872.73333333333323</v>
      </c>
      <c r="F342" s="231">
        <v>867.81666666666661</v>
      </c>
      <c r="G342" s="231">
        <v>861.73333333333323</v>
      </c>
      <c r="H342" s="231">
        <v>883.73333333333323</v>
      </c>
      <c r="I342" s="231">
        <v>889.81666666666672</v>
      </c>
      <c r="J342" s="231">
        <v>894.73333333333323</v>
      </c>
      <c r="K342" s="230">
        <v>884.9</v>
      </c>
      <c r="L342" s="230">
        <v>873.9</v>
      </c>
      <c r="M342" s="230">
        <v>7.0090899999999996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160.25</v>
      </c>
      <c r="D343" s="231">
        <v>160.1</v>
      </c>
      <c r="E343" s="231">
        <v>159.44999999999999</v>
      </c>
      <c r="F343" s="231">
        <v>158.65</v>
      </c>
      <c r="G343" s="231">
        <v>158</v>
      </c>
      <c r="H343" s="231">
        <v>160.89999999999998</v>
      </c>
      <c r="I343" s="231">
        <v>161.55000000000001</v>
      </c>
      <c r="J343" s="231">
        <v>162.34999999999997</v>
      </c>
      <c r="K343" s="230">
        <v>160.75</v>
      </c>
      <c r="L343" s="230">
        <v>159.30000000000001</v>
      </c>
      <c r="M343" s="230">
        <v>70.284400000000005</v>
      </c>
      <c r="N343" s="1"/>
      <c r="O343" s="1"/>
    </row>
    <row r="344" spans="1:15" ht="12.75" customHeight="1">
      <c r="A344" s="30">
        <v>334</v>
      </c>
      <c r="B344" s="216" t="s">
        <v>266</v>
      </c>
      <c r="C344" s="230">
        <v>254.3</v>
      </c>
      <c r="D344" s="231">
        <v>255</v>
      </c>
      <c r="E344" s="231">
        <v>252.8</v>
      </c>
      <c r="F344" s="231">
        <v>251.3</v>
      </c>
      <c r="G344" s="231">
        <v>249.10000000000002</v>
      </c>
      <c r="H344" s="231">
        <v>256.5</v>
      </c>
      <c r="I344" s="231">
        <v>258.70000000000005</v>
      </c>
      <c r="J344" s="231">
        <v>260.2</v>
      </c>
      <c r="K344" s="230">
        <v>257.2</v>
      </c>
      <c r="L344" s="230">
        <v>253.5</v>
      </c>
      <c r="M344" s="230">
        <v>7.6375799999999998</v>
      </c>
      <c r="N344" s="1"/>
      <c r="O344" s="1"/>
    </row>
    <row r="345" spans="1:15" ht="12.75" customHeight="1">
      <c r="A345" s="30">
        <v>335</v>
      </c>
      <c r="B345" s="216" t="s">
        <v>854</v>
      </c>
      <c r="C345" s="230">
        <v>659.45</v>
      </c>
      <c r="D345" s="231">
        <v>665.83333333333337</v>
      </c>
      <c r="E345" s="231">
        <v>648.86666666666679</v>
      </c>
      <c r="F345" s="231">
        <v>638.28333333333342</v>
      </c>
      <c r="G345" s="231">
        <v>621.31666666666683</v>
      </c>
      <c r="H345" s="231">
        <v>676.41666666666674</v>
      </c>
      <c r="I345" s="231">
        <v>693.38333333333321</v>
      </c>
      <c r="J345" s="231">
        <v>703.9666666666667</v>
      </c>
      <c r="K345" s="230">
        <v>682.8</v>
      </c>
      <c r="L345" s="230">
        <v>655.25</v>
      </c>
      <c r="M345" s="230">
        <v>7.1251699999999998</v>
      </c>
      <c r="N345" s="1"/>
      <c r="O345" s="1"/>
    </row>
    <row r="346" spans="1:15" ht="12.75" customHeight="1">
      <c r="A346" s="30">
        <v>336</v>
      </c>
      <c r="B346" s="216" t="s">
        <v>804</v>
      </c>
      <c r="C346" s="230">
        <v>663.75</v>
      </c>
      <c r="D346" s="231">
        <v>663.25</v>
      </c>
      <c r="E346" s="231">
        <v>658.5</v>
      </c>
      <c r="F346" s="231">
        <v>653.25</v>
      </c>
      <c r="G346" s="231">
        <v>648.5</v>
      </c>
      <c r="H346" s="231">
        <v>668.5</v>
      </c>
      <c r="I346" s="231">
        <v>673.25</v>
      </c>
      <c r="J346" s="231">
        <v>678.5</v>
      </c>
      <c r="K346" s="230">
        <v>668</v>
      </c>
      <c r="L346" s="230">
        <v>658</v>
      </c>
      <c r="M346" s="230">
        <v>26.13486</v>
      </c>
      <c r="N346" s="1"/>
      <c r="O346" s="1"/>
    </row>
    <row r="347" spans="1:15" ht="12.75" customHeight="1">
      <c r="A347" s="30">
        <v>337</v>
      </c>
      <c r="B347" s="216" t="s">
        <v>431</v>
      </c>
      <c r="C347" s="230">
        <v>3417.35</v>
      </c>
      <c r="D347" s="231">
        <v>3382.4833333333336</v>
      </c>
      <c r="E347" s="231">
        <v>3338.8666666666672</v>
      </c>
      <c r="F347" s="231">
        <v>3260.3833333333337</v>
      </c>
      <c r="G347" s="231">
        <v>3216.7666666666673</v>
      </c>
      <c r="H347" s="231">
        <v>3460.9666666666672</v>
      </c>
      <c r="I347" s="231">
        <v>3504.5833333333339</v>
      </c>
      <c r="J347" s="231">
        <v>3583.0666666666671</v>
      </c>
      <c r="K347" s="230">
        <v>3426.1</v>
      </c>
      <c r="L347" s="230">
        <v>3304</v>
      </c>
      <c r="M347" s="230">
        <v>1.3888199999999999</v>
      </c>
      <c r="N347" s="1"/>
      <c r="O347" s="1"/>
    </row>
    <row r="348" spans="1:15" ht="12.75" customHeight="1">
      <c r="A348" s="30">
        <v>338</v>
      </c>
      <c r="B348" s="216" t="s">
        <v>432</v>
      </c>
      <c r="C348" s="230">
        <v>228.75</v>
      </c>
      <c r="D348" s="231">
        <v>227.86666666666667</v>
      </c>
      <c r="E348" s="231">
        <v>224.93333333333334</v>
      </c>
      <c r="F348" s="231">
        <v>221.11666666666667</v>
      </c>
      <c r="G348" s="231">
        <v>218.18333333333334</v>
      </c>
      <c r="H348" s="231">
        <v>231.68333333333334</v>
      </c>
      <c r="I348" s="231">
        <v>234.61666666666667</v>
      </c>
      <c r="J348" s="231">
        <v>238.43333333333334</v>
      </c>
      <c r="K348" s="230">
        <v>230.8</v>
      </c>
      <c r="L348" s="230">
        <v>224.05</v>
      </c>
      <c r="M348" s="230">
        <v>3.4784600000000001</v>
      </c>
      <c r="N348" s="1"/>
      <c r="O348" s="1"/>
    </row>
    <row r="349" spans="1:15" ht="12.75" customHeight="1">
      <c r="A349" s="30">
        <v>339</v>
      </c>
      <c r="B349" s="216" t="s">
        <v>805</v>
      </c>
      <c r="C349" s="230">
        <v>586.79999999999995</v>
      </c>
      <c r="D349" s="231">
        <v>588.7833333333333</v>
      </c>
      <c r="E349" s="231">
        <v>580.06666666666661</v>
      </c>
      <c r="F349" s="231">
        <v>573.33333333333326</v>
      </c>
      <c r="G349" s="231">
        <v>564.61666666666656</v>
      </c>
      <c r="H349" s="231">
        <v>595.51666666666665</v>
      </c>
      <c r="I349" s="231">
        <v>604.23333333333335</v>
      </c>
      <c r="J349" s="231">
        <v>610.9666666666667</v>
      </c>
      <c r="K349" s="230">
        <v>597.5</v>
      </c>
      <c r="L349" s="230">
        <v>582.04999999999995</v>
      </c>
      <c r="M349" s="230">
        <v>5.45824</v>
      </c>
      <c r="N349" s="1"/>
      <c r="O349" s="1"/>
    </row>
    <row r="350" spans="1:15" ht="12.75" customHeight="1">
      <c r="A350" s="30">
        <v>340</v>
      </c>
      <c r="B350" s="216" t="s">
        <v>794</v>
      </c>
      <c r="C350" s="230">
        <v>118.65</v>
      </c>
      <c r="D350" s="231">
        <v>119.23333333333333</v>
      </c>
      <c r="E350" s="231">
        <v>117.66666666666667</v>
      </c>
      <c r="F350" s="231">
        <v>116.68333333333334</v>
      </c>
      <c r="G350" s="231">
        <v>115.11666666666667</v>
      </c>
      <c r="H350" s="231">
        <v>120.21666666666667</v>
      </c>
      <c r="I350" s="231">
        <v>121.78333333333333</v>
      </c>
      <c r="J350" s="231">
        <v>122.76666666666667</v>
      </c>
      <c r="K350" s="230">
        <v>120.8</v>
      </c>
      <c r="L350" s="230">
        <v>118.25</v>
      </c>
      <c r="M350" s="230">
        <v>5.15876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3112.95</v>
      </c>
      <c r="D351" s="231">
        <v>3132.1</v>
      </c>
      <c r="E351" s="231">
        <v>3076.2</v>
      </c>
      <c r="F351" s="231">
        <v>3039.45</v>
      </c>
      <c r="G351" s="231">
        <v>2983.5499999999997</v>
      </c>
      <c r="H351" s="231">
        <v>3168.85</v>
      </c>
      <c r="I351" s="231">
        <v>3224.7500000000005</v>
      </c>
      <c r="J351" s="231">
        <v>3261.5</v>
      </c>
      <c r="K351" s="230">
        <v>3188</v>
      </c>
      <c r="L351" s="230">
        <v>3095.35</v>
      </c>
      <c r="M351" s="230">
        <v>2.9608400000000001</v>
      </c>
      <c r="N351" s="1"/>
      <c r="O351" s="1"/>
    </row>
    <row r="352" spans="1:15" ht="12.75" customHeight="1">
      <c r="A352" s="30">
        <v>342</v>
      </c>
      <c r="B352" s="216" t="s">
        <v>434</v>
      </c>
      <c r="C352" s="230">
        <v>428.85</v>
      </c>
      <c r="D352" s="231">
        <v>430.31666666666661</v>
      </c>
      <c r="E352" s="231">
        <v>424.68333333333322</v>
      </c>
      <c r="F352" s="231">
        <v>420.51666666666659</v>
      </c>
      <c r="G352" s="231">
        <v>414.88333333333321</v>
      </c>
      <c r="H352" s="231">
        <v>434.48333333333323</v>
      </c>
      <c r="I352" s="231">
        <v>440.11666666666667</v>
      </c>
      <c r="J352" s="231">
        <v>444.28333333333325</v>
      </c>
      <c r="K352" s="230">
        <v>435.95</v>
      </c>
      <c r="L352" s="230">
        <v>426.15</v>
      </c>
      <c r="M352" s="230">
        <v>10.022819999999999</v>
      </c>
      <c r="N352" s="1"/>
      <c r="O352" s="1"/>
    </row>
    <row r="353" spans="1:15" ht="12.75" customHeight="1">
      <c r="A353" s="30">
        <v>343</v>
      </c>
      <c r="B353" s="216" t="s">
        <v>435</v>
      </c>
      <c r="C353" s="230">
        <v>279.60000000000002</v>
      </c>
      <c r="D353" s="231">
        <v>281.31666666666666</v>
      </c>
      <c r="E353" s="231">
        <v>276.68333333333334</v>
      </c>
      <c r="F353" s="231">
        <v>273.76666666666665</v>
      </c>
      <c r="G353" s="231">
        <v>269.13333333333333</v>
      </c>
      <c r="H353" s="231">
        <v>284.23333333333335</v>
      </c>
      <c r="I353" s="231">
        <v>288.86666666666667</v>
      </c>
      <c r="J353" s="231">
        <v>291.78333333333336</v>
      </c>
      <c r="K353" s="230">
        <v>285.95</v>
      </c>
      <c r="L353" s="230">
        <v>278.39999999999998</v>
      </c>
      <c r="M353" s="230">
        <v>3.0520999999999998</v>
      </c>
      <c r="N353" s="1"/>
      <c r="O353" s="1"/>
    </row>
    <row r="354" spans="1:15" ht="12.75" customHeight="1">
      <c r="A354" s="30">
        <v>344</v>
      </c>
      <c r="B354" s="216" t="s">
        <v>179</v>
      </c>
      <c r="C354" s="230">
        <v>1477.7</v>
      </c>
      <c r="D354" s="231">
        <v>1483.8999999999999</v>
      </c>
      <c r="E354" s="231">
        <v>1459.0499999999997</v>
      </c>
      <c r="F354" s="231">
        <v>1440.3999999999999</v>
      </c>
      <c r="G354" s="231">
        <v>1415.5499999999997</v>
      </c>
      <c r="H354" s="231">
        <v>1502.5499999999997</v>
      </c>
      <c r="I354" s="231">
        <v>1527.3999999999996</v>
      </c>
      <c r="J354" s="231">
        <v>1546.0499999999997</v>
      </c>
      <c r="K354" s="230">
        <v>1508.75</v>
      </c>
      <c r="L354" s="230">
        <v>1465.25</v>
      </c>
      <c r="M354" s="230">
        <v>5.8916300000000001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40534.1</v>
      </c>
      <c r="D355" s="231">
        <v>40355.73333333333</v>
      </c>
      <c r="E355" s="231">
        <v>39979.366666666661</v>
      </c>
      <c r="F355" s="231">
        <v>39424.633333333331</v>
      </c>
      <c r="G355" s="231">
        <v>39048.266666666663</v>
      </c>
      <c r="H355" s="231">
        <v>40910.46666666666</v>
      </c>
      <c r="I355" s="231">
        <v>41286.833333333328</v>
      </c>
      <c r="J355" s="231">
        <v>41841.566666666658</v>
      </c>
      <c r="K355" s="230">
        <v>40732.1</v>
      </c>
      <c r="L355" s="230">
        <v>39801</v>
      </c>
      <c r="M355" s="230">
        <v>0.24598999999999999</v>
      </c>
      <c r="N355" s="1"/>
      <c r="O355" s="1"/>
    </row>
    <row r="356" spans="1:15" ht="12.75" customHeight="1">
      <c r="A356" s="30">
        <v>346</v>
      </c>
      <c r="B356" s="216" t="s">
        <v>846</v>
      </c>
      <c r="C356" s="230">
        <v>938.9</v>
      </c>
      <c r="D356" s="231">
        <v>939.4666666666667</v>
      </c>
      <c r="E356" s="231">
        <v>928.43333333333339</v>
      </c>
      <c r="F356" s="231">
        <v>917.9666666666667</v>
      </c>
      <c r="G356" s="231">
        <v>906.93333333333339</v>
      </c>
      <c r="H356" s="231">
        <v>949.93333333333339</v>
      </c>
      <c r="I356" s="231">
        <v>960.9666666666667</v>
      </c>
      <c r="J356" s="231">
        <v>971.43333333333339</v>
      </c>
      <c r="K356" s="230">
        <v>950.5</v>
      </c>
      <c r="L356" s="230">
        <v>929</v>
      </c>
      <c r="M356" s="230">
        <v>0.89259999999999995</v>
      </c>
      <c r="N356" s="1"/>
      <c r="O356" s="1"/>
    </row>
    <row r="357" spans="1:15" ht="12.75" customHeight="1">
      <c r="A357" s="30">
        <v>347</v>
      </c>
      <c r="B357" s="216" t="s">
        <v>436</v>
      </c>
      <c r="C357" s="230">
        <v>4442.3</v>
      </c>
      <c r="D357" s="231">
        <v>4415.4333333333334</v>
      </c>
      <c r="E357" s="231">
        <v>4361.916666666667</v>
      </c>
      <c r="F357" s="231">
        <v>4281.5333333333338</v>
      </c>
      <c r="G357" s="231">
        <v>4228.0166666666673</v>
      </c>
      <c r="H357" s="231">
        <v>4495.8166666666666</v>
      </c>
      <c r="I357" s="231">
        <v>4549.333333333333</v>
      </c>
      <c r="J357" s="231">
        <v>4629.7166666666662</v>
      </c>
      <c r="K357" s="230">
        <v>4468.95</v>
      </c>
      <c r="L357" s="230">
        <v>4335.05</v>
      </c>
      <c r="M357" s="230">
        <v>7.19217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235.9</v>
      </c>
      <c r="D358" s="231">
        <v>235.51666666666665</v>
      </c>
      <c r="E358" s="231">
        <v>233.2833333333333</v>
      </c>
      <c r="F358" s="231">
        <v>230.66666666666666</v>
      </c>
      <c r="G358" s="231">
        <v>228.43333333333331</v>
      </c>
      <c r="H358" s="231">
        <v>238.1333333333333</v>
      </c>
      <c r="I358" s="231">
        <v>240.36666666666665</v>
      </c>
      <c r="J358" s="231">
        <v>242.98333333333329</v>
      </c>
      <c r="K358" s="230">
        <v>237.75</v>
      </c>
      <c r="L358" s="230">
        <v>232.9</v>
      </c>
      <c r="M358" s="230">
        <v>24.27262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3780.6</v>
      </c>
      <c r="D359" s="231">
        <v>3794.8666666666668</v>
      </c>
      <c r="E359" s="231">
        <v>3759.7333333333336</v>
      </c>
      <c r="F359" s="231">
        <v>3738.8666666666668</v>
      </c>
      <c r="G359" s="231">
        <v>3703.7333333333336</v>
      </c>
      <c r="H359" s="231">
        <v>3815.7333333333336</v>
      </c>
      <c r="I359" s="231">
        <v>3850.8666666666668</v>
      </c>
      <c r="J359" s="231">
        <v>3871.7333333333336</v>
      </c>
      <c r="K359" s="230">
        <v>3830</v>
      </c>
      <c r="L359" s="230">
        <v>3774</v>
      </c>
      <c r="M359" s="230">
        <v>4.3139999999999998E-2</v>
      </c>
      <c r="N359" s="1"/>
      <c r="O359" s="1"/>
    </row>
    <row r="360" spans="1:15" ht="12.75" customHeight="1">
      <c r="A360" s="30">
        <v>350</v>
      </c>
      <c r="B360" s="216" t="s">
        <v>438</v>
      </c>
      <c r="C360" s="230">
        <v>1359.35</v>
      </c>
      <c r="D360" s="231">
        <v>1355.8</v>
      </c>
      <c r="E360" s="231">
        <v>1343.6</v>
      </c>
      <c r="F360" s="231">
        <v>1327.85</v>
      </c>
      <c r="G360" s="231">
        <v>1315.6499999999999</v>
      </c>
      <c r="H360" s="231">
        <v>1371.55</v>
      </c>
      <c r="I360" s="231">
        <v>1383.7500000000002</v>
      </c>
      <c r="J360" s="231">
        <v>1399.5</v>
      </c>
      <c r="K360" s="230">
        <v>1368</v>
      </c>
      <c r="L360" s="230">
        <v>1340.05</v>
      </c>
      <c r="M360" s="230">
        <v>0.96919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2421.15</v>
      </c>
      <c r="D361" s="231">
        <v>2429.1833333333334</v>
      </c>
      <c r="E361" s="231">
        <v>2407.9666666666667</v>
      </c>
      <c r="F361" s="231">
        <v>2394.7833333333333</v>
      </c>
      <c r="G361" s="231">
        <v>2373.5666666666666</v>
      </c>
      <c r="H361" s="231">
        <v>2442.3666666666668</v>
      </c>
      <c r="I361" s="231">
        <v>2463.5833333333339</v>
      </c>
      <c r="J361" s="231">
        <v>2476.7666666666669</v>
      </c>
      <c r="K361" s="230">
        <v>2450.4</v>
      </c>
      <c r="L361" s="230">
        <v>2416</v>
      </c>
      <c r="M361" s="230">
        <v>1.8416399999999999</v>
      </c>
      <c r="N361" s="1"/>
      <c r="O361" s="1"/>
    </row>
    <row r="362" spans="1:15" ht="12.75" customHeight="1">
      <c r="A362" s="30">
        <v>352</v>
      </c>
      <c r="B362" s="216" t="s">
        <v>881</v>
      </c>
      <c r="C362" s="230">
        <v>71.650000000000006</v>
      </c>
      <c r="D362" s="231">
        <v>72.55</v>
      </c>
      <c r="E362" s="231">
        <v>70.599999999999994</v>
      </c>
      <c r="F362" s="231">
        <v>69.55</v>
      </c>
      <c r="G362" s="231">
        <v>67.599999999999994</v>
      </c>
      <c r="H362" s="231">
        <v>73.599999999999994</v>
      </c>
      <c r="I362" s="231">
        <v>75.550000000000011</v>
      </c>
      <c r="J362" s="231">
        <v>76.599999999999994</v>
      </c>
      <c r="K362" s="230">
        <v>74.5</v>
      </c>
      <c r="L362" s="230">
        <v>71.5</v>
      </c>
      <c r="M362" s="230">
        <v>39.591149999999999</v>
      </c>
      <c r="N362" s="1"/>
      <c r="O362" s="1"/>
    </row>
    <row r="363" spans="1:15" ht="12.75" customHeight="1">
      <c r="A363" s="30">
        <v>353</v>
      </c>
      <c r="B363" s="216" t="s">
        <v>439</v>
      </c>
      <c r="C363" s="230">
        <v>965.35</v>
      </c>
      <c r="D363" s="231">
        <v>967.2833333333333</v>
      </c>
      <c r="E363" s="231">
        <v>957.21666666666658</v>
      </c>
      <c r="F363" s="231">
        <v>949.08333333333326</v>
      </c>
      <c r="G363" s="231">
        <v>939.01666666666654</v>
      </c>
      <c r="H363" s="231">
        <v>975.41666666666663</v>
      </c>
      <c r="I363" s="231">
        <v>985.48333333333323</v>
      </c>
      <c r="J363" s="231">
        <v>993.61666666666667</v>
      </c>
      <c r="K363" s="230">
        <v>977.35</v>
      </c>
      <c r="L363" s="230">
        <v>959.15</v>
      </c>
      <c r="M363" s="230">
        <v>0.29426999999999998</v>
      </c>
      <c r="N363" s="1"/>
      <c r="O363" s="1"/>
    </row>
    <row r="364" spans="1:15" ht="12.75" customHeight="1">
      <c r="A364" s="30">
        <v>354</v>
      </c>
      <c r="B364" s="216" t="s">
        <v>267</v>
      </c>
      <c r="C364" s="230">
        <v>3142.45</v>
      </c>
      <c r="D364" s="231">
        <v>3132.85</v>
      </c>
      <c r="E364" s="231">
        <v>3119.7</v>
      </c>
      <c r="F364" s="231">
        <v>3096.95</v>
      </c>
      <c r="G364" s="231">
        <v>3083.7999999999997</v>
      </c>
      <c r="H364" s="231">
        <v>3155.6</v>
      </c>
      <c r="I364" s="231">
        <v>3168.7500000000005</v>
      </c>
      <c r="J364" s="231">
        <v>3191.5</v>
      </c>
      <c r="K364" s="230">
        <v>3146</v>
      </c>
      <c r="L364" s="230">
        <v>3110.1</v>
      </c>
      <c r="M364" s="230">
        <v>1.2066600000000001</v>
      </c>
      <c r="N364" s="1"/>
      <c r="O364" s="1"/>
    </row>
    <row r="365" spans="1:15" ht="12.75" customHeight="1">
      <c r="A365" s="30">
        <v>355</v>
      </c>
      <c r="B365" s="216" t="s">
        <v>440</v>
      </c>
      <c r="C365" s="230">
        <v>1244.2</v>
      </c>
      <c r="D365" s="231">
        <v>1243.5999999999999</v>
      </c>
      <c r="E365" s="231">
        <v>1233.6999999999998</v>
      </c>
      <c r="F365" s="231">
        <v>1223.1999999999998</v>
      </c>
      <c r="G365" s="231">
        <v>1213.2999999999997</v>
      </c>
      <c r="H365" s="231">
        <v>1254.0999999999999</v>
      </c>
      <c r="I365" s="231">
        <v>1264</v>
      </c>
      <c r="J365" s="231">
        <v>1274.5</v>
      </c>
      <c r="K365" s="230">
        <v>1253.5</v>
      </c>
      <c r="L365" s="230">
        <v>1233.0999999999999</v>
      </c>
      <c r="M365" s="230">
        <v>0.44703999999999999</v>
      </c>
      <c r="N365" s="1"/>
      <c r="O365" s="1"/>
    </row>
    <row r="366" spans="1:15" ht="12.75" customHeight="1">
      <c r="A366" s="30">
        <v>356</v>
      </c>
      <c r="B366" s="216" t="s">
        <v>782</v>
      </c>
      <c r="C366" s="230">
        <v>315.10000000000002</v>
      </c>
      <c r="D366" s="231">
        <v>314.05</v>
      </c>
      <c r="E366" s="231">
        <v>311.90000000000003</v>
      </c>
      <c r="F366" s="231">
        <v>308.70000000000005</v>
      </c>
      <c r="G366" s="231">
        <v>306.55000000000007</v>
      </c>
      <c r="H366" s="231">
        <v>317.25</v>
      </c>
      <c r="I366" s="231">
        <v>319.39999999999998</v>
      </c>
      <c r="J366" s="231">
        <v>322.59999999999997</v>
      </c>
      <c r="K366" s="230">
        <v>316.2</v>
      </c>
      <c r="L366" s="230">
        <v>310.85000000000002</v>
      </c>
      <c r="M366" s="230">
        <v>17.219729999999998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160.80000000000001</v>
      </c>
      <c r="D367" s="231">
        <v>159.33333333333334</v>
      </c>
      <c r="E367" s="231">
        <v>157.26666666666668</v>
      </c>
      <c r="F367" s="231">
        <v>153.73333333333335</v>
      </c>
      <c r="G367" s="231">
        <v>151.66666666666669</v>
      </c>
      <c r="H367" s="231">
        <v>162.86666666666667</v>
      </c>
      <c r="I367" s="231">
        <v>164.93333333333334</v>
      </c>
      <c r="J367" s="231">
        <v>168.46666666666667</v>
      </c>
      <c r="K367" s="230">
        <v>161.4</v>
      </c>
      <c r="L367" s="230">
        <v>155.80000000000001</v>
      </c>
      <c r="M367" s="230">
        <v>65.789569999999998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231.95</v>
      </c>
      <c r="D368" s="231">
        <v>231.4</v>
      </c>
      <c r="E368" s="231">
        <v>230.5</v>
      </c>
      <c r="F368" s="231">
        <v>229.04999999999998</v>
      </c>
      <c r="G368" s="231">
        <v>228.14999999999998</v>
      </c>
      <c r="H368" s="231">
        <v>232.85000000000002</v>
      </c>
      <c r="I368" s="231">
        <v>233.75000000000006</v>
      </c>
      <c r="J368" s="231">
        <v>235.20000000000005</v>
      </c>
      <c r="K368" s="230">
        <v>232.3</v>
      </c>
      <c r="L368" s="230">
        <v>229.95</v>
      </c>
      <c r="M368" s="230">
        <v>42.938009999999998</v>
      </c>
      <c r="N368" s="1"/>
      <c r="O368" s="1"/>
    </row>
    <row r="369" spans="1:15" ht="12.75" customHeight="1">
      <c r="A369" s="30">
        <v>359</v>
      </c>
      <c r="B369" s="216" t="s">
        <v>783</v>
      </c>
      <c r="C369" s="230">
        <v>351.45</v>
      </c>
      <c r="D369" s="231">
        <v>350.61666666666662</v>
      </c>
      <c r="E369" s="231">
        <v>346.88333333333321</v>
      </c>
      <c r="F369" s="231">
        <v>342.31666666666661</v>
      </c>
      <c r="G369" s="231">
        <v>338.5833333333332</v>
      </c>
      <c r="H369" s="231">
        <v>355.18333333333322</v>
      </c>
      <c r="I369" s="231">
        <v>358.91666666666669</v>
      </c>
      <c r="J369" s="231">
        <v>363.48333333333323</v>
      </c>
      <c r="K369" s="230">
        <v>354.35</v>
      </c>
      <c r="L369" s="230">
        <v>346.05</v>
      </c>
      <c r="M369" s="230">
        <v>2.3443100000000001</v>
      </c>
      <c r="N369" s="1"/>
      <c r="O369" s="1"/>
    </row>
    <row r="370" spans="1:15" ht="12.75" customHeight="1">
      <c r="A370" s="30">
        <v>360</v>
      </c>
      <c r="B370" s="216" t="s">
        <v>268</v>
      </c>
      <c r="C370" s="230">
        <v>465.3</v>
      </c>
      <c r="D370" s="231">
        <v>465.2</v>
      </c>
      <c r="E370" s="231">
        <v>456.45</v>
      </c>
      <c r="F370" s="231">
        <v>447.6</v>
      </c>
      <c r="G370" s="231">
        <v>438.85</v>
      </c>
      <c r="H370" s="231">
        <v>474.04999999999995</v>
      </c>
      <c r="I370" s="231">
        <v>482.79999999999995</v>
      </c>
      <c r="J370" s="231">
        <v>491.64999999999992</v>
      </c>
      <c r="K370" s="230">
        <v>473.95</v>
      </c>
      <c r="L370" s="230">
        <v>456.35</v>
      </c>
      <c r="M370" s="230">
        <v>6.3177199999999996</v>
      </c>
      <c r="N370" s="1"/>
      <c r="O370" s="1"/>
    </row>
    <row r="371" spans="1:15" ht="12.75" customHeight="1">
      <c r="A371" s="30">
        <v>361</v>
      </c>
      <c r="B371" s="216" t="s">
        <v>441</v>
      </c>
      <c r="C371" s="230">
        <v>594.45000000000005</v>
      </c>
      <c r="D371" s="231">
        <v>592.06666666666672</v>
      </c>
      <c r="E371" s="231">
        <v>586.13333333333344</v>
      </c>
      <c r="F371" s="231">
        <v>577.81666666666672</v>
      </c>
      <c r="G371" s="231">
        <v>571.88333333333344</v>
      </c>
      <c r="H371" s="231">
        <v>600.38333333333344</v>
      </c>
      <c r="I371" s="231">
        <v>606.31666666666661</v>
      </c>
      <c r="J371" s="231">
        <v>614.63333333333344</v>
      </c>
      <c r="K371" s="230">
        <v>598</v>
      </c>
      <c r="L371" s="230">
        <v>583.75</v>
      </c>
      <c r="M371" s="230">
        <v>0.97202999999999995</v>
      </c>
      <c r="N371" s="1"/>
      <c r="O371" s="1"/>
    </row>
    <row r="372" spans="1:15" ht="12.75" customHeight="1">
      <c r="A372" s="30">
        <v>362</v>
      </c>
      <c r="B372" s="216" t="s">
        <v>442</v>
      </c>
      <c r="C372" s="230">
        <v>123.55</v>
      </c>
      <c r="D372" s="231">
        <v>122.75</v>
      </c>
      <c r="E372" s="231">
        <v>120.7</v>
      </c>
      <c r="F372" s="231">
        <v>117.85000000000001</v>
      </c>
      <c r="G372" s="231">
        <v>115.80000000000001</v>
      </c>
      <c r="H372" s="231">
        <v>125.6</v>
      </c>
      <c r="I372" s="231">
        <v>127.65</v>
      </c>
      <c r="J372" s="231">
        <v>130.5</v>
      </c>
      <c r="K372" s="230">
        <v>124.8</v>
      </c>
      <c r="L372" s="230">
        <v>119.9</v>
      </c>
      <c r="M372" s="230">
        <v>5.0650000000000004</v>
      </c>
      <c r="N372" s="1"/>
      <c r="O372" s="1"/>
    </row>
    <row r="373" spans="1:15" ht="12.75" customHeight="1">
      <c r="A373" s="30">
        <v>363</v>
      </c>
      <c r="B373" s="216" t="s">
        <v>823</v>
      </c>
      <c r="C373" s="230">
        <v>1065.95</v>
      </c>
      <c r="D373" s="231">
        <v>1066.3</v>
      </c>
      <c r="E373" s="231">
        <v>1051.6499999999999</v>
      </c>
      <c r="F373" s="231">
        <v>1037.3499999999999</v>
      </c>
      <c r="G373" s="231">
        <v>1022.6999999999998</v>
      </c>
      <c r="H373" s="231">
        <v>1080.5999999999999</v>
      </c>
      <c r="I373" s="231">
        <v>1095.25</v>
      </c>
      <c r="J373" s="231">
        <v>1109.55</v>
      </c>
      <c r="K373" s="230">
        <v>1080.95</v>
      </c>
      <c r="L373" s="230">
        <v>1052</v>
      </c>
      <c r="M373" s="230">
        <v>0.1027</v>
      </c>
      <c r="N373" s="1"/>
      <c r="O373" s="1"/>
    </row>
    <row r="374" spans="1:15" ht="12.75" customHeight="1">
      <c r="A374" s="30">
        <v>364</v>
      </c>
      <c r="B374" s="216" t="s">
        <v>443</v>
      </c>
      <c r="C374" s="230">
        <v>4688.1000000000004</v>
      </c>
      <c r="D374" s="231">
        <v>4677.3666666666668</v>
      </c>
      <c r="E374" s="231">
        <v>4635.7333333333336</v>
      </c>
      <c r="F374" s="231">
        <v>4583.3666666666668</v>
      </c>
      <c r="G374" s="231">
        <v>4541.7333333333336</v>
      </c>
      <c r="H374" s="231">
        <v>4729.7333333333336</v>
      </c>
      <c r="I374" s="231">
        <v>4771.3666666666668</v>
      </c>
      <c r="J374" s="231">
        <v>4823.7333333333336</v>
      </c>
      <c r="K374" s="230">
        <v>4719</v>
      </c>
      <c r="L374" s="230">
        <v>4625</v>
      </c>
      <c r="M374" s="230">
        <v>0.15742</v>
      </c>
      <c r="N374" s="1"/>
      <c r="O374" s="1"/>
    </row>
    <row r="375" spans="1:15" ht="12.75" customHeight="1">
      <c r="A375" s="30">
        <v>365</v>
      </c>
      <c r="B375" s="216" t="s">
        <v>269</v>
      </c>
      <c r="C375" s="230">
        <v>13893</v>
      </c>
      <c r="D375" s="231">
        <v>13902.383333333331</v>
      </c>
      <c r="E375" s="231">
        <v>13821.666666666662</v>
      </c>
      <c r="F375" s="231">
        <v>13750.33333333333</v>
      </c>
      <c r="G375" s="231">
        <v>13669.616666666661</v>
      </c>
      <c r="H375" s="231">
        <v>13973.716666666664</v>
      </c>
      <c r="I375" s="231">
        <v>14054.433333333331</v>
      </c>
      <c r="J375" s="231">
        <v>14125.766666666665</v>
      </c>
      <c r="K375" s="230">
        <v>13983.1</v>
      </c>
      <c r="L375" s="230">
        <v>13831.05</v>
      </c>
      <c r="M375" s="230">
        <v>1.443E-2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49.25</v>
      </c>
      <c r="D376" s="231">
        <v>48.949999999999996</v>
      </c>
      <c r="E376" s="231">
        <v>48.54999999999999</v>
      </c>
      <c r="F376" s="231">
        <v>47.849999999999994</v>
      </c>
      <c r="G376" s="231">
        <v>47.449999999999989</v>
      </c>
      <c r="H376" s="231">
        <v>49.649999999999991</v>
      </c>
      <c r="I376" s="231">
        <v>50.05</v>
      </c>
      <c r="J376" s="231">
        <v>50.749999999999993</v>
      </c>
      <c r="K376" s="230">
        <v>49.35</v>
      </c>
      <c r="L376" s="230">
        <v>48.25</v>
      </c>
      <c r="M376" s="230">
        <v>313.27255000000002</v>
      </c>
      <c r="N376" s="1"/>
      <c r="O376" s="1"/>
    </row>
    <row r="377" spans="1:15" ht="12.75" customHeight="1">
      <c r="A377" s="30">
        <v>367</v>
      </c>
      <c r="B377" s="216" t="s">
        <v>444</v>
      </c>
      <c r="C377" s="230">
        <v>369.6</v>
      </c>
      <c r="D377" s="231">
        <v>369.18333333333334</v>
      </c>
      <c r="E377" s="231">
        <v>366.41666666666669</v>
      </c>
      <c r="F377" s="231">
        <v>363.23333333333335</v>
      </c>
      <c r="G377" s="231">
        <v>360.4666666666667</v>
      </c>
      <c r="H377" s="231">
        <v>372.36666666666667</v>
      </c>
      <c r="I377" s="231">
        <v>375.13333333333333</v>
      </c>
      <c r="J377" s="231">
        <v>378.31666666666666</v>
      </c>
      <c r="K377" s="230">
        <v>371.95</v>
      </c>
      <c r="L377" s="230">
        <v>366</v>
      </c>
      <c r="M377" s="230">
        <v>2.7045400000000002</v>
      </c>
      <c r="N377" s="1"/>
      <c r="O377" s="1"/>
    </row>
    <row r="378" spans="1:15" ht="12.75" customHeight="1">
      <c r="A378" s="30">
        <v>368</v>
      </c>
      <c r="B378" s="216" t="s">
        <v>181</v>
      </c>
      <c r="C378" s="230">
        <v>151.5</v>
      </c>
      <c r="D378" s="231">
        <v>150.46666666666667</v>
      </c>
      <c r="E378" s="231">
        <v>149.03333333333333</v>
      </c>
      <c r="F378" s="231">
        <v>146.56666666666666</v>
      </c>
      <c r="G378" s="231">
        <v>145.13333333333333</v>
      </c>
      <c r="H378" s="231">
        <v>152.93333333333334</v>
      </c>
      <c r="I378" s="231">
        <v>154.36666666666667</v>
      </c>
      <c r="J378" s="231">
        <v>156.83333333333334</v>
      </c>
      <c r="K378" s="230">
        <v>151.9</v>
      </c>
      <c r="L378" s="230">
        <v>148</v>
      </c>
      <c r="M378" s="230">
        <v>57.680729999999997</v>
      </c>
      <c r="N378" s="1"/>
      <c r="O378" s="1"/>
    </row>
    <row r="379" spans="1:15" ht="12.75" customHeight="1">
      <c r="A379" s="30">
        <v>369</v>
      </c>
      <c r="B379" s="216" t="s">
        <v>182</v>
      </c>
      <c r="C379" s="230">
        <v>123.95</v>
      </c>
      <c r="D379" s="231">
        <v>123.05000000000001</v>
      </c>
      <c r="E379" s="231">
        <v>121.95000000000002</v>
      </c>
      <c r="F379" s="231">
        <v>119.95</v>
      </c>
      <c r="G379" s="231">
        <v>118.85000000000001</v>
      </c>
      <c r="H379" s="231">
        <v>125.05000000000003</v>
      </c>
      <c r="I379" s="231">
        <v>126.15000000000002</v>
      </c>
      <c r="J379" s="231">
        <v>128.15000000000003</v>
      </c>
      <c r="K379" s="230">
        <v>124.15</v>
      </c>
      <c r="L379" s="230">
        <v>121.05</v>
      </c>
      <c r="M379" s="230">
        <v>47.26202</v>
      </c>
      <c r="N379" s="1"/>
      <c r="O379" s="1"/>
    </row>
    <row r="380" spans="1:15" ht="12.75" customHeight="1">
      <c r="A380" s="30">
        <v>370</v>
      </c>
      <c r="B380" s="216" t="s">
        <v>784</v>
      </c>
      <c r="C380" s="230">
        <v>650.1</v>
      </c>
      <c r="D380" s="231">
        <v>647.83333333333337</v>
      </c>
      <c r="E380" s="231">
        <v>642.36666666666679</v>
      </c>
      <c r="F380" s="231">
        <v>634.63333333333344</v>
      </c>
      <c r="G380" s="231">
        <v>629.16666666666686</v>
      </c>
      <c r="H380" s="231">
        <v>655.56666666666672</v>
      </c>
      <c r="I380" s="231">
        <v>661.03333333333319</v>
      </c>
      <c r="J380" s="231">
        <v>668.76666666666665</v>
      </c>
      <c r="K380" s="230">
        <v>653.29999999999995</v>
      </c>
      <c r="L380" s="230">
        <v>640.1</v>
      </c>
      <c r="M380" s="230">
        <v>1.78511</v>
      </c>
      <c r="N380" s="1"/>
      <c r="O380" s="1"/>
    </row>
    <row r="381" spans="1:15" ht="12.75" customHeight="1">
      <c r="A381" s="30">
        <v>371</v>
      </c>
      <c r="B381" s="216" t="s">
        <v>445</v>
      </c>
      <c r="C381" s="230">
        <v>349.7</v>
      </c>
      <c r="D381" s="231">
        <v>349.09999999999997</v>
      </c>
      <c r="E381" s="231">
        <v>345.09999999999991</v>
      </c>
      <c r="F381" s="231">
        <v>340.49999999999994</v>
      </c>
      <c r="G381" s="231">
        <v>336.49999999999989</v>
      </c>
      <c r="H381" s="231">
        <v>353.69999999999993</v>
      </c>
      <c r="I381" s="231">
        <v>357.70000000000005</v>
      </c>
      <c r="J381" s="231">
        <v>362.29999999999995</v>
      </c>
      <c r="K381" s="230">
        <v>353.1</v>
      </c>
      <c r="L381" s="230">
        <v>344.5</v>
      </c>
      <c r="M381" s="230">
        <v>4.40869</v>
      </c>
      <c r="N381" s="1"/>
      <c r="O381" s="1"/>
    </row>
    <row r="382" spans="1:15" ht="12.75" customHeight="1">
      <c r="A382" s="30">
        <v>372</v>
      </c>
      <c r="B382" s="216" t="s">
        <v>446</v>
      </c>
      <c r="C382" s="230">
        <v>1137.9000000000001</v>
      </c>
      <c r="D382" s="231">
        <v>1133.6833333333334</v>
      </c>
      <c r="E382" s="231">
        <v>1124.7666666666669</v>
      </c>
      <c r="F382" s="231">
        <v>1111.6333333333334</v>
      </c>
      <c r="G382" s="231">
        <v>1102.7166666666669</v>
      </c>
      <c r="H382" s="231">
        <v>1146.8166666666668</v>
      </c>
      <c r="I382" s="231">
        <v>1155.7333333333333</v>
      </c>
      <c r="J382" s="231">
        <v>1168.8666666666668</v>
      </c>
      <c r="K382" s="230">
        <v>1142.5999999999999</v>
      </c>
      <c r="L382" s="230">
        <v>1120.55</v>
      </c>
      <c r="M382" s="230">
        <v>1.52938</v>
      </c>
      <c r="N382" s="1"/>
      <c r="O382" s="1"/>
    </row>
    <row r="383" spans="1:15" ht="12.75" customHeight="1">
      <c r="A383" s="30">
        <v>373</v>
      </c>
      <c r="B383" s="216" t="s">
        <v>447</v>
      </c>
      <c r="C383" s="230">
        <v>87.75</v>
      </c>
      <c r="D383" s="231">
        <v>84.433333333333337</v>
      </c>
      <c r="E383" s="231">
        <v>80.116666666666674</v>
      </c>
      <c r="F383" s="231">
        <v>72.483333333333334</v>
      </c>
      <c r="G383" s="231">
        <v>68.166666666666671</v>
      </c>
      <c r="H383" s="231">
        <v>92.066666666666677</v>
      </c>
      <c r="I383" s="231">
        <v>96.38333333333334</v>
      </c>
      <c r="J383" s="231">
        <v>104.01666666666668</v>
      </c>
      <c r="K383" s="230">
        <v>88.75</v>
      </c>
      <c r="L383" s="230">
        <v>76.8</v>
      </c>
      <c r="M383" s="230">
        <v>1241.8696500000001</v>
      </c>
      <c r="N383" s="1"/>
      <c r="O383" s="1"/>
    </row>
    <row r="384" spans="1:15" ht="12.75" customHeight="1">
      <c r="A384" s="30">
        <v>374</v>
      </c>
      <c r="B384" s="216" t="s">
        <v>448</v>
      </c>
      <c r="C384" s="230">
        <v>156.6</v>
      </c>
      <c r="D384" s="231">
        <v>155.71666666666667</v>
      </c>
      <c r="E384" s="231">
        <v>154.43333333333334</v>
      </c>
      <c r="F384" s="231">
        <v>152.26666666666668</v>
      </c>
      <c r="G384" s="231">
        <v>150.98333333333335</v>
      </c>
      <c r="H384" s="231">
        <v>157.88333333333333</v>
      </c>
      <c r="I384" s="231">
        <v>159.16666666666669</v>
      </c>
      <c r="J384" s="231">
        <v>161.33333333333331</v>
      </c>
      <c r="K384" s="230">
        <v>157</v>
      </c>
      <c r="L384" s="230">
        <v>153.55000000000001</v>
      </c>
      <c r="M384" s="230">
        <v>8.1182999999999996</v>
      </c>
      <c r="N384" s="1"/>
      <c r="O384" s="1"/>
    </row>
    <row r="385" spans="1:15" ht="12.75" customHeight="1">
      <c r="A385" s="30">
        <v>375</v>
      </c>
      <c r="B385" s="216" t="s">
        <v>882</v>
      </c>
      <c r="C385" s="230">
        <v>792.8</v>
      </c>
      <c r="D385" s="231">
        <v>789.2833333333333</v>
      </c>
      <c r="E385" s="231">
        <v>781.51666666666665</v>
      </c>
      <c r="F385" s="231">
        <v>770.23333333333335</v>
      </c>
      <c r="G385" s="231">
        <v>762.4666666666667</v>
      </c>
      <c r="H385" s="231">
        <v>800.56666666666661</v>
      </c>
      <c r="I385" s="231">
        <v>808.33333333333326</v>
      </c>
      <c r="J385" s="231">
        <v>819.61666666666656</v>
      </c>
      <c r="K385" s="230">
        <v>797.05</v>
      </c>
      <c r="L385" s="230">
        <v>778</v>
      </c>
      <c r="M385" s="230">
        <v>1.46315</v>
      </c>
      <c r="N385" s="1"/>
      <c r="O385" s="1"/>
    </row>
    <row r="386" spans="1:15" ht="12.75" customHeight="1">
      <c r="A386" s="30">
        <v>376</v>
      </c>
      <c r="B386" s="216" t="s">
        <v>449</v>
      </c>
      <c r="C386" s="230">
        <v>551.25</v>
      </c>
      <c r="D386" s="231">
        <v>555.4</v>
      </c>
      <c r="E386" s="231">
        <v>543.84999999999991</v>
      </c>
      <c r="F386" s="231">
        <v>536.44999999999993</v>
      </c>
      <c r="G386" s="231">
        <v>524.89999999999986</v>
      </c>
      <c r="H386" s="231">
        <v>562.79999999999995</v>
      </c>
      <c r="I386" s="231">
        <v>574.34999999999991</v>
      </c>
      <c r="J386" s="231">
        <v>581.75</v>
      </c>
      <c r="K386" s="230">
        <v>566.95000000000005</v>
      </c>
      <c r="L386" s="230">
        <v>548</v>
      </c>
      <c r="M386" s="230">
        <v>4.6068499999999997</v>
      </c>
      <c r="N386" s="1"/>
      <c r="O386" s="1"/>
    </row>
    <row r="387" spans="1:15" ht="12.75" customHeight="1">
      <c r="A387" s="30">
        <v>377</v>
      </c>
      <c r="B387" s="216" t="s">
        <v>450</v>
      </c>
      <c r="C387" s="230">
        <v>199</v>
      </c>
      <c r="D387" s="231">
        <v>199.35</v>
      </c>
      <c r="E387" s="231">
        <v>197.79999999999998</v>
      </c>
      <c r="F387" s="231">
        <v>196.6</v>
      </c>
      <c r="G387" s="231">
        <v>195.04999999999998</v>
      </c>
      <c r="H387" s="231">
        <v>200.54999999999998</v>
      </c>
      <c r="I387" s="231">
        <v>202.1</v>
      </c>
      <c r="J387" s="231">
        <v>203.29999999999998</v>
      </c>
      <c r="K387" s="230">
        <v>200.9</v>
      </c>
      <c r="L387" s="230">
        <v>198.15</v>
      </c>
      <c r="M387" s="230">
        <v>3.0006900000000001</v>
      </c>
      <c r="N387" s="1"/>
      <c r="O387" s="1"/>
    </row>
    <row r="388" spans="1:15" ht="12.75" customHeight="1">
      <c r="A388" s="30">
        <v>378</v>
      </c>
      <c r="B388" s="216" t="s">
        <v>451</v>
      </c>
      <c r="C388" s="230">
        <v>104.65</v>
      </c>
      <c r="D388" s="231">
        <v>104.16666666666667</v>
      </c>
      <c r="E388" s="231">
        <v>103.13333333333334</v>
      </c>
      <c r="F388" s="231">
        <v>101.61666666666667</v>
      </c>
      <c r="G388" s="231">
        <v>100.58333333333334</v>
      </c>
      <c r="H388" s="231">
        <v>105.68333333333334</v>
      </c>
      <c r="I388" s="231">
        <v>106.71666666666667</v>
      </c>
      <c r="J388" s="231">
        <v>108.23333333333333</v>
      </c>
      <c r="K388" s="230">
        <v>105.2</v>
      </c>
      <c r="L388" s="230">
        <v>102.65</v>
      </c>
      <c r="M388" s="230">
        <v>27.87668</v>
      </c>
      <c r="N388" s="1"/>
      <c r="O388" s="1"/>
    </row>
    <row r="389" spans="1:15" ht="12.75" customHeight="1">
      <c r="A389" s="30">
        <v>379</v>
      </c>
      <c r="B389" s="216" t="s">
        <v>452</v>
      </c>
      <c r="C389" s="230">
        <v>2155.0500000000002</v>
      </c>
      <c r="D389" s="231">
        <v>2173.7166666666667</v>
      </c>
      <c r="E389" s="231">
        <v>2125.3333333333335</v>
      </c>
      <c r="F389" s="231">
        <v>2095.6166666666668</v>
      </c>
      <c r="G389" s="231">
        <v>2047.2333333333336</v>
      </c>
      <c r="H389" s="231">
        <v>2203.4333333333334</v>
      </c>
      <c r="I389" s="231">
        <v>2251.8166666666666</v>
      </c>
      <c r="J389" s="231">
        <v>2281.5333333333333</v>
      </c>
      <c r="K389" s="230">
        <v>2222.1</v>
      </c>
      <c r="L389" s="230">
        <v>2144</v>
      </c>
      <c r="M389" s="230">
        <v>0.34237000000000001</v>
      </c>
      <c r="N389" s="1"/>
      <c r="O389" s="1"/>
    </row>
    <row r="390" spans="1:15" ht="12.75" customHeight="1">
      <c r="A390" s="30">
        <v>380</v>
      </c>
      <c r="B390" s="216" t="s">
        <v>824</v>
      </c>
      <c r="C390" s="230">
        <v>39.85</v>
      </c>
      <c r="D390" s="231">
        <v>40.15</v>
      </c>
      <c r="E390" s="231">
        <v>39.25</v>
      </c>
      <c r="F390" s="231">
        <v>38.65</v>
      </c>
      <c r="G390" s="231">
        <v>37.75</v>
      </c>
      <c r="H390" s="231">
        <v>40.75</v>
      </c>
      <c r="I390" s="231">
        <v>41.649999999999991</v>
      </c>
      <c r="J390" s="231">
        <v>42.25</v>
      </c>
      <c r="K390" s="230">
        <v>41.05</v>
      </c>
      <c r="L390" s="230">
        <v>39.549999999999997</v>
      </c>
      <c r="M390" s="230">
        <v>8.2677200000000006</v>
      </c>
      <c r="N390" s="1"/>
      <c r="O390" s="1"/>
    </row>
    <row r="391" spans="1:15" ht="12.75" customHeight="1">
      <c r="A391" s="30">
        <v>381</v>
      </c>
      <c r="B391" s="216" t="s">
        <v>855</v>
      </c>
      <c r="C391" s="230">
        <v>1552.65</v>
      </c>
      <c r="D391" s="231">
        <v>1561.2166666666665</v>
      </c>
      <c r="E391" s="231">
        <v>1492.4333333333329</v>
      </c>
      <c r="F391" s="231">
        <v>1432.2166666666665</v>
      </c>
      <c r="G391" s="231">
        <v>1363.4333333333329</v>
      </c>
      <c r="H391" s="231">
        <v>1621.4333333333329</v>
      </c>
      <c r="I391" s="231">
        <v>1690.2166666666662</v>
      </c>
      <c r="J391" s="231">
        <v>1750.4333333333329</v>
      </c>
      <c r="K391" s="230">
        <v>1630</v>
      </c>
      <c r="L391" s="230">
        <v>1501</v>
      </c>
      <c r="M391" s="230">
        <v>21.754010000000001</v>
      </c>
      <c r="N391" s="1"/>
      <c r="O391" s="1"/>
    </row>
    <row r="392" spans="1:15" ht="12.75" customHeight="1">
      <c r="A392" s="30">
        <v>382</v>
      </c>
      <c r="B392" s="216" t="s">
        <v>453</v>
      </c>
      <c r="C392" s="230">
        <v>169.55</v>
      </c>
      <c r="D392" s="231">
        <v>169.23333333333332</v>
      </c>
      <c r="E392" s="231">
        <v>168.01666666666665</v>
      </c>
      <c r="F392" s="231">
        <v>166.48333333333332</v>
      </c>
      <c r="G392" s="231">
        <v>165.26666666666665</v>
      </c>
      <c r="H392" s="231">
        <v>170.76666666666665</v>
      </c>
      <c r="I392" s="231">
        <v>171.98333333333329</v>
      </c>
      <c r="J392" s="231">
        <v>173.51666666666665</v>
      </c>
      <c r="K392" s="230">
        <v>170.45</v>
      </c>
      <c r="L392" s="230">
        <v>167.7</v>
      </c>
      <c r="M392" s="230">
        <v>6.1431300000000002</v>
      </c>
      <c r="N392" s="1"/>
      <c r="O392" s="1"/>
    </row>
    <row r="393" spans="1:15" ht="12.75" customHeight="1">
      <c r="A393" s="30">
        <v>383</v>
      </c>
      <c r="B393" s="216" t="s">
        <v>454</v>
      </c>
      <c r="C393" s="230">
        <v>822.3</v>
      </c>
      <c r="D393" s="231">
        <v>825.2166666666667</v>
      </c>
      <c r="E393" s="231">
        <v>817.73333333333335</v>
      </c>
      <c r="F393" s="231">
        <v>813.16666666666663</v>
      </c>
      <c r="G393" s="231">
        <v>805.68333333333328</v>
      </c>
      <c r="H393" s="231">
        <v>829.78333333333342</v>
      </c>
      <c r="I393" s="231">
        <v>837.26666666666677</v>
      </c>
      <c r="J393" s="231">
        <v>841.83333333333348</v>
      </c>
      <c r="K393" s="230">
        <v>832.7</v>
      </c>
      <c r="L393" s="230">
        <v>820.65</v>
      </c>
      <c r="M393" s="230">
        <v>0.40178000000000003</v>
      </c>
      <c r="N393" s="1"/>
      <c r="O393" s="1"/>
    </row>
    <row r="394" spans="1:15" ht="12.75" customHeight="1">
      <c r="A394" s="30">
        <v>384</v>
      </c>
      <c r="B394" s="216" t="s">
        <v>183</v>
      </c>
      <c r="C394" s="230">
        <v>2358</v>
      </c>
      <c r="D394" s="231">
        <v>2362.2999999999997</v>
      </c>
      <c r="E394" s="231">
        <v>2343.6999999999994</v>
      </c>
      <c r="F394" s="231">
        <v>2329.3999999999996</v>
      </c>
      <c r="G394" s="231">
        <v>2310.7999999999993</v>
      </c>
      <c r="H394" s="231">
        <v>2376.5999999999995</v>
      </c>
      <c r="I394" s="231">
        <v>2395.1999999999998</v>
      </c>
      <c r="J394" s="231">
        <v>2409.4999999999995</v>
      </c>
      <c r="K394" s="230">
        <v>2380.9</v>
      </c>
      <c r="L394" s="230">
        <v>2348</v>
      </c>
      <c r="M394" s="230">
        <v>59.700479999999999</v>
      </c>
      <c r="N394" s="1"/>
      <c r="O394" s="1"/>
    </row>
    <row r="395" spans="1:15" ht="12.75" customHeight="1">
      <c r="A395" s="30">
        <v>385</v>
      </c>
      <c r="B395" s="216" t="s">
        <v>795</v>
      </c>
      <c r="C395" s="230">
        <v>94.9</v>
      </c>
      <c r="D395" s="231">
        <v>95.516666666666666</v>
      </c>
      <c r="E395" s="231">
        <v>93.033333333333331</v>
      </c>
      <c r="F395" s="231">
        <v>91.166666666666671</v>
      </c>
      <c r="G395" s="231">
        <v>88.683333333333337</v>
      </c>
      <c r="H395" s="231">
        <v>97.383333333333326</v>
      </c>
      <c r="I395" s="231">
        <v>99.866666666666646</v>
      </c>
      <c r="J395" s="231">
        <v>101.73333333333332</v>
      </c>
      <c r="K395" s="230">
        <v>98</v>
      </c>
      <c r="L395" s="230">
        <v>93.65</v>
      </c>
      <c r="M395" s="230">
        <v>1.1639299999999999</v>
      </c>
      <c r="N395" s="1"/>
      <c r="O395" s="1"/>
    </row>
    <row r="396" spans="1:15" ht="12.75" customHeight="1">
      <c r="A396" s="30">
        <v>386</v>
      </c>
      <c r="B396" s="216" t="s">
        <v>455</v>
      </c>
      <c r="C396" s="230">
        <v>680.65</v>
      </c>
      <c r="D396" s="231">
        <v>679.95</v>
      </c>
      <c r="E396" s="231">
        <v>668.15000000000009</v>
      </c>
      <c r="F396" s="231">
        <v>655.65000000000009</v>
      </c>
      <c r="G396" s="231">
        <v>643.85000000000014</v>
      </c>
      <c r="H396" s="231">
        <v>692.45</v>
      </c>
      <c r="I396" s="231">
        <v>704.25</v>
      </c>
      <c r="J396" s="231">
        <v>716.75</v>
      </c>
      <c r="K396" s="230">
        <v>691.75</v>
      </c>
      <c r="L396" s="230">
        <v>667.45</v>
      </c>
      <c r="M396" s="230">
        <v>0.55989</v>
      </c>
      <c r="N396" s="1"/>
      <c r="O396" s="1"/>
    </row>
    <row r="397" spans="1:15" ht="12.75" customHeight="1">
      <c r="A397" s="30">
        <v>387</v>
      </c>
      <c r="B397" s="216" t="s">
        <v>456</v>
      </c>
      <c r="C397" s="230">
        <v>1254.05</v>
      </c>
      <c r="D397" s="231">
        <v>1254.9166666666667</v>
      </c>
      <c r="E397" s="231">
        <v>1240.9333333333334</v>
      </c>
      <c r="F397" s="231">
        <v>1227.8166666666666</v>
      </c>
      <c r="G397" s="231">
        <v>1213.8333333333333</v>
      </c>
      <c r="H397" s="231">
        <v>1268.0333333333335</v>
      </c>
      <c r="I397" s="231">
        <v>1282.0166666666667</v>
      </c>
      <c r="J397" s="231">
        <v>1295.1333333333337</v>
      </c>
      <c r="K397" s="230">
        <v>1268.9000000000001</v>
      </c>
      <c r="L397" s="230">
        <v>1241.8</v>
      </c>
      <c r="M397" s="230">
        <v>1.0399799999999999</v>
      </c>
      <c r="N397" s="1"/>
      <c r="O397" s="1"/>
    </row>
    <row r="398" spans="1:15" ht="12.75" customHeight="1">
      <c r="A398" s="30">
        <v>388</v>
      </c>
      <c r="B398" s="216" t="s">
        <v>270</v>
      </c>
      <c r="C398" s="230">
        <v>772.75</v>
      </c>
      <c r="D398" s="231">
        <v>770.96666666666658</v>
      </c>
      <c r="E398" s="231">
        <v>764.08333333333314</v>
      </c>
      <c r="F398" s="231">
        <v>755.41666666666652</v>
      </c>
      <c r="G398" s="231">
        <v>748.53333333333308</v>
      </c>
      <c r="H398" s="231">
        <v>779.63333333333321</v>
      </c>
      <c r="I398" s="231">
        <v>786.51666666666665</v>
      </c>
      <c r="J398" s="231">
        <v>795.18333333333328</v>
      </c>
      <c r="K398" s="230">
        <v>777.85</v>
      </c>
      <c r="L398" s="230">
        <v>762.3</v>
      </c>
      <c r="M398" s="230">
        <v>11.369899999999999</v>
      </c>
      <c r="N398" s="1"/>
      <c r="O398" s="1"/>
    </row>
    <row r="399" spans="1:15" ht="12.75" customHeight="1">
      <c r="A399" s="30">
        <v>389</v>
      </c>
      <c r="B399" s="216" t="s">
        <v>185</v>
      </c>
      <c r="C399" s="230">
        <v>1105.7</v>
      </c>
      <c r="D399" s="231">
        <v>1103.3166666666668</v>
      </c>
      <c r="E399" s="231">
        <v>1092.9833333333336</v>
      </c>
      <c r="F399" s="231">
        <v>1080.2666666666667</v>
      </c>
      <c r="G399" s="231">
        <v>1069.9333333333334</v>
      </c>
      <c r="H399" s="231">
        <v>1116.0333333333338</v>
      </c>
      <c r="I399" s="231">
        <v>1126.3666666666672</v>
      </c>
      <c r="J399" s="231">
        <v>1139.0833333333339</v>
      </c>
      <c r="K399" s="230">
        <v>1113.6500000000001</v>
      </c>
      <c r="L399" s="230">
        <v>1090.5999999999999</v>
      </c>
      <c r="M399" s="230">
        <v>13.37055</v>
      </c>
      <c r="N399" s="1"/>
      <c r="O399" s="1"/>
    </row>
    <row r="400" spans="1:15" ht="12.75" customHeight="1">
      <c r="A400" s="30">
        <v>390</v>
      </c>
      <c r="B400" s="216" t="s">
        <v>457</v>
      </c>
      <c r="C400" s="230">
        <v>378.75</v>
      </c>
      <c r="D400" s="231">
        <v>383.08333333333331</v>
      </c>
      <c r="E400" s="231">
        <v>370.66666666666663</v>
      </c>
      <c r="F400" s="231">
        <v>362.58333333333331</v>
      </c>
      <c r="G400" s="231">
        <v>350.16666666666663</v>
      </c>
      <c r="H400" s="231">
        <v>391.16666666666663</v>
      </c>
      <c r="I400" s="231">
        <v>403.58333333333326</v>
      </c>
      <c r="J400" s="231">
        <v>411.66666666666663</v>
      </c>
      <c r="K400" s="230">
        <v>395.5</v>
      </c>
      <c r="L400" s="230">
        <v>375</v>
      </c>
      <c r="M400" s="230">
        <v>0.76644999999999996</v>
      </c>
      <c r="N400" s="1"/>
      <c r="O400" s="1"/>
    </row>
    <row r="401" spans="1:15" ht="12.75" customHeight="1">
      <c r="A401" s="30">
        <v>391</v>
      </c>
      <c r="B401" s="216" t="s">
        <v>458</v>
      </c>
      <c r="C401" s="230">
        <v>33.35</v>
      </c>
      <c r="D401" s="231">
        <v>33.216666666666669</v>
      </c>
      <c r="E401" s="231">
        <v>32.983333333333334</v>
      </c>
      <c r="F401" s="231">
        <v>32.616666666666667</v>
      </c>
      <c r="G401" s="231">
        <v>32.383333333333333</v>
      </c>
      <c r="H401" s="231">
        <v>33.583333333333336</v>
      </c>
      <c r="I401" s="231">
        <v>33.81666666666667</v>
      </c>
      <c r="J401" s="231">
        <v>34.183333333333337</v>
      </c>
      <c r="K401" s="230">
        <v>33.450000000000003</v>
      </c>
      <c r="L401" s="230">
        <v>32.85</v>
      </c>
      <c r="M401" s="230">
        <v>17.180669999999999</v>
      </c>
      <c r="N401" s="1"/>
      <c r="O401" s="1"/>
    </row>
    <row r="402" spans="1:15" ht="12.75" customHeight="1">
      <c r="A402" s="30">
        <v>392</v>
      </c>
      <c r="B402" s="216" t="s">
        <v>459</v>
      </c>
      <c r="C402" s="230">
        <v>4129.2</v>
      </c>
      <c r="D402" s="231">
        <v>4132.9333333333334</v>
      </c>
      <c r="E402" s="231">
        <v>4066.9666666666672</v>
      </c>
      <c r="F402" s="231">
        <v>4004.7333333333336</v>
      </c>
      <c r="G402" s="231">
        <v>3938.7666666666673</v>
      </c>
      <c r="H402" s="231">
        <v>4195.166666666667</v>
      </c>
      <c r="I402" s="231">
        <v>4261.1333333333323</v>
      </c>
      <c r="J402" s="231">
        <v>4323.3666666666668</v>
      </c>
      <c r="K402" s="230">
        <v>4198.8999999999996</v>
      </c>
      <c r="L402" s="230">
        <v>4070.7</v>
      </c>
      <c r="M402" s="230">
        <v>0.18418999999999999</v>
      </c>
      <c r="N402" s="1"/>
      <c r="O402" s="1"/>
    </row>
    <row r="403" spans="1:15" ht="12.75" customHeight="1">
      <c r="A403" s="30">
        <v>393</v>
      </c>
      <c r="B403" s="216" t="s">
        <v>189</v>
      </c>
      <c r="C403" s="230">
        <v>2499.8000000000002</v>
      </c>
      <c r="D403" s="231">
        <v>2491.6</v>
      </c>
      <c r="E403" s="231">
        <v>2481.1999999999998</v>
      </c>
      <c r="F403" s="231">
        <v>2462.6</v>
      </c>
      <c r="G403" s="231">
        <v>2452.1999999999998</v>
      </c>
      <c r="H403" s="231">
        <v>2510.1999999999998</v>
      </c>
      <c r="I403" s="231">
        <v>2520.6000000000004</v>
      </c>
      <c r="J403" s="231">
        <v>2539.1999999999998</v>
      </c>
      <c r="K403" s="230">
        <v>2502</v>
      </c>
      <c r="L403" s="230">
        <v>2473</v>
      </c>
      <c r="M403" s="230">
        <v>2.0460699999999998</v>
      </c>
      <c r="N403" s="1"/>
      <c r="O403" s="1"/>
    </row>
    <row r="404" spans="1:15" ht="12.75" customHeight="1">
      <c r="A404" s="30">
        <v>394</v>
      </c>
      <c r="B404" s="216" t="s">
        <v>801</v>
      </c>
      <c r="C404" s="230">
        <v>70.849999999999994</v>
      </c>
      <c r="D404" s="231">
        <v>70.416666666666671</v>
      </c>
      <c r="E404" s="231">
        <v>69.733333333333348</v>
      </c>
      <c r="F404" s="231">
        <v>68.616666666666674</v>
      </c>
      <c r="G404" s="231">
        <v>67.933333333333351</v>
      </c>
      <c r="H404" s="231">
        <v>71.533333333333346</v>
      </c>
      <c r="I404" s="231">
        <v>72.216666666666654</v>
      </c>
      <c r="J404" s="231">
        <v>73.333333333333343</v>
      </c>
      <c r="K404" s="230">
        <v>71.099999999999994</v>
      </c>
      <c r="L404" s="230">
        <v>69.3</v>
      </c>
      <c r="M404" s="230">
        <v>112.11467</v>
      </c>
      <c r="N404" s="1"/>
      <c r="O404" s="1"/>
    </row>
    <row r="405" spans="1:15" ht="12.75" customHeight="1">
      <c r="A405" s="30">
        <v>395</v>
      </c>
      <c r="B405" s="216" t="s">
        <v>271</v>
      </c>
      <c r="C405" s="230">
        <v>5989.5</v>
      </c>
      <c r="D405" s="231">
        <v>5994.8166666666666</v>
      </c>
      <c r="E405" s="231">
        <v>5965.6833333333334</v>
      </c>
      <c r="F405" s="231">
        <v>5941.8666666666668</v>
      </c>
      <c r="G405" s="231">
        <v>5912.7333333333336</v>
      </c>
      <c r="H405" s="231">
        <v>6018.6333333333332</v>
      </c>
      <c r="I405" s="231">
        <v>6047.7666666666664</v>
      </c>
      <c r="J405" s="231">
        <v>6071.583333333333</v>
      </c>
      <c r="K405" s="230">
        <v>6023.95</v>
      </c>
      <c r="L405" s="230">
        <v>5971</v>
      </c>
      <c r="M405" s="230">
        <v>0.38329999999999997</v>
      </c>
      <c r="N405" s="1"/>
      <c r="O405" s="1"/>
    </row>
    <row r="406" spans="1:15" ht="12.75" customHeight="1">
      <c r="A406" s="30">
        <v>396</v>
      </c>
      <c r="B406" s="216" t="s">
        <v>825</v>
      </c>
      <c r="C406" s="230">
        <v>1195.1500000000001</v>
      </c>
      <c r="D406" s="231">
        <v>1197.3666666666668</v>
      </c>
      <c r="E406" s="231">
        <v>1187.7833333333335</v>
      </c>
      <c r="F406" s="231">
        <v>1180.4166666666667</v>
      </c>
      <c r="G406" s="231">
        <v>1170.8333333333335</v>
      </c>
      <c r="H406" s="231">
        <v>1204.7333333333336</v>
      </c>
      <c r="I406" s="231">
        <v>1214.3166666666666</v>
      </c>
      <c r="J406" s="231">
        <v>1221.6833333333336</v>
      </c>
      <c r="K406" s="230">
        <v>1206.95</v>
      </c>
      <c r="L406" s="230">
        <v>1190</v>
      </c>
      <c r="M406" s="230">
        <v>7.5749999999999998E-2</v>
      </c>
      <c r="N406" s="1"/>
      <c r="O406" s="1"/>
    </row>
    <row r="407" spans="1:15" ht="12.75" customHeight="1">
      <c r="A407" s="30">
        <v>397</v>
      </c>
      <c r="B407" s="216" t="s">
        <v>460</v>
      </c>
      <c r="C407" s="230">
        <v>2722.1</v>
      </c>
      <c r="D407" s="231">
        <v>2730.7000000000003</v>
      </c>
      <c r="E407" s="231">
        <v>2701.4000000000005</v>
      </c>
      <c r="F407" s="231">
        <v>2680.7000000000003</v>
      </c>
      <c r="G407" s="231">
        <v>2651.4000000000005</v>
      </c>
      <c r="H407" s="231">
        <v>2751.4000000000005</v>
      </c>
      <c r="I407" s="231">
        <v>2780.7000000000007</v>
      </c>
      <c r="J407" s="231">
        <v>2801.4000000000005</v>
      </c>
      <c r="K407" s="230">
        <v>2760</v>
      </c>
      <c r="L407" s="230">
        <v>2710</v>
      </c>
      <c r="M407" s="230">
        <v>1.86809</v>
      </c>
      <c r="N407" s="1"/>
      <c r="O407" s="1"/>
    </row>
    <row r="408" spans="1:15" ht="12.75" customHeight="1">
      <c r="A408" s="30">
        <v>398</v>
      </c>
      <c r="B408" s="216" t="s">
        <v>856</v>
      </c>
      <c r="C408" s="230">
        <v>452.45</v>
      </c>
      <c r="D408" s="231">
        <v>452.15000000000003</v>
      </c>
      <c r="E408" s="231">
        <v>450.35000000000008</v>
      </c>
      <c r="F408" s="231">
        <v>448.25000000000006</v>
      </c>
      <c r="G408" s="231">
        <v>446.4500000000001</v>
      </c>
      <c r="H408" s="231">
        <v>454.25000000000006</v>
      </c>
      <c r="I408" s="231">
        <v>456.05</v>
      </c>
      <c r="J408" s="231">
        <v>458.15000000000003</v>
      </c>
      <c r="K408" s="230">
        <v>453.95</v>
      </c>
      <c r="L408" s="230">
        <v>450.05</v>
      </c>
      <c r="M408" s="230">
        <v>0.54083000000000003</v>
      </c>
      <c r="N408" s="1"/>
      <c r="O408" s="1"/>
    </row>
    <row r="409" spans="1:15" ht="12.75" customHeight="1">
      <c r="A409" s="30">
        <v>399</v>
      </c>
      <c r="B409" s="216" t="s">
        <v>461</v>
      </c>
      <c r="C409" s="230">
        <v>1045.7</v>
      </c>
      <c r="D409" s="231">
        <v>1052.3333333333333</v>
      </c>
      <c r="E409" s="231">
        <v>1034.6666666666665</v>
      </c>
      <c r="F409" s="231">
        <v>1023.6333333333332</v>
      </c>
      <c r="G409" s="231">
        <v>1005.9666666666665</v>
      </c>
      <c r="H409" s="231">
        <v>1063.3666666666666</v>
      </c>
      <c r="I409" s="231">
        <v>1081.0333333333331</v>
      </c>
      <c r="J409" s="231">
        <v>1092.0666666666666</v>
      </c>
      <c r="K409" s="230">
        <v>1070</v>
      </c>
      <c r="L409" s="230">
        <v>1041.3</v>
      </c>
      <c r="M409" s="230">
        <v>0.11604</v>
      </c>
      <c r="N409" s="1"/>
      <c r="O409" s="1"/>
    </row>
    <row r="410" spans="1:15" ht="12.75" customHeight="1">
      <c r="A410" s="30">
        <v>400</v>
      </c>
      <c r="B410" s="216" t="s">
        <v>462</v>
      </c>
      <c r="C410" s="230">
        <v>257.55</v>
      </c>
      <c r="D410" s="231">
        <v>258.16666666666669</v>
      </c>
      <c r="E410" s="231">
        <v>252.93333333333339</v>
      </c>
      <c r="F410" s="231">
        <v>248.31666666666672</v>
      </c>
      <c r="G410" s="231">
        <v>243.08333333333343</v>
      </c>
      <c r="H410" s="231">
        <v>262.78333333333336</v>
      </c>
      <c r="I410" s="231">
        <v>268.01666666666659</v>
      </c>
      <c r="J410" s="231">
        <v>272.63333333333333</v>
      </c>
      <c r="K410" s="230">
        <v>263.39999999999998</v>
      </c>
      <c r="L410" s="230">
        <v>253.55</v>
      </c>
      <c r="M410" s="230">
        <v>4.7711600000000001</v>
      </c>
      <c r="N410" s="1"/>
      <c r="O410" s="1"/>
    </row>
    <row r="411" spans="1:15" ht="12.75" customHeight="1">
      <c r="A411" s="30">
        <v>401</v>
      </c>
      <c r="B411" s="216" t="s">
        <v>857</v>
      </c>
      <c r="C411" s="230">
        <v>610.35</v>
      </c>
      <c r="D411" s="231">
        <v>610.0333333333333</v>
      </c>
      <c r="E411" s="231">
        <v>606.06666666666661</v>
      </c>
      <c r="F411" s="231">
        <v>601.7833333333333</v>
      </c>
      <c r="G411" s="231">
        <v>597.81666666666661</v>
      </c>
      <c r="H411" s="231">
        <v>614.31666666666661</v>
      </c>
      <c r="I411" s="231">
        <v>618.2833333333333</v>
      </c>
      <c r="J411" s="231">
        <v>622.56666666666661</v>
      </c>
      <c r="K411" s="230">
        <v>614</v>
      </c>
      <c r="L411" s="230">
        <v>605.75</v>
      </c>
      <c r="M411" s="230">
        <v>0.20857000000000001</v>
      </c>
      <c r="N411" s="1"/>
      <c r="O411" s="1"/>
    </row>
    <row r="412" spans="1:15" ht="12.75" customHeight="1">
      <c r="A412" s="30">
        <v>402</v>
      </c>
      <c r="B412" s="216" t="s">
        <v>187</v>
      </c>
      <c r="C412" s="230">
        <v>23870.35</v>
      </c>
      <c r="D412" s="231">
        <v>23836.783333333336</v>
      </c>
      <c r="E412" s="231">
        <v>23583.566666666673</v>
      </c>
      <c r="F412" s="231">
        <v>23296.783333333336</v>
      </c>
      <c r="G412" s="231">
        <v>23043.566666666673</v>
      </c>
      <c r="H412" s="231">
        <v>24123.566666666673</v>
      </c>
      <c r="I412" s="231">
        <v>24376.78333333334</v>
      </c>
      <c r="J412" s="231">
        <v>24663.566666666673</v>
      </c>
      <c r="K412" s="230">
        <v>24090</v>
      </c>
      <c r="L412" s="230">
        <v>23550</v>
      </c>
      <c r="M412" s="230">
        <v>0.29798999999999998</v>
      </c>
      <c r="N412" s="1"/>
      <c r="O412" s="1"/>
    </row>
    <row r="413" spans="1:15" ht="12.75" customHeight="1">
      <c r="A413" s="30">
        <v>403</v>
      </c>
      <c r="B413" s="216" t="s">
        <v>826</v>
      </c>
      <c r="C413" s="230">
        <v>46.65</v>
      </c>
      <c r="D413" s="231">
        <v>46.633333333333333</v>
      </c>
      <c r="E413" s="231">
        <v>46.166666666666664</v>
      </c>
      <c r="F413" s="231">
        <v>45.68333333333333</v>
      </c>
      <c r="G413" s="231">
        <v>45.216666666666661</v>
      </c>
      <c r="H413" s="231">
        <v>47.116666666666667</v>
      </c>
      <c r="I413" s="231">
        <v>47.583333333333336</v>
      </c>
      <c r="J413" s="231">
        <v>48.06666666666667</v>
      </c>
      <c r="K413" s="230">
        <v>47.1</v>
      </c>
      <c r="L413" s="230">
        <v>46.15</v>
      </c>
      <c r="M413" s="230">
        <v>43.270650000000003</v>
      </c>
      <c r="N413" s="1"/>
      <c r="O413" s="1"/>
    </row>
    <row r="414" spans="1:15" ht="12.75" customHeight="1">
      <c r="A414" s="30">
        <v>404</v>
      </c>
      <c r="B414" s="216" t="s">
        <v>865</v>
      </c>
      <c r="C414" s="230">
        <v>1392.6</v>
      </c>
      <c r="D414" s="231">
        <v>1386.8666666666666</v>
      </c>
      <c r="E414" s="231">
        <v>1361.9333333333332</v>
      </c>
      <c r="F414" s="231">
        <v>1331.2666666666667</v>
      </c>
      <c r="G414" s="231">
        <v>1306.3333333333333</v>
      </c>
      <c r="H414" s="231">
        <v>1417.5333333333331</v>
      </c>
      <c r="I414" s="231">
        <v>1442.4666666666665</v>
      </c>
      <c r="J414" s="231">
        <v>1473.133333333333</v>
      </c>
      <c r="K414" s="230">
        <v>1411.8</v>
      </c>
      <c r="L414" s="230">
        <v>1356.2</v>
      </c>
      <c r="M414" s="230">
        <v>6.9685800000000002</v>
      </c>
      <c r="N414" s="1"/>
      <c r="O414" s="1"/>
    </row>
    <row r="415" spans="1:15" ht="12.75" customHeight="1">
      <c r="A415" s="30">
        <v>405</v>
      </c>
      <c r="B415" t="s">
        <v>827</v>
      </c>
      <c r="C415" s="276">
        <v>300.05</v>
      </c>
      <c r="D415" s="277">
        <v>302.68333333333334</v>
      </c>
      <c r="E415" s="277">
        <v>295.36666666666667</v>
      </c>
      <c r="F415" s="277">
        <v>290.68333333333334</v>
      </c>
      <c r="G415" s="277">
        <v>283.36666666666667</v>
      </c>
      <c r="H415" s="277">
        <v>307.36666666666667</v>
      </c>
      <c r="I415" s="277">
        <v>314.68333333333339</v>
      </c>
      <c r="J415" s="277">
        <v>319.36666666666667</v>
      </c>
      <c r="K415" s="276">
        <v>310</v>
      </c>
      <c r="L415" s="276">
        <v>298</v>
      </c>
      <c r="M415" s="276">
        <v>1.23373</v>
      </c>
      <c r="N415" s="1"/>
      <c r="O415" s="1"/>
    </row>
    <row r="416" spans="1:15" ht="12.75" customHeight="1">
      <c r="A416" s="30">
        <v>406</v>
      </c>
      <c r="B416" s="216" t="s">
        <v>188</v>
      </c>
      <c r="C416" s="230">
        <v>3268.6</v>
      </c>
      <c r="D416" s="231">
        <v>3266.5500000000006</v>
      </c>
      <c r="E416" s="231">
        <v>3248.1000000000013</v>
      </c>
      <c r="F416" s="231">
        <v>3227.6000000000008</v>
      </c>
      <c r="G416" s="231">
        <v>3209.1500000000015</v>
      </c>
      <c r="H416" s="231">
        <v>3287.0500000000011</v>
      </c>
      <c r="I416" s="231">
        <v>3305.5000000000009</v>
      </c>
      <c r="J416" s="231">
        <v>3326.0000000000009</v>
      </c>
      <c r="K416" s="230">
        <v>3285</v>
      </c>
      <c r="L416" s="230">
        <v>3246.05</v>
      </c>
      <c r="M416" s="230">
        <v>1.28145</v>
      </c>
      <c r="N416" s="1"/>
      <c r="O416" s="1"/>
    </row>
    <row r="417" spans="1:15" ht="12.75" customHeight="1">
      <c r="A417" s="30">
        <v>407</v>
      </c>
      <c r="B417" s="216" t="s">
        <v>463</v>
      </c>
      <c r="C417" s="230">
        <v>455.9</v>
      </c>
      <c r="D417" s="231">
        <v>455.98333333333329</v>
      </c>
      <c r="E417" s="231">
        <v>451.01666666666659</v>
      </c>
      <c r="F417" s="231">
        <v>446.13333333333333</v>
      </c>
      <c r="G417" s="231">
        <v>441.16666666666663</v>
      </c>
      <c r="H417" s="231">
        <v>460.86666666666656</v>
      </c>
      <c r="I417" s="231">
        <v>465.83333333333326</v>
      </c>
      <c r="J417" s="231">
        <v>470.71666666666653</v>
      </c>
      <c r="K417" s="230">
        <v>460.95</v>
      </c>
      <c r="L417" s="230">
        <v>451.1</v>
      </c>
      <c r="M417" s="230">
        <v>2.75101</v>
      </c>
      <c r="N417" s="1"/>
      <c r="O417" s="1"/>
    </row>
    <row r="418" spans="1:15" ht="12.75" customHeight="1">
      <c r="A418" s="30">
        <v>408</v>
      </c>
      <c r="B418" s="216" t="s">
        <v>464</v>
      </c>
      <c r="C418" s="230">
        <v>3856.85</v>
      </c>
      <c r="D418" s="231">
        <v>3855.3333333333335</v>
      </c>
      <c r="E418" s="231">
        <v>3826.7166666666672</v>
      </c>
      <c r="F418" s="231">
        <v>3796.5833333333335</v>
      </c>
      <c r="G418" s="231">
        <v>3767.9666666666672</v>
      </c>
      <c r="H418" s="231">
        <v>3885.4666666666672</v>
      </c>
      <c r="I418" s="231">
        <v>3914.083333333333</v>
      </c>
      <c r="J418" s="231">
        <v>3944.2166666666672</v>
      </c>
      <c r="K418" s="230">
        <v>3883.95</v>
      </c>
      <c r="L418" s="230">
        <v>3825.2</v>
      </c>
      <c r="M418" s="230">
        <v>0.30079</v>
      </c>
      <c r="N418" s="1"/>
      <c r="O418" s="1"/>
    </row>
    <row r="419" spans="1:15" ht="12.75" customHeight="1">
      <c r="A419" s="30">
        <v>409</v>
      </c>
      <c r="B419" s="216" t="s">
        <v>796</v>
      </c>
      <c r="C419" s="230">
        <v>457.8</v>
      </c>
      <c r="D419" s="231">
        <v>459.7166666666667</v>
      </c>
      <c r="E419" s="231">
        <v>451.43333333333339</v>
      </c>
      <c r="F419" s="231">
        <v>445.06666666666672</v>
      </c>
      <c r="G419" s="231">
        <v>436.78333333333342</v>
      </c>
      <c r="H419" s="231">
        <v>466.08333333333337</v>
      </c>
      <c r="I419" s="231">
        <v>474.36666666666667</v>
      </c>
      <c r="J419" s="231">
        <v>480.73333333333335</v>
      </c>
      <c r="K419" s="230">
        <v>468</v>
      </c>
      <c r="L419" s="230">
        <v>453.35</v>
      </c>
      <c r="M419" s="230">
        <v>9.7327100000000009</v>
      </c>
      <c r="N419" s="1"/>
      <c r="O419" s="1"/>
    </row>
    <row r="420" spans="1:15" ht="12.75" customHeight="1">
      <c r="A420" s="30">
        <v>410</v>
      </c>
      <c r="B420" s="216" t="s">
        <v>465</v>
      </c>
      <c r="C420" s="230">
        <v>812.65</v>
      </c>
      <c r="D420" s="231">
        <v>816.58333333333337</v>
      </c>
      <c r="E420" s="231">
        <v>802.2166666666667</v>
      </c>
      <c r="F420" s="231">
        <v>791.7833333333333</v>
      </c>
      <c r="G420" s="231">
        <v>777.41666666666663</v>
      </c>
      <c r="H420" s="231">
        <v>827.01666666666677</v>
      </c>
      <c r="I420" s="231">
        <v>841.38333333333333</v>
      </c>
      <c r="J420" s="231">
        <v>851.81666666666683</v>
      </c>
      <c r="K420" s="230">
        <v>830.95</v>
      </c>
      <c r="L420" s="230">
        <v>806.15</v>
      </c>
      <c r="M420" s="230">
        <v>3.9885000000000002</v>
      </c>
      <c r="N420" s="1"/>
      <c r="O420" s="1"/>
    </row>
    <row r="421" spans="1:15" ht="12.75" customHeight="1">
      <c r="A421" s="30">
        <v>411</v>
      </c>
      <c r="B421" s="216" t="s">
        <v>828</v>
      </c>
      <c r="C421" s="230">
        <v>602.54999999999995</v>
      </c>
      <c r="D421" s="231">
        <v>598.18333333333328</v>
      </c>
      <c r="E421" s="231">
        <v>592.36666666666656</v>
      </c>
      <c r="F421" s="231">
        <v>582.18333333333328</v>
      </c>
      <c r="G421" s="231">
        <v>576.36666666666656</v>
      </c>
      <c r="H421" s="231">
        <v>608.36666666666656</v>
      </c>
      <c r="I421" s="231">
        <v>614.18333333333339</v>
      </c>
      <c r="J421" s="231">
        <v>624.36666666666656</v>
      </c>
      <c r="K421" s="230">
        <v>604</v>
      </c>
      <c r="L421" s="230">
        <v>588</v>
      </c>
      <c r="M421" s="230">
        <v>1.1511499999999999</v>
      </c>
      <c r="N421" s="1"/>
      <c r="O421" s="1"/>
    </row>
    <row r="422" spans="1:15" ht="12.75" customHeight="1">
      <c r="A422" s="30">
        <v>412</v>
      </c>
      <c r="B422" s="216" t="s">
        <v>186</v>
      </c>
      <c r="C422" s="230">
        <v>554.6</v>
      </c>
      <c r="D422" s="231">
        <v>551.2166666666667</v>
      </c>
      <c r="E422" s="231">
        <v>546.88333333333344</v>
      </c>
      <c r="F422" s="231">
        <v>539.16666666666674</v>
      </c>
      <c r="G422" s="231">
        <v>534.83333333333348</v>
      </c>
      <c r="H422" s="231">
        <v>558.93333333333339</v>
      </c>
      <c r="I422" s="231">
        <v>563.26666666666665</v>
      </c>
      <c r="J422" s="231">
        <v>570.98333333333335</v>
      </c>
      <c r="K422" s="230">
        <v>555.54999999999995</v>
      </c>
      <c r="L422" s="230">
        <v>543.5</v>
      </c>
      <c r="M422" s="230">
        <v>233.35611</v>
      </c>
      <c r="N422" s="1"/>
      <c r="O422" s="1"/>
    </row>
    <row r="423" spans="1:15" ht="12.75" customHeight="1">
      <c r="A423" s="30">
        <v>413</v>
      </c>
      <c r="B423" s="216" t="s">
        <v>184</v>
      </c>
      <c r="C423" s="230">
        <v>82</v>
      </c>
      <c r="D423" s="231">
        <v>81.716666666666669</v>
      </c>
      <c r="E423" s="231">
        <v>81.13333333333334</v>
      </c>
      <c r="F423" s="231">
        <v>80.266666666666666</v>
      </c>
      <c r="G423" s="231">
        <v>79.683333333333337</v>
      </c>
      <c r="H423" s="231">
        <v>82.583333333333343</v>
      </c>
      <c r="I423" s="231">
        <v>83.166666666666657</v>
      </c>
      <c r="J423" s="231">
        <v>84.033333333333346</v>
      </c>
      <c r="K423" s="230">
        <v>82.3</v>
      </c>
      <c r="L423" s="230">
        <v>80.849999999999994</v>
      </c>
      <c r="M423" s="230">
        <v>79.469989999999996</v>
      </c>
      <c r="N423" s="1"/>
      <c r="O423" s="1"/>
    </row>
    <row r="424" spans="1:15" ht="12.75" customHeight="1">
      <c r="A424" s="30">
        <v>414</v>
      </c>
      <c r="B424" s="216" t="s">
        <v>466</v>
      </c>
      <c r="C424" s="230">
        <v>305.64999999999998</v>
      </c>
      <c r="D424" s="231">
        <v>302.33333333333331</v>
      </c>
      <c r="E424" s="231">
        <v>295.96666666666664</v>
      </c>
      <c r="F424" s="231">
        <v>286.2833333333333</v>
      </c>
      <c r="G424" s="231">
        <v>279.91666666666663</v>
      </c>
      <c r="H424" s="231">
        <v>312.01666666666665</v>
      </c>
      <c r="I424" s="231">
        <v>318.38333333333333</v>
      </c>
      <c r="J424" s="231">
        <v>328.06666666666666</v>
      </c>
      <c r="K424" s="230">
        <v>308.7</v>
      </c>
      <c r="L424" s="230">
        <v>292.64999999999998</v>
      </c>
      <c r="M424" s="230">
        <v>16.6249</v>
      </c>
      <c r="N424" s="1"/>
      <c r="O424" s="1"/>
    </row>
    <row r="425" spans="1:15" ht="12.75" customHeight="1">
      <c r="A425" s="30">
        <v>415</v>
      </c>
      <c r="B425" s="216" t="s">
        <v>467</v>
      </c>
      <c r="C425" s="230">
        <v>157.69999999999999</v>
      </c>
      <c r="D425" s="231">
        <v>158.08333333333334</v>
      </c>
      <c r="E425" s="231">
        <v>156.36666666666667</v>
      </c>
      <c r="F425" s="231">
        <v>155.03333333333333</v>
      </c>
      <c r="G425" s="231">
        <v>153.31666666666666</v>
      </c>
      <c r="H425" s="231">
        <v>159.41666666666669</v>
      </c>
      <c r="I425" s="231">
        <v>161.13333333333333</v>
      </c>
      <c r="J425" s="231">
        <v>162.4666666666667</v>
      </c>
      <c r="K425" s="230">
        <v>159.80000000000001</v>
      </c>
      <c r="L425" s="230">
        <v>156.75</v>
      </c>
      <c r="M425" s="230">
        <v>2.4272399999999998</v>
      </c>
      <c r="N425" s="1"/>
      <c r="O425" s="1"/>
    </row>
    <row r="426" spans="1:15" ht="12.75" customHeight="1">
      <c r="A426" s="30">
        <v>416</v>
      </c>
      <c r="B426" s="216" t="s">
        <v>468</v>
      </c>
      <c r="C426" s="230">
        <v>406.4</v>
      </c>
      <c r="D426" s="231">
        <v>405.45</v>
      </c>
      <c r="E426" s="231">
        <v>401.65</v>
      </c>
      <c r="F426" s="231">
        <v>396.9</v>
      </c>
      <c r="G426" s="231">
        <v>393.09999999999997</v>
      </c>
      <c r="H426" s="231">
        <v>410.2</v>
      </c>
      <c r="I426" s="231">
        <v>414.00000000000006</v>
      </c>
      <c r="J426" s="231">
        <v>418.75</v>
      </c>
      <c r="K426" s="230">
        <v>409.25</v>
      </c>
      <c r="L426" s="230">
        <v>400.7</v>
      </c>
      <c r="M426" s="230">
        <v>0.37615999999999999</v>
      </c>
      <c r="N426" s="1"/>
      <c r="O426" s="1"/>
    </row>
    <row r="427" spans="1:15" ht="12.75" customHeight="1">
      <c r="A427" s="30">
        <v>417</v>
      </c>
      <c r="B427" s="216" t="s">
        <v>469</v>
      </c>
      <c r="C427" s="230">
        <v>416.55</v>
      </c>
      <c r="D427" s="231">
        <v>418.9666666666667</v>
      </c>
      <c r="E427" s="231">
        <v>411.98333333333341</v>
      </c>
      <c r="F427" s="231">
        <v>407.41666666666669</v>
      </c>
      <c r="G427" s="231">
        <v>400.43333333333339</v>
      </c>
      <c r="H427" s="231">
        <v>423.53333333333342</v>
      </c>
      <c r="I427" s="231">
        <v>430.51666666666677</v>
      </c>
      <c r="J427" s="231">
        <v>435.08333333333343</v>
      </c>
      <c r="K427" s="230">
        <v>425.95</v>
      </c>
      <c r="L427" s="230">
        <v>414.4</v>
      </c>
      <c r="M427" s="230">
        <v>1.81735</v>
      </c>
      <c r="N427" s="1"/>
      <c r="O427" s="1"/>
    </row>
    <row r="428" spans="1:15" ht="12.75" customHeight="1">
      <c r="A428" s="30">
        <v>418</v>
      </c>
      <c r="B428" s="216" t="s">
        <v>470</v>
      </c>
      <c r="C428" s="230">
        <v>196.05</v>
      </c>
      <c r="D428" s="231">
        <v>196.06666666666669</v>
      </c>
      <c r="E428" s="231">
        <v>192.73333333333338</v>
      </c>
      <c r="F428" s="231">
        <v>189.41666666666669</v>
      </c>
      <c r="G428" s="231">
        <v>186.08333333333337</v>
      </c>
      <c r="H428" s="231">
        <v>199.38333333333338</v>
      </c>
      <c r="I428" s="231">
        <v>202.7166666666667</v>
      </c>
      <c r="J428" s="231">
        <v>206.03333333333339</v>
      </c>
      <c r="K428" s="230">
        <v>199.4</v>
      </c>
      <c r="L428" s="230">
        <v>192.75</v>
      </c>
      <c r="M428" s="230">
        <v>7.9762599999999999</v>
      </c>
      <c r="N428" s="1"/>
      <c r="O428" s="1"/>
    </row>
    <row r="429" spans="1:15" ht="12.75" customHeight="1">
      <c r="A429" s="30">
        <v>419</v>
      </c>
      <c r="B429" s="216" t="s">
        <v>190</v>
      </c>
      <c r="C429" s="230">
        <v>979.15</v>
      </c>
      <c r="D429" s="231">
        <v>973.63333333333333</v>
      </c>
      <c r="E429" s="231">
        <v>964.76666666666665</v>
      </c>
      <c r="F429" s="231">
        <v>950.38333333333333</v>
      </c>
      <c r="G429" s="231">
        <v>941.51666666666665</v>
      </c>
      <c r="H429" s="231">
        <v>988.01666666666665</v>
      </c>
      <c r="I429" s="231">
        <v>996.88333333333321</v>
      </c>
      <c r="J429" s="231">
        <v>1011.2666666666667</v>
      </c>
      <c r="K429" s="230">
        <v>982.5</v>
      </c>
      <c r="L429" s="230">
        <v>959.25</v>
      </c>
      <c r="M429" s="230">
        <v>34.853499999999997</v>
      </c>
      <c r="N429" s="1"/>
      <c r="O429" s="1"/>
    </row>
    <row r="430" spans="1:15" ht="12.75" customHeight="1">
      <c r="A430" s="30">
        <v>420</v>
      </c>
      <c r="B430" s="216" t="s">
        <v>191</v>
      </c>
      <c r="C430" s="230">
        <v>420.35</v>
      </c>
      <c r="D430" s="231">
        <v>419.43333333333334</v>
      </c>
      <c r="E430" s="231">
        <v>416.9666666666667</v>
      </c>
      <c r="F430" s="231">
        <v>413.58333333333337</v>
      </c>
      <c r="G430" s="231">
        <v>411.11666666666673</v>
      </c>
      <c r="H430" s="231">
        <v>422.81666666666666</v>
      </c>
      <c r="I430" s="231">
        <v>425.28333333333325</v>
      </c>
      <c r="J430" s="231">
        <v>428.66666666666663</v>
      </c>
      <c r="K430" s="230">
        <v>421.9</v>
      </c>
      <c r="L430" s="230">
        <v>416.05</v>
      </c>
      <c r="M430" s="230">
        <v>2.6532300000000002</v>
      </c>
      <c r="N430" s="1"/>
      <c r="O430" s="1"/>
    </row>
    <row r="431" spans="1:15" ht="12.75" customHeight="1">
      <c r="A431" s="30">
        <v>421</v>
      </c>
      <c r="B431" s="216" t="s">
        <v>471</v>
      </c>
      <c r="C431" s="230">
        <v>2340.0500000000002</v>
      </c>
      <c r="D431" s="231">
        <v>2321.2500000000005</v>
      </c>
      <c r="E431" s="231">
        <v>2294.3500000000008</v>
      </c>
      <c r="F431" s="231">
        <v>2248.6500000000005</v>
      </c>
      <c r="G431" s="231">
        <v>2221.7500000000009</v>
      </c>
      <c r="H431" s="231">
        <v>2366.9500000000007</v>
      </c>
      <c r="I431" s="231">
        <v>2393.8500000000004</v>
      </c>
      <c r="J431" s="231">
        <v>2439.5500000000006</v>
      </c>
      <c r="K431" s="230">
        <v>2348.15</v>
      </c>
      <c r="L431" s="230">
        <v>2275.5500000000002</v>
      </c>
      <c r="M431" s="230">
        <v>0.74258000000000002</v>
      </c>
      <c r="N431" s="1"/>
      <c r="O431" s="1"/>
    </row>
    <row r="432" spans="1:15" ht="12.75" customHeight="1">
      <c r="A432" s="30">
        <v>422</v>
      </c>
      <c r="B432" s="216" t="s">
        <v>472</v>
      </c>
      <c r="C432" s="230">
        <v>1000.7</v>
      </c>
      <c r="D432" s="231">
        <v>1006.9166666666666</v>
      </c>
      <c r="E432" s="231">
        <v>988.33333333333326</v>
      </c>
      <c r="F432" s="231">
        <v>975.96666666666658</v>
      </c>
      <c r="G432" s="231">
        <v>957.38333333333321</v>
      </c>
      <c r="H432" s="231">
        <v>1019.2833333333333</v>
      </c>
      <c r="I432" s="231">
        <v>1037.8666666666666</v>
      </c>
      <c r="J432" s="231">
        <v>1050.2333333333333</v>
      </c>
      <c r="K432" s="230">
        <v>1025.5</v>
      </c>
      <c r="L432" s="230">
        <v>994.55</v>
      </c>
      <c r="M432" s="230">
        <v>0.68896999999999997</v>
      </c>
      <c r="N432" s="1"/>
      <c r="O432" s="1"/>
    </row>
    <row r="433" spans="1:15" ht="12.75" customHeight="1">
      <c r="A433" s="30">
        <v>423</v>
      </c>
      <c r="B433" s="216" t="s">
        <v>473</v>
      </c>
      <c r="C433" s="230">
        <v>300.3</v>
      </c>
      <c r="D433" s="231">
        <v>299.86666666666667</v>
      </c>
      <c r="E433" s="231">
        <v>294.93333333333334</v>
      </c>
      <c r="F433" s="231">
        <v>289.56666666666666</v>
      </c>
      <c r="G433" s="231">
        <v>284.63333333333333</v>
      </c>
      <c r="H433" s="231">
        <v>305.23333333333335</v>
      </c>
      <c r="I433" s="231">
        <v>310.16666666666674</v>
      </c>
      <c r="J433" s="231">
        <v>315.53333333333336</v>
      </c>
      <c r="K433" s="230">
        <v>304.8</v>
      </c>
      <c r="L433" s="230">
        <v>294.5</v>
      </c>
      <c r="M433" s="230">
        <v>1.21244</v>
      </c>
      <c r="N433" s="1"/>
      <c r="O433" s="1"/>
    </row>
    <row r="434" spans="1:15" ht="12.75" customHeight="1">
      <c r="A434" s="30">
        <v>424</v>
      </c>
      <c r="B434" s="216" t="s">
        <v>474</v>
      </c>
      <c r="C434" s="230">
        <v>352.4</v>
      </c>
      <c r="D434" s="231">
        <v>353.90000000000003</v>
      </c>
      <c r="E434" s="231">
        <v>347.80000000000007</v>
      </c>
      <c r="F434" s="231">
        <v>343.20000000000005</v>
      </c>
      <c r="G434" s="231">
        <v>337.10000000000008</v>
      </c>
      <c r="H434" s="231">
        <v>358.50000000000006</v>
      </c>
      <c r="I434" s="231">
        <v>364.60000000000008</v>
      </c>
      <c r="J434" s="231">
        <v>369.20000000000005</v>
      </c>
      <c r="K434" s="230">
        <v>360</v>
      </c>
      <c r="L434" s="230">
        <v>349.3</v>
      </c>
      <c r="M434" s="230">
        <v>1.7313099999999999</v>
      </c>
      <c r="N434" s="1"/>
      <c r="O434" s="1"/>
    </row>
    <row r="435" spans="1:15" ht="12.75" customHeight="1">
      <c r="A435" s="30">
        <v>425</v>
      </c>
      <c r="B435" s="216" t="s">
        <v>475</v>
      </c>
      <c r="C435" s="230">
        <v>2685.6</v>
      </c>
      <c r="D435" s="231">
        <v>2681.3666666666663</v>
      </c>
      <c r="E435" s="231">
        <v>2655.4333333333325</v>
      </c>
      <c r="F435" s="231">
        <v>2625.266666666666</v>
      </c>
      <c r="G435" s="231">
        <v>2599.3333333333321</v>
      </c>
      <c r="H435" s="231">
        <v>2711.5333333333328</v>
      </c>
      <c r="I435" s="231">
        <v>2737.4666666666662</v>
      </c>
      <c r="J435" s="231">
        <v>2767.6333333333332</v>
      </c>
      <c r="K435" s="230">
        <v>2707.3</v>
      </c>
      <c r="L435" s="230">
        <v>2651.2</v>
      </c>
      <c r="M435" s="230">
        <v>0.47822999999999999</v>
      </c>
      <c r="N435" s="1"/>
      <c r="O435" s="1"/>
    </row>
    <row r="436" spans="1:15" ht="12.75" customHeight="1">
      <c r="A436" s="30">
        <v>426</v>
      </c>
      <c r="B436" s="216" t="s">
        <v>476</v>
      </c>
      <c r="C436" s="230">
        <v>471.4</v>
      </c>
      <c r="D436" s="231">
        <v>472.06666666666666</v>
      </c>
      <c r="E436" s="231">
        <v>470.38333333333333</v>
      </c>
      <c r="F436" s="231">
        <v>469.36666666666667</v>
      </c>
      <c r="G436" s="231">
        <v>467.68333333333334</v>
      </c>
      <c r="H436" s="231">
        <v>473.08333333333331</v>
      </c>
      <c r="I436" s="231">
        <v>474.76666666666659</v>
      </c>
      <c r="J436" s="231">
        <v>475.7833333333333</v>
      </c>
      <c r="K436" s="230">
        <v>473.75</v>
      </c>
      <c r="L436" s="230">
        <v>471.05</v>
      </c>
      <c r="M436" s="230">
        <v>2.1747299999999998</v>
      </c>
      <c r="N436" s="1"/>
      <c r="O436" s="1"/>
    </row>
    <row r="437" spans="1:15" ht="12.75" customHeight="1">
      <c r="A437" s="30">
        <v>427</v>
      </c>
      <c r="B437" s="216" t="s">
        <v>477</v>
      </c>
      <c r="C437" s="230">
        <v>7.95</v>
      </c>
      <c r="D437" s="231">
        <v>7.9833333333333343</v>
      </c>
      <c r="E437" s="231">
        <v>7.8666666666666689</v>
      </c>
      <c r="F437" s="231">
        <v>7.783333333333335</v>
      </c>
      <c r="G437" s="231">
        <v>7.6666666666666696</v>
      </c>
      <c r="H437" s="231">
        <v>8.0666666666666682</v>
      </c>
      <c r="I437" s="231">
        <v>8.1833333333333353</v>
      </c>
      <c r="J437" s="231">
        <v>8.2666666666666675</v>
      </c>
      <c r="K437" s="230">
        <v>8.1</v>
      </c>
      <c r="L437" s="230">
        <v>7.9</v>
      </c>
      <c r="M437" s="230">
        <v>316.96681000000001</v>
      </c>
      <c r="N437" s="1"/>
      <c r="O437" s="1"/>
    </row>
    <row r="438" spans="1:15" ht="12.75" customHeight="1">
      <c r="A438" s="30">
        <v>428</v>
      </c>
      <c r="B438" s="216" t="s">
        <v>858</v>
      </c>
      <c r="C438" s="230">
        <v>214.15</v>
      </c>
      <c r="D438" s="231">
        <v>213.4</v>
      </c>
      <c r="E438" s="231">
        <v>211.20000000000002</v>
      </c>
      <c r="F438" s="231">
        <v>208.25</v>
      </c>
      <c r="G438" s="231">
        <v>206.05</v>
      </c>
      <c r="H438" s="231">
        <v>216.35000000000002</v>
      </c>
      <c r="I438" s="231">
        <v>218.55</v>
      </c>
      <c r="J438" s="231">
        <v>221.50000000000003</v>
      </c>
      <c r="K438" s="230">
        <v>215.6</v>
      </c>
      <c r="L438" s="230">
        <v>210.45</v>
      </c>
      <c r="M438" s="230">
        <v>1.15794</v>
      </c>
      <c r="N438" s="1"/>
      <c r="O438" s="1"/>
    </row>
    <row r="439" spans="1:15" ht="12.75" customHeight="1">
      <c r="A439" s="30">
        <v>429</v>
      </c>
      <c r="B439" s="216" t="s">
        <v>478</v>
      </c>
      <c r="C439" s="230">
        <v>990.65</v>
      </c>
      <c r="D439" s="231">
        <v>988.73333333333323</v>
      </c>
      <c r="E439" s="231">
        <v>977.46666666666647</v>
      </c>
      <c r="F439" s="231">
        <v>964.28333333333319</v>
      </c>
      <c r="G439" s="231">
        <v>953.01666666666642</v>
      </c>
      <c r="H439" s="231">
        <v>1001.9166666666665</v>
      </c>
      <c r="I439" s="231">
        <v>1013.1833333333332</v>
      </c>
      <c r="J439" s="231">
        <v>1026.3666666666666</v>
      </c>
      <c r="K439" s="230">
        <v>1000</v>
      </c>
      <c r="L439" s="230">
        <v>975.55</v>
      </c>
      <c r="M439" s="230">
        <v>0.57035000000000002</v>
      </c>
      <c r="N439" s="1"/>
      <c r="O439" s="1"/>
    </row>
    <row r="440" spans="1:15" ht="12.75" customHeight="1">
      <c r="A440" s="30">
        <v>430</v>
      </c>
      <c r="B440" s="216" t="s">
        <v>272</v>
      </c>
      <c r="C440" s="230">
        <v>620.1</v>
      </c>
      <c r="D440" s="231">
        <v>618.1</v>
      </c>
      <c r="E440" s="231">
        <v>613.20000000000005</v>
      </c>
      <c r="F440" s="231">
        <v>606.30000000000007</v>
      </c>
      <c r="G440" s="231">
        <v>601.40000000000009</v>
      </c>
      <c r="H440" s="231">
        <v>625</v>
      </c>
      <c r="I440" s="231">
        <v>629.89999999999986</v>
      </c>
      <c r="J440" s="231">
        <v>636.79999999999995</v>
      </c>
      <c r="K440" s="230">
        <v>623</v>
      </c>
      <c r="L440" s="230">
        <v>611.20000000000005</v>
      </c>
      <c r="M440" s="230">
        <v>3.3679899999999998</v>
      </c>
      <c r="N440" s="1"/>
      <c r="O440" s="1"/>
    </row>
    <row r="441" spans="1:15" ht="12.75" customHeight="1">
      <c r="A441" s="30">
        <v>431</v>
      </c>
      <c r="B441" s="216" t="s">
        <v>479</v>
      </c>
      <c r="C441" s="230">
        <v>1462</v>
      </c>
      <c r="D441" s="231">
        <v>1475.0666666666666</v>
      </c>
      <c r="E441" s="231">
        <v>1443.9333333333332</v>
      </c>
      <c r="F441" s="231">
        <v>1425.8666666666666</v>
      </c>
      <c r="G441" s="231">
        <v>1394.7333333333331</v>
      </c>
      <c r="H441" s="231">
        <v>1493.1333333333332</v>
      </c>
      <c r="I441" s="231">
        <v>1524.2666666666664</v>
      </c>
      <c r="J441" s="231">
        <v>1542.3333333333333</v>
      </c>
      <c r="K441" s="230">
        <v>1506.2</v>
      </c>
      <c r="L441" s="230">
        <v>1457</v>
      </c>
      <c r="M441" s="230">
        <v>0.17208000000000001</v>
      </c>
      <c r="N441" s="1"/>
      <c r="O441" s="1"/>
    </row>
    <row r="442" spans="1:15" ht="12.75" customHeight="1">
      <c r="A442" s="30">
        <v>432</v>
      </c>
      <c r="B442" s="216" t="s">
        <v>480</v>
      </c>
      <c r="C442" s="230">
        <v>465.15</v>
      </c>
      <c r="D442" s="231">
        <v>465.11666666666662</v>
      </c>
      <c r="E442" s="231">
        <v>460.23333333333323</v>
      </c>
      <c r="F442" s="231">
        <v>455.31666666666661</v>
      </c>
      <c r="G442" s="231">
        <v>450.43333333333322</v>
      </c>
      <c r="H442" s="231">
        <v>470.03333333333325</v>
      </c>
      <c r="I442" s="231">
        <v>474.91666666666657</v>
      </c>
      <c r="J442" s="231">
        <v>479.83333333333326</v>
      </c>
      <c r="K442" s="230">
        <v>470</v>
      </c>
      <c r="L442" s="230">
        <v>460.2</v>
      </c>
      <c r="M442" s="230">
        <v>0.27440999999999999</v>
      </c>
      <c r="N442" s="1"/>
      <c r="O442" s="1"/>
    </row>
    <row r="443" spans="1:15" ht="12.75" customHeight="1">
      <c r="A443" s="30">
        <v>433</v>
      </c>
      <c r="B443" s="216" t="s">
        <v>481</v>
      </c>
      <c r="C443" s="230">
        <v>730</v>
      </c>
      <c r="D443" s="231">
        <v>728.91666666666663</v>
      </c>
      <c r="E443" s="231">
        <v>723.83333333333326</v>
      </c>
      <c r="F443" s="231">
        <v>717.66666666666663</v>
      </c>
      <c r="G443" s="231">
        <v>712.58333333333326</v>
      </c>
      <c r="H443" s="231">
        <v>735.08333333333326</v>
      </c>
      <c r="I443" s="231">
        <v>740.16666666666652</v>
      </c>
      <c r="J443" s="231">
        <v>746.33333333333326</v>
      </c>
      <c r="K443" s="230">
        <v>734</v>
      </c>
      <c r="L443" s="230">
        <v>722.75</v>
      </c>
      <c r="M443" s="230">
        <v>0.18445</v>
      </c>
      <c r="N443" s="1"/>
      <c r="O443" s="1"/>
    </row>
    <row r="444" spans="1:15" ht="12.75" customHeight="1">
      <c r="A444" s="30">
        <v>434</v>
      </c>
      <c r="B444" s="216" t="s">
        <v>482</v>
      </c>
      <c r="C444" s="230">
        <v>28.65</v>
      </c>
      <c r="D444" s="231">
        <v>28.616666666666664</v>
      </c>
      <c r="E444" s="231">
        <v>28.233333333333327</v>
      </c>
      <c r="F444" s="231">
        <v>27.816666666666663</v>
      </c>
      <c r="G444" s="231">
        <v>27.433333333333326</v>
      </c>
      <c r="H444" s="231">
        <v>29.033333333333328</v>
      </c>
      <c r="I444" s="231">
        <v>29.416666666666661</v>
      </c>
      <c r="J444" s="231">
        <v>29.833333333333329</v>
      </c>
      <c r="K444" s="230">
        <v>29</v>
      </c>
      <c r="L444" s="230">
        <v>28.2</v>
      </c>
      <c r="M444" s="230">
        <v>39.387680000000003</v>
      </c>
      <c r="N444" s="1"/>
      <c r="O444" s="1"/>
    </row>
    <row r="445" spans="1:15" ht="12.75" customHeight="1">
      <c r="A445" s="30">
        <v>435</v>
      </c>
      <c r="B445" s="216" t="s">
        <v>203</v>
      </c>
      <c r="C445" s="230">
        <v>1101.8</v>
      </c>
      <c r="D445" s="231">
        <v>1102.45</v>
      </c>
      <c r="E445" s="231">
        <v>1087.4000000000001</v>
      </c>
      <c r="F445" s="231">
        <v>1073</v>
      </c>
      <c r="G445" s="231">
        <v>1057.95</v>
      </c>
      <c r="H445" s="231">
        <v>1116.8500000000001</v>
      </c>
      <c r="I445" s="231">
        <v>1131.8999999999999</v>
      </c>
      <c r="J445" s="231">
        <v>1146.3000000000002</v>
      </c>
      <c r="K445" s="230">
        <v>1117.5</v>
      </c>
      <c r="L445" s="230">
        <v>1088.05</v>
      </c>
      <c r="M445" s="230">
        <v>13.297499999999999</v>
      </c>
      <c r="N445" s="1"/>
      <c r="O445" s="1"/>
    </row>
    <row r="446" spans="1:15" ht="12.75" customHeight="1">
      <c r="A446" s="30">
        <v>436</v>
      </c>
      <c r="B446" s="216" t="s">
        <v>483</v>
      </c>
      <c r="C446" s="230">
        <v>636.15</v>
      </c>
      <c r="D446" s="231">
        <v>631.76666666666654</v>
      </c>
      <c r="E446" s="231">
        <v>619.73333333333312</v>
      </c>
      <c r="F446" s="231">
        <v>603.31666666666661</v>
      </c>
      <c r="G446" s="231">
        <v>591.28333333333319</v>
      </c>
      <c r="H446" s="231">
        <v>648.18333333333305</v>
      </c>
      <c r="I446" s="231">
        <v>660.21666666666658</v>
      </c>
      <c r="J446" s="231">
        <v>676.63333333333298</v>
      </c>
      <c r="K446" s="230">
        <v>643.79999999999995</v>
      </c>
      <c r="L446" s="230">
        <v>615.35</v>
      </c>
      <c r="M446" s="230">
        <v>3.59945</v>
      </c>
      <c r="N446" s="1"/>
      <c r="O446" s="1"/>
    </row>
    <row r="447" spans="1:15" ht="12.75" customHeight="1">
      <c r="A447" s="30">
        <v>437</v>
      </c>
      <c r="B447" s="216" t="s">
        <v>192</v>
      </c>
      <c r="C447" s="230">
        <v>948.5</v>
      </c>
      <c r="D447" s="231">
        <v>946.91666666666663</v>
      </c>
      <c r="E447" s="231">
        <v>944.43333333333328</v>
      </c>
      <c r="F447" s="231">
        <v>940.36666666666667</v>
      </c>
      <c r="G447" s="231">
        <v>937.88333333333333</v>
      </c>
      <c r="H447" s="231">
        <v>950.98333333333323</v>
      </c>
      <c r="I447" s="231">
        <v>953.46666666666658</v>
      </c>
      <c r="J447" s="231">
        <v>957.53333333333319</v>
      </c>
      <c r="K447" s="230">
        <v>949.4</v>
      </c>
      <c r="L447" s="230">
        <v>942.85</v>
      </c>
      <c r="M447" s="230">
        <v>4.6097299999999999</v>
      </c>
      <c r="N447" s="1"/>
      <c r="O447" s="1"/>
    </row>
    <row r="448" spans="1:15" ht="12.75" customHeight="1">
      <c r="A448" s="30">
        <v>438</v>
      </c>
      <c r="B448" s="216" t="s">
        <v>484</v>
      </c>
      <c r="C448" s="230">
        <v>213.55</v>
      </c>
      <c r="D448" s="231">
        <v>211.16666666666666</v>
      </c>
      <c r="E448" s="231">
        <v>207.88333333333333</v>
      </c>
      <c r="F448" s="231">
        <v>202.21666666666667</v>
      </c>
      <c r="G448" s="231">
        <v>198.93333333333334</v>
      </c>
      <c r="H448" s="231">
        <v>216.83333333333331</v>
      </c>
      <c r="I448" s="231">
        <v>220.11666666666667</v>
      </c>
      <c r="J448" s="231">
        <v>225.7833333333333</v>
      </c>
      <c r="K448" s="230">
        <v>214.45</v>
      </c>
      <c r="L448" s="230">
        <v>205.5</v>
      </c>
      <c r="M448" s="230">
        <v>14.514570000000001</v>
      </c>
      <c r="N448" s="1"/>
      <c r="O448" s="1"/>
    </row>
    <row r="449" spans="1:15" ht="12.75" customHeight="1">
      <c r="A449" s="30">
        <v>439</v>
      </c>
      <c r="B449" s="216" t="s">
        <v>485</v>
      </c>
      <c r="C449" s="230">
        <v>1254.0999999999999</v>
      </c>
      <c r="D449" s="231">
        <v>1248.8333333333333</v>
      </c>
      <c r="E449" s="231">
        <v>1235.3166666666666</v>
      </c>
      <c r="F449" s="231">
        <v>1216.5333333333333</v>
      </c>
      <c r="G449" s="231">
        <v>1203.0166666666667</v>
      </c>
      <c r="H449" s="231">
        <v>1267.6166666666666</v>
      </c>
      <c r="I449" s="231">
        <v>1281.1333333333334</v>
      </c>
      <c r="J449" s="231">
        <v>1299.9166666666665</v>
      </c>
      <c r="K449" s="230">
        <v>1262.3499999999999</v>
      </c>
      <c r="L449" s="230">
        <v>1230.05</v>
      </c>
      <c r="M449" s="230">
        <v>5.4683099999999998</v>
      </c>
      <c r="N449" s="1"/>
      <c r="O449" s="1"/>
    </row>
    <row r="450" spans="1:15" ht="12.75" customHeight="1">
      <c r="A450" s="30">
        <v>440</v>
      </c>
      <c r="B450" s="216" t="s">
        <v>197</v>
      </c>
      <c r="C450" s="230">
        <v>3174.8</v>
      </c>
      <c r="D450" s="231">
        <v>3160.6333333333332</v>
      </c>
      <c r="E450" s="231">
        <v>3140.3166666666666</v>
      </c>
      <c r="F450" s="231">
        <v>3105.8333333333335</v>
      </c>
      <c r="G450" s="231">
        <v>3085.5166666666669</v>
      </c>
      <c r="H450" s="231">
        <v>3195.1166666666663</v>
      </c>
      <c r="I450" s="231">
        <v>3215.4333333333329</v>
      </c>
      <c r="J450" s="231">
        <v>3249.9166666666661</v>
      </c>
      <c r="K450" s="230">
        <v>3180.95</v>
      </c>
      <c r="L450" s="230">
        <v>3126.15</v>
      </c>
      <c r="M450" s="230">
        <v>16.406759999999998</v>
      </c>
      <c r="N450" s="1"/>
      <c r="O450" s="1"/>
    </row>
    <row r="451" spans="1:15" ht="12.75" customHeight="1">
      <c r="A451" s="30">
        <v>441</v>
      </c>
      <c r="B451" s="216" t="s">
        <v>193</v>
      </c>
      <c r="C451" s="230">
        <v>732.55</v>
      </c>
      <c r="D451" s="231">
        <v>724.51666666666677</v>
      </c>
      <c r="E451" s="231">
        <v>714.03333333333353</v>
      </c>
      <c r="F451" s="231">
        <v>695.51666666666677</v>
      </c>
      <c r="G451" s="231">
        <v>685.03333333333353</v>
      </c>
      <c r="H451" s="231">
        <v>743.03333333333353</v>
      </c>
      <c r="I451" s="231">
        <v>753.51666666666688</v>
      </c>
      <c r="J451" s="231">
        <v>772.03333333333353</v>
      </c>
      <c r="K451" s="230">
        <v>735</v>
      </c>
      <c r="L451" s="230">
        <v>706</v>
      </c>
      <c r="M451" s="230">
        <v>60.0929</v>
      </c>
      <c r="N451" s="1"/>
      <c r="O451" s="1"/>
    </row>
    <row r="452" spans="1:15" ht="12.75" customHeight="1">
      <c r="A452" s="30">
        <v>442</v>
      </c>
      <c r="B452" s="216" t="s">
        <v>273</v>
      </c>
      <c r="C452" s="230">
        <v>6252.95</v>
      </c>
      <c r="D452" s="231">
        <v>6267.666666666667</v>
      </c>
      <c r="E452" s="231">
        <v>6205.3333333333339</v>
      </c>
      <c r="F452" s="231">
        <v>6157.7166666666672</v>
      </c>
      <c r="G452" s="231">
        <v>6095.3833333333341</v>
      </c>
      <c r="H452" s="231">
        <v>6315.2833333333338</v>
      </c>
      <c r="I452" s="231">
        <v>6377.6166666666677</v>
      </c>
      <c r="J452" s="231">
        <v>6425.2333333333336</v>
      </c>
      <c r="K452" s="230">
        <v>6330</v>
      </c>
      <c r="L452" s="230">
        <v>6220.05</v>
      </c>
      <c r="M452" s="230">
        <v>0.61631999999999998</v>
      </c>
      <c r="N452" s="1"/>
      <c r="O452" s="1"/>
    </row>
    <row r="453" spans="1:15" ht="12.75" customHeight="1">
      <c r="A453" s="30">
        <v>443</v>
      </c>
      <c r="B453" s="216" t="s">
        <v>829</v>
      </c>
      <c r="C453" s="230">
        <v>2166.6</v>
      </c>
      <c r="D453" s="231">
        <v>2170.8833333333332</v>
      </c>
      <c r="E453" s="231">
        <v>2146.7166666666662</v>
      </c>
      <c r="F453" s="231">
        <v>2126.833333333333</v>
      </c>
      <c r="G453" s="231">
        <v>2102.6666666666661</v>
      </c>
      <c r="H453" s="231">
        <v>2190.7666666666664</v>
      </c>
      <c r="I453" s="231">
        <v>2214.9333333333334</v>
      </c>
      <c r="J453" s="231">
        <v>2234.8166666666666</v>
      </c>
      <c r="K453" s="230">
        <v>2195.0500000000002</v>
      </c>
      <c r="L453" s="230">
        <v>2151</v>
      </c>
      <c r="M453" s="230">
        <v>0.75346000000000002</v>
      </c>
      <c r="N453" s="1"/>
      <c r="O453" s="1"/>
    </row>
    <row r="454" spans="1:15" ht="12.75" customHeight="1">
      <c r="A454" s="30">
        <v>444</v>
      </c>
      <c r="B454" s="216" t="s">
        <v>486</v>
      </c>
      <c r="C454" s="230">
        <v>246.05</v>
      </c>
      <c r="D454" s="231">
        <v>245.26666666666668</v>
      </c>
      <c r="E454" s="231">
        <v>243.88333333333335</v>
      </c>
      <c r="F454" s="231">
        <v>241.71666666666667</v>
      </c>
      <c r="G454" s="231">
        <v>240.33333333333334</v>
      </c>
      <c r="H454" s="231">
        <v>247.43333333333337</v>
      </c>
      <c r="I454" s="231">
        <v>248.81666666666669</v>
      </c>
      <c r="J454" s="231">
        <v>250.98333333333338</v>
      </c>
      <c r="K454" s="230">
        <v>246.65</v>
      </c>
      <c r="L454" s="230">
        <v>243.1</v>
      </c>
      <c r="M454" s="230">
        <v>13.14931</v>
      </c>
      <c r="N454" s="1"/>
      <c r="O454" s="1"/>
    </row>
    <row r="455" spans="1:15" ht="12.75" customHeight="1">
      <c r="A455" s="30">
        <v>445</v>
      </c>
      <c r="B455" s="216" t="s">
        <v>194</v>
      </c>
      <c r="C455" s="230">
        <v>475.2</v>
      </c>
      <c r="D455" s="231">
        <v>473.16666666666669</v>
      </c>
      <c r="E455" s="231">
        <v>470.33333333333337</v>
      </c>
      <c r="F455" s="231">
        <v>465.4666666666667</v>
      </c>
      <c r="G455" s="231">
        <v>462.63333333333338</v>
      </c>
      <c r="H455" s="231">
        <v>478.03333333333336</v>
      </c>
      <c r="I455" s="231">
        <v>480.86666666666673</v>
      </c>
      <c r="J455" s="231">
        <v>485.73333333333335</v>
      </c>
      <c r="K455" s="230">
        <v>476</v>
      </c>
      <c r="L455" s="230">
        <v>468.3</v>
      </c>
      <c r="M455" s="230">
        <v>80.205929999999995</v>
      </c>
      <c r="N455" s="1"/>
      <c r="O455" s="1"/>
    </row>
    <row r="456" spans="1:15" ht="12.75" customHeight="1">
      <c r="A456" s="30">
        <v>446</v>
      </c>
      <c r="B456" s="216" t="s">
        <v>195</v>
      </c>
      <c r="C456" s="230">
        <v>195.85</v>
      </c>
      <c r="D456" s="231">
        <v>195.7833333333333</v>
      </c>
      <c r="E456" s="231">
        <v>194.86666666666662</v>
      </c>
      <c r="F456" s="231">
        <v>193.88333333333333</v>
      </c>
      <c r="G456" s="231">
        <v>192.96666666666664</v>
      </c>
      <c r="H456" s="231">
        <v>196.76666666666659</v>
      </c>
      <c r="I456" s="231">
        <v>197.68333333333328</v>
      </c>
      <c r="J456" s="231">
        <v>198.66666666666657</v>
      </c>
      <c r="K456" s="230">
        <v>196.7</v>
      </c>
      <c r="L456" s="230">
        <v>194.8</v>
      </c>
      <c r="M456" s="230">
        <v>50.176310000000001</v>
      </c>
      <c r="N456" s="1"/>
      <c r="O456" s="1"/>
    </row>
    <row r="457" spans="1:15" ht="12.75" customHeight="1">
      <c r="A457" s="30">
        <v>447</v>
      </c>
      <c r="B457" s="216" t="s">
        <v>196</v>
      </c>
      <c r="C457" s="230">
        <v>106.5</v>
      </c>
      <c r="D457" s="231">
        <v>106.18333333333332</v>
      </c>
      <c r="E457" s="231">
        <v>105.66666666666664</v>
      </c>
      <c r="F457" s="231">
        <v>104.83333333333331</v>
      </c>
      <c r="G457" s="231">
        <v>104.31666666666663</v>
      </c>
      <c r="H457" s="231">
        <v>107.01666666666665</v>
      </c>
      <c r="I457" s="231">
        <v>107.53333333333333</v>
      </c>
      <c r="J457" s="231">
        <v>108.36666666666666</v>
      </c>
      <c r="K457" s="230">
        <v>106.7</v>
      </c>
      <c r="L457" s="230">
        <v>105.35</v>
      </c>
      <c r="M457" s="230">
        <v>234.75012000000001</v>
      </c>
      <c r="N457" s="1"/>
      <c r="O457" s="1"/>
    </row>
    <row r="458" spans="1:15" ht="12.75" customHeight="1">
      <c r="A458" s="30">
        <v>448</v>
      </c>
      <c r="B458" s="216" t="s">
        <v>785</v>
      </c>
      <c r="C458" s="230">
        <v>62.75</v>
      </c>
      <c r="D458" s="231">
        <v>63</v>
      </c>
      <c r="E458" s="231">
        <v>62</v>
      </c>
      <c r="F458" s="231">
        <v>61.25</v>
      </c>
      <c r="G458" s="231">
        <v>60.25</v>
      </c>
      <c r="H458" s="231">
        <v>63.75</v>
      </c>
      <c r="I458" s="231">
        <v>64.75</v>
      </c>
      <c r="J458" s="231">
        <v>65.5</v>
      </c>
      <c r="K458" s="230">
        <v>64</v>
      </c>
      <c r="L458" s="230">
        <v>62.25</v>
      </c>
      <c r="M458" s="230">
        <v>15.15924</v>
      </c>
      <c r="N458" s="1"/>
      <c r="O458" s="1"/>
    </row>
    <row r="459" spans="1:15" ht="12.75" customHeight="1">
      <c r="A459" s="30">
        <v>449</v>
      </c>
      <c r="B459" s="216" t="s">
        <v>487</v>
      </c>
      <c r="C459" s="230">
        <v>2161.4</v>
      </c>
      <c r="D459" s="231">
        <v>2162.75</v>
      </c>
      <c r="E459" s="231">
        <v>2148.65</v>
      </c>
      <c r="F459" s="231">
        <v>2135.9</v>
      </c>
      <c r="G459" s="231">
        <v>2121.8000000000002</v>
      </c>
      <c r="H459" s="231">
        <v>2175.5</v>
      </c>
      <c r="I459" s="231">
        <v>2189.6000000000004</v>
      </c>
      <c r="J459" s="231">
        <v>2202.35</v>
      </c>
      <c r="K459" s="230">
        <v>2176.85</v>
      </c>
      <c r="L459" s="230">
        <v>2150</v>
      </c>
      <c r="M459" s="230">
        <v>0.66915999999999998</v>
      </c>
      <c r="N459" s="1"/>
      <c r="O459" s="1"/>
    </row>
    <row r="460" spans="1:15" ht="12.75" customHeight="1">
      <c r="A460" s="30">
        <v>450</v>
      </c>
      <c r="B460" s="216" t="s">
        <v>198</v>
      </c>
      <c r="C460" s="230">
        <v>1006.1</v>
      </c>
      <c r="D460" s="231">
        <v>1001.5166666666668</v>
      </c>
      <c r="E460" s="231">
        <v>995.58333333333348</v>
      </c>
      <c r="F460" s="231">
        <v>985.06666666666672</v>
      </c>
      <c r="G460" s="231">
        <v>979.13333333333344</v>
      </c>
      <c r="H460" s="231">
        <v>1012.0333333333335</v>
      </c>
      <c r="I460" s="231">
        <v>1017.9666666666667</v>
      </c>
      <c r="J460" s="231">
        <v>1028.4833333333336</v>
      </c>
      <c r="K460" s="230">
        <v>1007.45</v>
      </c>
      <c r="L460" s="230">
        <v>991</v>
      </c>
      <c r="M460" s="230">
        <v>16.25433</v>
      </c>
      <c r="N460" s="1"/>
      <c r="O460" s="1"/>
    </row>
    <row r="461" spans="1:15" ht="12.75" customHeight="1">
      <c r="A461" s="30">
        <v>451</v>
      </c>
      <c r="B461" s="216" t="s">
        <v>859</v>
      </c>
      <c r="C461" s="230">
        <v>635.85</v>
      </c>
      <c r="D461" s="231">
        <v>632.2166666666667</v>
      </c>
      <c r="E461" s="231">
        <v>622.53333333333342</v>
      </c>
      <c r="F461" s="231">
        <v>609.2166666666667</v>
      </c>
      <c r="G461" s="231">
        <v>599.53333333333342</v>
      </c>
      <c r="H461" s="231">
        <v>645.53333333333342</v>
      </c>
      <c r="I461" s="231">
        <v>655.21666666666681</v>
      </c>
      <c r="J461" s="231">
        <v>668.53333333333342</v>
      </c>
      <c r="K461" s="230">
        <v>641.9</v>
      </c>
      <c r="L461" s="230">
        <v>618.9</v>
      </c>
      <c r="M461" s="230">
        <v>8.6562099999999997</v>
      </c>
      <c r="N461" s="1"/>
      <c r="O461" s="1"/>
    </row>
    <row r="462" spans="1:15" ht="12.75" customHeight="1">
      <c r="A462" s="30">
        <v>452</v>
      </c>
      <c r="B462" s="216" t="s">
        <v>488</v>
      </c>
      <c r="C462" s="230">
        <v>102.95</v>
      </c>
      <c r="D462" s="231">
        <v>102.98333333333335</v>
      </c>
      <c r="E462" s="231">
        <v>101.6166666666667</v>
      </c>
      <c r="F462" s="231">
        <v>100.28333333333336</v>
      </c>
      <c r="G462" s="231">
        <v>98.916666666666714</v>
      </c>
      <c r="H462" s="231">
        <v>104.31666666666669</v>
      </c>
      <c r="I462" s="231">
        <v>105.68333333333334</v>
      </c>
      <c r="J462" s="231">
        <v>107.01666666666668</v>
      </c>
      <c r="K462" s="230">
        <v>104.35</v>
      </c>
      <c r="L462" s="230">
        <v>101.65</v>
      </c>
      <c r="M462" s="230">
        <v>3.34741</v>
      </c>
      <c r="N462" s="1"/>
      <c r="O462" s="1"/>
    </row>
    <row r="463" spans="1:15" ht="12.75" customHeight="1">
      <c r="A463" s="30">
        <v>453</v>
      </c>
      <c r="B463" s="216" t="s">
        <v>180</v>
      </c>
      <c r="C463" s="230">
        <v>727.95</v>
      </c>
      <c r="D463" s="231">
        <v>726</v>
      </c>
      <c r="E463" s="231">
        <v>718</v>
      </c>
      <c r="F463" s="231">
        <v>708.05</v>
      </c>
      <c r="G463" s="231">
        <v>700.05</v>
      </c>
      <c r="H463" s="231">
        <v>735.95</v>
      </c>
      <c r="I463" s="231">
        <v>743.95</v>
      </c>
      <c r="J463" s="231">
        <v>753.90000000000009</v>
      </c>
      <c r="K463" s="230">
        <v>734</v>
      </c>
      <c r="L463" s="230">
        <v>716.05</v>
      </c>
      <c r="M463" s="230">
        <v>1.4527399999999999</v>
      </c>
      <c r="N463" s="1"/>
      <c r="O463" s="1"/>
    </row>
    <row r="464" spans="1:15" ht="12.75" customHeight="1">
      <c r="A464" s="30">
        <v>454</v>
      </c>
      <c r="B464" s="216" t="s">
        <v>489</v>
      </c>
      <c r="C464" s="230">
        <v>2285.6999999999998</v>
      </c>
      <c r="D464" s="231">
        <v>2282.8833333333337</v>
      </c>
      <c r="E464" s="231">
        <v>2265.8666666666672</v>
      </c>
      <c r="F464" s="231">
        <v>2246.0333333333338</v>
      </c>
      <c r="G464" s="231">
        <v>2229.0166666666673</v>
      </c>
      <c r="H464" s="231">
        <v>2302.7166666666672</v>
      </c>
      <c r="I464" s="231">
        <v>2319.7333333333336</v>
      </c>
      <c r="J464" s="231">
        <v>2339.5666666666671</v>
      </c>
      <c r="K464" s="230">
        <v>2299.9</v>
      </c>
      <c r="L464" s="230">
        <v>2263.0500000000002</v>
      </c>
      <c r="M464" s="230">
        <v>0.21106</v>
      </c>
      <c r="N464" s="1"/>
      <c r="O464" s="1"/>
    </row>
    <row r="465" spans="1:15" ht="12.75" customHeight="1">
      <c r="A465" s="30">
        <v>455</v>
      </c>
      <c r="B465" s="216" t="s">
        <v>490</v>
      </c>
      <c r="C465" s="230">
        <v>456.3</v>
      </c>
      <c r="D465" s="231">
        <v>457.09999999999997</v>
      </c>
      <c r="E465" s="231">
        <v>451.49999999999994</v>
      </c>
      <c r="F465" s="231">
        <v>446.7</v>
      </c>
      <c r="G465" s="231">
        <v>441.09999999999997</v>
      </c>
      <c r="H465" s="231">
        <v>461.89999999999992</v>
      </c>
      <c r="I465" s="231">
        <v>467.49999999999994</v>
      </c>
      <c r="J465" s="231">
        <v>472.2999999999999</v>
      </c>
      <c r="K465" s="230">
        <v>462.7</v>
      </c>
      <c r="L465" s="230">
        <v>452.3</v>
      </c>
      <c r="M465" s="230">
        <v>0.66252999999999995</v>
      </c>
      <c r="N465" s="1"/>
      <c r="O465" s="1"/>
    </row>
    <row r="466" spans="1:15" ht="12.75" customHeight="1">
      <c r="A466" s="30">
        <v>456</v>
      </c>
      <c r="B466" s="216" t="s">
        <v>491</v>
      </c>
      <c r="C466" s="230">
        <v>2958.6</v>
      </c>
      <c r="D466" s="231">
        <v>2967.7666666666664</v>
      </c>
      <c r="E466" s="231">
        <v>2931.8833333333328</v>
      </c>
      <c r="F466" s="231">
        <v>2905.1666666666665</v>
      </c>
      <c r="G466" s="231">
        <v>2869.2833333333328</v>
      </c>
      <c r="H466" s="231">
        <v>2994.4833333333327</v>
      </c>
      <c r="I466" s="231">
        <v>3030.3666666666659</v>
      </c>
      <c r="J466" s="231">
        <v>3057.0833333333326</v>
      </c>
      <c r="K466" s="230">
        <v>3003.65</v>
      </c>
      <c r="L466" s="230">
        <v>2941.05</v>
      </c>
      <c r="M466" s="230">
        <v>0.28465000000000001</v>
      </c>
      <c r="N466" s="1"/>
      <c r="O466" s="1"/>
    </row>
    <row r="467" spans="1:15" ht="12.75" customHeight="1">
      <c r="A467" s="30">
        <v>457</v>
      </c>
      <c r="B467" s="216" t="s">
        <v>199</v>
      </c>
      <c r="C467" s="230">
        <v>2629.55</v>
      </c>
      <c r="D467" s="231">
        <v>2611.9833333333336</v>
      </c>
      <c r="E467" s="231">
        <v>2587.5666666666671</v>
      </c>
      <c r="F467" s="231">
        <v>2545.5833333333335</v>
      </c>
      <c r="G467" s="231">
        <v>2521.166666666667</v>
      </c>
      <c r="H467" s="231">
        <v>2653.9666666666672</v>
      </c>
      <c r="I467" s="231">
        <v>2678.3833333333332</v>
      </c>
      <c r="J467" s="231">
        <v>2720.3666666666672</v>
      </c>
      <c r="K467" s="230">
        <v>2636.4</v>
      </c>
      <c r="L467" s="230">
        <v>2570</v>
      </c>
      <c r="M467" s="230">
        <v>10.263909999999999</v>
      </c>
      <c r="N467" s="1"/>
      <c r="O467" s="1"/>
    </row>
    <row r="468" spans="1:15" ht="12.75" customHeight="1">
      <c r="A468" s="30">
        <v>458</v>
      </c>
      <c r="B468" s="216" t="s">
        <v>200</v>
      </c>
      <c r="C468" s="230">
        <v>1621.45</v>
      </c>
      <c r="D468" s="231">
        <v>1617.5333333333335</v>
      </c>
      <c r="E468" s="231">
        <v>1607.0666666666671</v>
      </c>
      <c r="F468" s="231">
        <v>1592.6833333333336</v>
      </c>
      <c r="G468" s="231">
        <v>1582.2166666666672</v>
      </c>
      <c r="H468" s="231">
        <v>1631.916666666667</v>
      </c>
      <c r="I468" s="231">
        <v>1642.3833333333337</v>
      </c>
      <c r="J468" s="231">
        <v>1656.7666666666669</v>
      </c>
      <c r="K468" s="230">
        <v>1628</v>
      </c>
      <c r="L468" s="230">
        <v>1603.15</v>
      </c>
      <c r="M468" s="230">
        <v>4.6410400000000003</v>
      </c>
      <c r="N468" s="1"/>
      <c r="O468" s="1"/>
    </row>
    <row r="469" spans="1:15" ht="12.75" customHeight="1">
      <c r="A469" s="30">
        <v>459</v>
      </c>
      <c r="B469" s="216" t="s">
        <v>201</v>
      </c>
      <c r="C469" s="230">
        <v>544.04999999999995</v>
      </c>
      <c r="D469" s="231">
        <v>542.13333333333333</v>
      </c>
      <c r="E469" s="231">
        <v>539.26666666666665</v>
      </c>
      <c r="F469" s="231">
        <v>534.48333333333335</v>
      </c>
      <c r="G469" s="231">
        <v>531.61666666666667</v>
      </c>
      <c r="H469" s="231">
        <v>546.91666666666663</v>
      </c>
      <c r="I469" s="231">
        <v>549.78333333333319</v>
      </c>
      <c r="J469" s="231">
        <v>554.56666666666661</v>
      </c>
      <c r="K469" s="230">
        <v>545</v>
      </c>
      <c r="L469" s="230">
        <v>537.35</v>
      </c>
      <c r="M469" s="230">
        <v>1.3240000000000001</v>
      </c>
      <c r="N469" s="1"/>
      <c r="O469" s="1"/>
    </row>
    <row r="470" spans="1:15" ht="12.75" customHeight="1">
      <c r="A470" s="30">
        <v>460</v>
      </c>
      <c r="B470" s="216" t="s">
        <v>615</v>
      </c>
      <c r="C470" s="230">
        <v>602</v>
      </c>
      <c r="D470" s="231">
        <v>606.88333333333333</v>
      </c>
      <c r="E470" s="231">
        <v>595.26666666666665</v>
      </c>
      <c r="F470" s="231">
        <v>588.5333333333333</v>
      </c>
      <c r="G470" s="231">
        <v>576.91666666666663</v>
      </c>
      <c r="H470" s="231">
        <v>613.61666666666667</v>
      </c>
      <c r="I470" s="231">
        <v>625.23333333333323</v>
      </c>
      <c r="J470" s="231">
        <v>631.9666666666667</v>
      </c>
      <c r="K470" s="230">
        <v>618.5</v>
      </c>
      <c r="L470" s="230">
        <v>600.15</v>
      </c>
      <c r="M470" s="230">
        <v>0.81205000000000005</v>
      </c>
      <c r="N470" s="1"/>
      <c r="O470" s="1"/>
    </row>
    <row r="471" spans="1:15" ht="12.75" customHeight="1">
      <c r="A471" s="30">
        <v>461</v>
      </c>
      <c r="B471" s="216" t="s">
        <v>202</v>
      </c>
      <c r="C471" s="230">
        <v>1384</v>
      </c>
      <c r="D471" s="231">
        <v>1385.8166666666668</v>
      </c>
      <c r="E471" s="231">
        <v>1375.5833333333337</v>
      </c>
      <c r="F471" s="231">
        <v>1367.166666666667</v>
      </c>
      <c r="G471" s="231">
        <v>1356.9333333333338</v>
      </c>
      <c r="H471" s="231">
        <v>1394.2333333333336</v>
      </c>
      <c r="I471" s="231">
        <v>1404.4666666666667</v>
      </c>
      <c r="J471" s="231">
        <v>1412.8833333333334</v>
      </c>
      <c r="K471" s="230">
        <v>1396.05</v>
      </c>
      <c r="L471" s="230">
        <v>1377.4</v>
      </c>
      <c r="M471" s="230">
        <v>3.2778299999999998</v>
      </c>
      <c r="N471" s="1"/>
      <c r="O471" s="1"/>
    </row>
    <row r="472" spans="1:15" ht="12.75" customHeight="1">
      <c r="A472" s="30">
        <v>462</v>
      </c>
      <c r="B472" s="216" t="s">
        <v>492</v>
      </c>
      <c r="C472" s="230">
        <v>30.7</v>
      </c>
      <c r="D472" s="231">
        <v>30.733333333333331</v>
      </c>
      <c r="E472" s="231">
        <v>30.36666666666666</v>
      </c>
      <c r="F472" s="231">
        <v>30.033333333333328</v>
      </c>
      <c r="G472" s="231">
        <v>29.666666666666657</v>
      </c>
      <c r="H472" s="231">
        <v>31.066666666666663</v>
      </c>
      <c r="I472" s="231">
        <v>31.43333333333333</v>
      </c>
      <c r="J472" s="231">
        <v>31.766666666666666</v>
      </c>
      <c r="K472" s="230">
        <v>31.1</v>
      </c>
      <c r="L472" s="230">
        <v>30.4</v>
      </c>
      <c r="M472" s="230">
        <v>38.790880000000001</v>
      </c>
      <c r="N472" s="1"/>
      <c r="O472" s="1"/>
    </row>
    <row r="473" spans="1:15" ht="12.75" customHeight="1">
      <c r="A473" s="30">
        <v>463</v>
      </c>
      <c r="B473" s="216" t="s">
        <v>830</v>
      </c>
      <c r="C473" s="230">
        <v>282.60000000000002</v>
      </c>
      <c r="D473" s="231">
        <v>284.36666666666667</v>
      </c>
      <c r="E473" s="231">
        <v>279.83333333333337</v>
      </c>
      <c r="F473" s="231">
        <v>277.06666666666672</v>
      </c>
      <c r="G473" s="231">
        <v>272.53333333333342</v>
      </c>
      <c r="H473" s="231">
        <v>287.13333333333333</v>
      </c>
      <c r="I473" s="231">
        <v>291.66666666666663</v>
      </c>
      <c r="J473" s="231">
        <v>294.43333333333328</v>
      </c>
      <c r="K473" s="230">
        <v>288.89999999999998</v>
      </c>
      <c r="L473" s="230">
        <v>281.60000000000002</v>
      </c>
      <c r="M473" s="230">
        <v>3.1095100000000002</v>
      </c>
      <c r="N473" s="1"/>
      <c r="O473" s="1"/>
    </row>
    <row r="474" spans="1:15" ht="12.75" customHeight="1">
      <c r="A474" s="30">
        <v>464</v>
      </c>
      <c r="B474" s="216" t="s">
        <v>493</v>
      </c>
      <c r="C474" s="230">
        <v>339.4</v>
      </c>
      <c r="D474" s="231">
        <v>339.09999999999997</v>
      </c>
      <c r="E474" s="231">
        <v>333.44999999999993</v>
      </c>
      <c r="F474" s="231">
        <v>327.49999999999994</v>
      </c>
      <c r="G474" s="231">
        <v>321.84999999999991</v>
      </c>
      <c r="H474" s="231">
        <v>345.04999999999995</v>
      </c>
      <c r="I474" s="231">
        <v>350.69999999999993</v>
      </c>
      <c r="J474" s="231">
        <v>356.65</v>
      </c>
      <c r="K474" s="230">
        <v>344.75</v>
      </c>
      <c r="L474" s="230">
        <v>333.15</v>
      </c>
      <c r="M474" s="230">
        <v>6.0724799999999997</v>
      </c>
      <c r="N474" s="1"/>
      <c r="O474" s="1"/>
    </row>
    <row r="475" spans="1:15" ht="12.75" customHeight="1">
      <c r="A475" s="30">
        <v>465</v>
      </c>
      <c r="B475" s="216" t="s">
        <v>494</v>
      </c>
      <c r="C475" s="230">
        <v>2558.5</v>
      </c>
      <c r="D475" s="231">
        <v>2564.2000000000003</v>
      </c>
      <c r="E475" s="231">
        <v>2519.6000000000004</v>
      </c>
      <c r="F475" s="231">
        <v>2480.7000000000003</v>
      </c>
      <c r="G475" s="231">
        <v>2436.1000000000004</v>
      </c>
      <c r="H475" s="231">
        <v>2603.1000000000004</v>
      </c>
      <c r="I475" s="231">
        <v>2647.7</v>
      </c>
      <c r="J475" s="231">
        <v>2686.6000000000004</v>
      </c>
      <c r="K475" s="230">
        <v>2608.8000000000002</v>
      </c>
      <c r="L475" s="230">
        <v>2525.3000000000002</v>
      </c>
      <c r="M475" s="230">
        <v>0.81166000000000005</v>
      </c>
      <c r="N475" s="1"/>
      <c r="O475" s="1"/>
    </row>
    <row r="476" spans="1:15" ht="12.75" customHeight="1">
      <c r="A476" s="30">
        <v>466</v>
      </c>
      <c r="B476" s="216" t="s">
        <v>883</v>
      </c>
      <c r="C476" s="230">
        <v>27.45</v>
      </c>
      <c r="D476" s="231">
        <v>27.066666666666663</v>
      </c>
      <c r="E476" s="231">
        <v>26.533333333333324</v>
      </c>
      <c r="F476" s="231">
        <v>25.61666666666666</v>
      </c>
      <c r="G476" s="231">
        <v>25.083333333333321</v>
      </c>
      <c r="H476" s="231">
        <v>27.983333333333327</v>
      </c>
      <c r="I476" s="231">
        <v>28.516666666666666</v>
      </c>
      <c r="J476" s="231">
        <v>29.43333333333333</v>
      </c>
      <c r="K476" s="230">
        <v>27.6</v>
      </c>
      <c r="L476" s="230">
        <v>26.15</v>
      </c>
      <c r="M476" s="230">
        <v>190.43056000000001</v>
      </c>
      <c r="N476" s="1"/>
      <c r="O476" s="1"/>
    </row>
    <row r="477" spans="1:15" ht="12.75" customHeight="1">
      <c r="A477" s="30">
        <v>467</v>
      </c>
      <c r="B477" s="216" t="s">
        <v>495</v>
      </c>
      <c r="C477" s="230">
        <v>401.15</v>
      </c>
      <c r="D477" s="231">
        <v>399.25</v>
      </c>
      <c r="E477" s="231">
        <v>395.5</v>
      </c>
      <c r="F477" s="231">
        <v>389.85</v>
      </c>
      <c r="G477" s="231">
        <v>386.1</v>
      </c>
      <c r="H477" s="231">
        <v>404.9</v>
      </c>
      <c r="I477" s="231">
        <v>408.65</v>
      </c>
      <c r="J477" s="231">
        <v>414.29999999999995</v>
      </c>
      <c r="K477" s="230">
        <v>403</v>
      </c>
      <c r="L477" s="230">
        <v>393.6</v>
      </c>
      <c r="M477" s="230">
        <v>0.94926999999999995</v>
      </c>
      <c r="N477" s="1"/>
      <c r="O477" s="1"/>
    </row>
    <row r="478" spans="1:15" ht="12.75" customHeight="1">
      <c r="A478" s="30">
        <v>468</v>
      </c>
      <c r="B478" s="216" t="s">
        <v>860</v>
      </c>
      <c r="C478" s="230">
        <v>507.45</v>
      </c>
      <c r="D478" s="231">
        <v>511.4666666666667</v>
      </c>
      <c r="E478" s="231">
        <v>502.08333333333337</v>
      </c>
      <c r="F478" s="231">
        <v>496.7166666666667</v>
      </c>
      <c r="G478" s="231">
        <v>487.33333333333337</v>
      </c>
      <c r="H478" s="231">
        <v>516.83333333333337</v>
      </c>
      <c r="I478" s="231">
        <v>526.21666666666658</v>
      </c>
      <c r="J478" s="231">
        <v>531.58333333333337</v>
      </c>
      <c r="K478" s="230">
        <v>520.85</v>
      </c>
      <c r="L478" s="230">
        <v>506.1</v>
      </c>
      <c r="M478" s="230">
        <v>3.56595</v>
      </c>
      <c r="N478" s="1"/>
      <c r="O478" s="1"/>
    </row>
    <row r="479" spans="1:15" ht="12.75" customHeight="1">
      <c r="A479" s="30">
        <v>469</v>
      </c>
      <c r="B479" s="216" t="s">
        <v>206</v>
      </c>
      <c r="C479" s="230">
        <v>729.85</v>
      </c>
      <c r="D479" s="231">
        <v>730.76666666666677</v>
      </c>
      <c r="E479" s="231">
        <v>722.33333333333348</v>
      </c>
      <c r="F479" s="231">
        <v>714.81666666666672</v>
      </c>
      <c r="G479" s="231">
        <v>706.38333333333344</v>
      </c>
      <c r="H479" s="231">
        <v>738.28333333333353</v>
      </c>
      <c r="I479" s="231">
        <v>746.7166666666667</v>
      </c>
      <c r="J479" s="231">
        <v>754.23333333333358</v>
      </c>
      <c r="K479" s="230">
        <v>739.2</v>
      </c>
      <c r="L479" s="230">
        <v>723.25</v>
      </c>
      <c r="M479" s="230">
        <v>10.497859999999999</v>
      </c>
      <c r="N479" s="1"/>
      <c r="O479" s="1"/>
    </row>
    <row r="480" spans="1:15" ht="12.75" customHeight="1">
      <c r="A480" s="30">
        <v>470</v>
      </c>
      <c r="B480" s="216" t="s">
        <v>496</v>
      </c>
      <c r="C480" s="230">
        <v>671.3</v>
      </c>
      <c r="D480" s="231">
        <v>672.26666666666654</v>
      </c>
      <c r="E480" s="231">
        <v>660.1333333333331</v>
      </c>
      <c r="F480" s="231">
        <v>648.96666666666658</v>
      </c>
      <c r="G480" s="231">
        <v>636.83333333333314</v>
      </c>
      <c r="H480" s="231">
        <v>683.43333333333305</v>
      </c>
      <c r="I480" s="231">
        <v>695.56666666666649</v>
      </c>
      <c r="J480" s="231">
        <v>706.73333333333301</v>
      </c>
      <c r="K480" s="230">
        <v>684.4</v>
      </c>
      <c r="L480" s="230">
        <v>661.1</v>
      </c>
      <c r="M480" s="230">
        <v>0.68201999999999996</v>
      </c>
      <c r="N480" s="1"/>
      <c r="O480" s="1"/>
    </row>
    <row r="481" spans="1:15" ht="12.75" customHeight="1">
      <c r="A481" s="30">
        <v>471</v>
      </c>
      <c r="B481" s="216" t="s">
        <v>205</v>
      </c>
      <c r="C481" s="230">
        <v>7440.55</v>
      </c>
      <c r="D481" s="231">
        <v>7402.3666666666659</v>
      </c>
      <c r="E481" s="231">
        <v>7346.7333333333318</v>
      </c>
      <c r="F481" s="231">
        <v>7252.9166666666661</v>
      </c>
      <c r="G481" s="231">
        <v>7197.2833333333319</v>
      </c>
      <c r="H481" s="231">
        <v>7496.1833333333316</v>
      </c>
      <c r="I481" s="231">
        <v>7551.8166666666648</v>
      </c>
      <c r="J481" s="231">
        <v>7645.6333333333314</v>
      </c>
      <c r="K481" s="230">
        <v>7458</v>
      </c>
      <c r="L481" s="230">
        <v>7308.55</v>
      </c>
      <c r="M481" s="230">
        <v>5.1377100000000002</v>
      </c>
      <c r="N481" s="1"/>
      <c r="O481" s="1"/>
    </row>
    <row r="482" spans="1:15" ht="12.75" customHeight="1">
      <c r="A482" s="30">
        <v>472</v>
      </c>
      <c r="B482" s="216" t="s">
        <v>274</v>
      </c>
      <c r="C482" s="230">
        <v>73.55</v>
      </c>
      <c r="D482" s="231">
        <v>72.766666666666666</v>
      </c>
      <c r="E482" s="231">
        <v>71.633333333333326</v>
      </c>
      <c r="F482" s="231">
        <v>69.716666666666654</v>
      </c>
      <c r="G482" s="231">
        <v>68.583333333333314</v>
      </c>
      <c r="H482" s="231">
        <v>74.683333333333337</v>
      </c>
      <c r="I482" s="231">
        <v>75.816666666666691</v>
      </c>
      <c r="J482" s="231">
        <v>77.733333333333348</v>
      </c>
      <c r="K482" s="230">
        <v>73.900000000000006</v>
      </c>
      <c r="L482" s="230">
        <v>70.849999999999994</v>
      </c>
      <c r="M482" s="230">
        <v>108.61575000000001</v>
      </c>
      <c r="N482" s="1"/>
      <c r="O482" s="1"/>
    </row>
    <row r="483" spans="1:15" ht="12.75" customHeight="1">
      <c r="A483" s="30">
        <v>473</v>
      </c>
      <c r="B483" s="216" t="s">
        <v>204</v>
      </c>
      <c r="C483" s="230">
        <v>1443.85</v>
      </c>
      <c r="D483" s="231">
        <v>1443.45</v>
      </c>
      <c r="E483" s="231">
        <v>1435.9</v>
      </c>
      <c r="F483" s="231">
        <v>1427.95</v>
      </c>
      <c r="G483" s="231">
        <v>1420.4</v>
      </c>
      <c r="H483" s="231">
        <v>1451.4</v>
      </c>
      <c r="I483" s="231">
        <v>1458.9499999999998</v>
      </c>
      <c r="J483" s="231">
        <v>1466.9</v>
      </c>
      <c r="K483" s="230">
        <v>1451</v>
      </c>
      <c r="L483" s="230">
        <v>1435.5</v>
      </c>
      <c r="M483" s="230">
        <v>1.4656199999999999</v>
      </c>
      <c r="N483" s="1"/>
      <c r="O483" s="1"/>
    </row>
    <row r="484" spans="1:15" ht="12.75" customHeight="1">
      <c r="A484" s="30">
        <v>474</v>
      </c>
      <c r="B484" s="240" t="s">
        <v>153</v>
      </c>
      <c r="C484" s="241">
        <v>765.65</v>
      </c>
      <c r="D484" s="241">
        <v>764.73333333333323</v>
      </c>
      <c r="E484" s="241">
        <v>760.96666666666647</v>
      </c>
      <c r="F484" s="241">
        <v>756.28333333333319</v>
      </c>
      <c r="G484" s="241">
        <v>752.51666666666642</v>
      </c>
      <c r="H484" s="241">
        <v>769.41666666666652</v>
      </c>
      <c r="I484" s="241">
        <v>773.18333333333317</v>
      </c>
      <c r="J484" s="240">
        <v>777.86666666666656</v>
      </c>
      <c r="K484" s="240">
        <v>768.5</v>
      </c>
      <c r="L484" s="240">
        <v>760.05</v>
      </c>
      <c r="M484" s="216">
        <v>7.6658299999999997</v>
      </c>
      <c r="N484" s="1"/>
      <c r="O484" s="1"/>
    </row>
    <row r="485" spans="1:15" ht="12.75" customHeight="1">
      <c r="A485" s="30">
        <v>475</v>
      </c>
      <c r="B485" s="240" t="s">
        <v>275</v>
      </c>
      <c r="C485" s="241">
        <v>259</v>
      </c>
      <c r="D485" s="241">
        <v>257.93333333333334</v>
      </c>
      <c r="E485" s="241">
        <v>256.26666666666665</v>
      </c>
      <c r="F485" s="241">
        <v>253.5333333333333</v>
      </c>
      <c r="G485" s="241">
        <v>251.86666666666662</v>
      </c>
      <c r="H485" s="241">
        <v>260.66666666666669</v>
      </c>
      <c r="I485" s="241">
        <v>262.33333333333331</v>
      </c>
      <c r="J485" s="240">
        <v>265.06666666666672</v>
      </c>
      <c r="K485" s="240">
        <v>259.60000000000002</v>
      </c>
      <c r="L485" s="240">
        <v>255.2</v>
      </c>
      <c r="M485" s="216">
        <v>0.80274999999999996</v>
      </c>
      <c r="N485" s="1"/>
      <c r="O485" s="1"/>
    </row>
    <row r="486" spans="1:15" ht="12.75" customHeight="1">
      <c r="A486" s="30">
        <v>476</v>
      </c>
      <c r="B486" s="240" t="s">
        <v>497</v>
      </c>
      <c r="C486" s="230">
        <v>2192.4</v>
      </c>
      <c r="D486" s="231">
        <v>2200.9833333333331</v>
      </c>
      <c r="E486" s="231">
        <v>2146.9666666666662</v>
      </c>
      <c r="F486" s="231">
        <v>2101.5333333333333</v>
      </c>
      <c r="G486" s="231">
        <v>2047.5166666666664</v>
      </c>
      <c r="H486" s="231">
        <v>2246.4166666666661</v>
      </c>
      <c r="I486" s="231">
        <v>2300.4333333333334</v>
      </c>
      <c r="J486" s="231">
        <v>2345.8666666666659</v>
      </c>
      <c r="K486" s="230">
        <v>2255</v>
      </c>
      <c r="L486" s="230">
        <v>2155.5500000000002</v>
      </c>
      <c r="M486" s="230">
        <v>0.75092000000000003</v>
      </c>
      <c r="N486" s="1"/>
      <c r="O486" s="1"/>
    </row>
    <row r="487" spans="1:15" ht="12.75" customHeight="1">
      <c r="A487" s="30">
        <v>477</v>
      </c>
      <c r="B487" s="240" t="s">
        <v>498</v>
      </c>
      <c r="C487" s="241">
        <v>595.70000000000005</v>
      </c>
      <c r="D487" s="241">
        <v>597.41666666666663</v>
      </c>
      <c r="E487" s="241">
        <v>590.5333333333333</v>
      </c>
      <c r="F487" s="241">
        <v>585.36666666666667</v>
      </c>
      <c r="G487" s="241">
        <v>578.48333333333335</v>
      </c>
      <c r="H487" s="241">
        <v>602.58333333333326</v>
      </c>
      <c r="I487" s="241">
        <v>609.4666666666667</v>
      </c>
      <c r="J487" s="240">
        <v>614.63333333333321</v>
      </c>
      <c r="K487" s="240">
        <v>604.29999999999995</v>
      </c>
      <c r="L487" s="240">
        <v>592.25</v>
      </c>
      <c r="M487" s="216">
        <v>1.6221099999999999</v>
      </c>
      <c r="N487" s="1"/>
      <c r="O487" s="1"/>
    </row>
    <row r="488" spans="1:15" ht="12.75" customHeight="1">
      <c r="A488" s="30">
        <v>478</v>
      </c>
      <c r="B488" s="240" t="s">
        <v>499</v>
      </c>
      <c r="C488" s="230">
        <v>314.10000000000002</v>
      </c>
      <c r="D488" s="231">
        <v>315.3</v>
      </c>
      <c r="E488" s="231">
        <v>307.10000000000002</v>
      </c>
      <c r="F488" s="231">
        <v>300.10000000000002</v>
      </c>
      <c r="G488" s="231">
        <v>291.90000000000003</v>
      </c>
      <c r="H488" s="231">
        <v>322.3</v>
      </c>
      <c r="I488" s="231">
        <v>330.49999999999994</v>
      </c>
      <c r="J488" s="231">
        <v>337.5</v>
      </c>
      <c r="K488" s="230">
        <v>323.5</v>
      </c>
      <c r="L488" s="230">
        <v>308.3</v>
      </c>
      <c r="M488" s="230">
        <v>2.8780100000000002</v>
      </c>
      <c r="N488" s="1"/>
      <c r="O488" s="1"/>
    </row>
    <row r="489" spans="1:15" ht="12.75" customHeight="1">
      <c r="A489" s="30">
        <v>479</v>
      </c>
      <c r="B489" s="240" t="s">
        <v>500</v>
      </c>
      <c r="C489" s="241">
        <v>313.3</v>
      </c>
      <c r="D489" s="241">
        <v>315.09999999999997</v>
      </c>
      <c r="E489" s="231">
        <v>309.19999999999993</v>
      </c>
      <c r="F489" s="231">
        <v>305.09999999999997</v>
      </c>
      <c r="G489" s="231">
        <v>299.19999999999993</v>
      </c>
      <c r="H489" s="231">
        <v>319.19999999999993</v>
      </c>
      <c r="I489" s="231">
        <v>325.09999999999991</v>
      </c>
      <c r="J489" s="231">
        <v>329.19999999999993</v>
      </c>
      <c r="K489" s="230">
        <v>321</v>
      </c>
      <c r="L489" s="230">
        <v>311</v>
      </c>
      <c r="M489" s="230">
        <v>1.8434600000000001</v>
      </c>
      <c r="N489" s="1"/>
      <c r="O489" s="1"/>
    </row>
    <row r="490" spans="1:15" ht="12.75" customHeight="1">
      <c r="A490" s="30">
        <v>480</v>
      </c>
      <c r="B490" s="240" t="s">
        <v>501</v>
      </c>
      <c r="C490" s="230">
        <v>267.55</v>
      </c>
      <c r="D490" s="231">
        <v>268.2</v>
      </c>
      <c r="E490" s="231">
        <v>266.2</v>
      </c>
      <c r="F490" s="231">
        <v>264.85000000000002</v>
      </c>
      <c r="G490" s="231">
        <v>262.85000000000002</v>
      </c>
      <c r="H490" s="231">
        <v>269.54999999999995</v>
      </c>
      <c r="I490" s="231">
        <v>271.54999999999995</v>
      </c>
      <c r="J490" s="231">
        <v>272.89999999999992</v>
      </c>
      <c r="K490" s="230">
        <v>270.2</v>
      </c>
      <c r="L490" s="230">
        <v>266.85000000000002</v>
      </c>
      <c r="M490" s="230">
        <v>0.39373999999999998</v>
      </c>
      <c r="N490" s="1"/>
      <c r="O490" s="1"/>
    </row>
    <row r="491" spans="1:15" ht="12.75" customHeight="1">
      <c r="A491" s="30">
        <v>481</v>
      </c>
      <c r="B491" s="240" t="s">
        <v>276</v>
      </c>
      <c r="C491" s="241">
        <v>1449.7</v>
      </c>
      <c r="D491" s="241">
        <v>1433.5833333333333</v>
      </c>
      <c r="E491" s="231">
        <v>1414.1666666666665</v>
      </c>
      <c r="F491" s="231">
        <v>1378.6333333333332</v>
      </c>
      <c r="G491" s="231">
        <v>1359.2166666666665</v>
      </c>
      <c r="H491" s="231">
        <v>1469.1166666666666</v>
      </c>
      <c r="I491" s="231">
        <v>1488.5333333333331</v>
      </c>
      <c r="J491" s="231">
        <v>1524.0666666666666</v>
      </c>
      <c r="K491" s="230">
        <v>1453</v>
      </c>
      <c r="L491" s="230">
        <v>1398.05</v>
      </c>
      <c r="M491" s="230">
        <v>20.11401</v>
      </c>
      <c r="N491" s="1"/>
      <c r="O491" s="1"/>
    </row>
    <row r="492" spans="1:15" ht="12.75" customHeight="1">
      <c r="A492" s="30">
        <v>482</v>
      </c>
      <c r="B492" s="216" t="s">
        <v>861</v>
      </c>
      <c r="C492" s="230">
        <v>1290.2</v>
      </c>
      <c r="D492" s="231">
        <v>1291.3999999999999</v>
      </c>
      <c r="E492" s="231">
        <v>1273.7999999999997</v>
      </c>
      <c r="F492" s="231">
        <v>1257.3999999999999</v>
      </c>
      <c r="G492" s="231">
        <v>1239.7999999999997</v>
      </c>
      <c r="H492" s="231">
        <v>1307.7999999999997</v>
      </c>
      <c r="I492" s="231">
        <v>1325.3999999999996</v>
      </c>
      <c r="J492" s="231">
        <v>1341.7999999999997</v>
      </c>
      <c r="K492" s="230">
        <v>1309</v>
      </c>
      <c r="L492" s="230">
        <v>1275</v>
      </c>
      <c r="M492" s="230">
        <v>1.29175</v>
      </c>
      <c r="N492" s="1"/>
      <c r="O492" s="1"/>
    </row>
    <row r="493" spans="1:15" ht="12.75" customHeight="1">
      <c r="A493" s="30">
        <v>483</v>
      </c>
      <c r="B493" s="216" t="s">
        <v>207</v>
      </c>
      <c r="C493" s="241">
        <v>275.25</v>
      </c>
      <c r="D493" s="241">
        <v>275.2</v>
      </c>
      <c r="E493" s="231">
        <v>273.64999999999998</v>
      </c>
      <c r="F493" s="231">
        <v>272.05</v>
      </c>
      <c r="G493" s="231">
        <v>270.5</v>
      </c>
      <c r="H493" s="231">
        <v>276.79999999999995</v>
      </c>
      <c r="I493" s="231">
        <v>278.35000000000002</v>
      </c>
      <c r="J493" s="231">
        <v>279.94999999999993</v>
      </c>
      <c r="K493" s="230">
        <v>276.75</v>
      </c>
      <c r="L493" s="230">
        <v>273.60000000000002</v>
      </c>
      <c r="M493" s="230">
        <v>44.848529999999997</v>
      </c>
      <c r="N493" s="1"/>
      <c r="O493" s="1"/>
    </row>
    <row r="494" spans="1:15" ht="12.75" customHeight="1">
      <c r="A494" s="30">
        <v>484</v>
      </c>
      <c r="B494" s="216" t="s">
        <v>831</v>
      </c>
      <c r="C494" s="230">
        <v>365.1</v>
      </c>
      <c r="D494" s="231">
        <v>367.31666666666666</v>
      </c>
      <c r="E494" s="231">
        <v>360.63333333333333</v>
      </c>
      <c r="F494" s="231">
        <v>356.16666666666669</v>
      </c>
      <c r="G494" s="231">
        <v>349.48333333333335</v>
      </c>
      <c r="H494" s="231">
        <v>371.7833333333333</v>
      </c>
      <c r="I494" s="231">
        <v>378.46666666666658</v>
      </c>
      <c r="J494" s="231">
        <v>382.93333333333328</v>
      </c>
      <c r="K494" s="230">
        <v>374</v>
      </c>
      <c r="L494" s="230">
        <v>362.85</v>
      </c>
      <c r="M494" s="230">
        <v>0.84160999999999997</v>
      </c>
      <c r="N494" s="1"/>
      <c r="O494" s="1"/>
    </row>
    <row r="495" spans="1:15" ht="12.75" customHeight="1">
      <c r="A495" s="30">
        <v>485</v>
      </c>
      <c r="B495" s="216" t="s">
        <v>502</v>
      </c>
      <c r="C495" s="241">
        <v>1985.25</v>
      </c>
      <c r="D495" s="241">
        <v>1992.0166666666667</v>
      </c>
      <c r="E495" s="231">
        <v>1973.2333333333333</v>
      </c>
      <c r="F495" s="231">
        <v>1961.2166666666667</v>
      </c>
      <c r="G495" s="231">
        <v>1942.4333333333334</v>
      </c>
      <c r="H495" s="231">
        <v>2004.0333333333333</v>
      </c>
      <c r="I495" s="231">
        <v>2022.8166666666666</v>
      </c>
      <c r="J495" s="231">
        <v>2034.8333333333333</v>
      </c>
      <c r="K495" s="230">
        <v>2010.8</v>
      </c>
      <c r="L495" s="230">
        <v>1980</v>
      </c>
      <c r="M495" s="230">
        <v>0.12828000000000001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1">
        <v>6.35</v>
      </c>
      <c r="D496" s="241">
        <v>6.3833333333333329</v>
      </c>
      <c r="E496" s="231">
        <v>6.2166666666666659</v>
      </c>
      <c r="F496" s="231">
        <v>6.083333333333333</v>
      </c>
      <c r="G496" s="231">
        <v>5.9166666666666661</v>
      </c>
      <c r="H496" s="231">
        <v>6.5166666666666657</v>
      </c>
      <c r="I496" s="231">
        <v>6.6833333333333336</v>
      </c>
      <c r="J496" s="231">
        <v>6.8166666666666655</v>
      </c>
      <c r="K496" s="230">
        <v>6.55</v>
      </c>
      <c r="L496" s="230">
        <v>6.25</v>
      </c>
      <c r="M496" s="230">
        <v>882.79994999999997</v>
      </c>
      <c r="N496" s="1"/>
      <c r="O496" s="1"/>
    </row>
    <row r="497" spans="1:15" ht="12.75" customHeight="1">
      <c r="A497" s="30">
        <v>487</v>
      </c>
      <c r="B497" s="216" t="s">
        <v>208</v>
      </c>
      <c r="C497" s="241">
        <v>848.05</v>
      </c>
      <c r="D497" s="241">
        <v>852.26666666666677</v>
      </c>
      <c r="E497" s="231">
        <v>841.08333333333348</v>
      </c>
      <c r="F497" s="231">
        <v>834.11666666666667</v>
      </c>
      <c r="G497" s="231">
        <v>822.93333333333339</v>
      </c>
      <c r="H497" s="231">
        <v>859.23333333333358</v>
      </c>
      <c r="I497" s="231">
        <v>870.41666666666674</v>
      </c>
      <c r="J497" s="231">
        <v>877.38333333333367</v>
      </c>
      <c r="K497" s="230">
        <v>863.45</v>
      </c>
      <c r="L497" s="230">
        <v>845.3</v>
      </c>
      <c r="M497" s="230">
        <v>7.8045299999999997</v>
      </c>
      <c r="N497" s="1"/>
      <c r="O497" s="1"/>
    </row>
    <row r="498" spans="1:15" ht="12.75" customHeight="1">
      <c r="A498" s="30">
        <v>488</v>
      </c>
      <c r="B498" s="216" t="s">
        <v>503</v>
      </c>
      <c r="C498" s="241">
        <v>219.15</v>
      </c>
      <c r="D498" s="241">
        <v>218.7833333333333</v>
      </c>
      <c r="E498" s="231">
        <v>215.56666666666661</v>
      </c>
      <c r="F498" s="231">
        <v>211.98333333333329</v>
      </c>
      <c r="G498" s="231">
        <v>208.76666666666659</v>
      </c>
      <c r="H498" s="231">
        <v>222.36666666666662</v>
      </c>
      <c r="I498" s="231">
        <v>225.58333333333331</v>
      </c>
      <c r="J498" s="231">
        <v>229.16666666666663</v>
      </c>
      <c r="K498" s="230">
        <v>222</v>
      </c>
      <c r="L498" s="230">
        <v>215.2</v>
      </c>
      <c r="M498" s="230">
        <v>5.5827200000000001</v>
      </c>
      <c r="N498" s="1"/>
      <c r="O498" s="1"/>
    </row>
    <row r="499" spans="1:15" ht="12.75" customHeight="1">
      <c r="A499" s="30">
        <v>489</v>
      </c>
      <c r="B499" s="216" t="s">
        <v>504</v>
      </c>
      <c r="C499" s="241">
        <v>83</v>
      </c>
      <c r="D499" s="241">
        <v>83.350000000000009</v>
      </c>
      <c r="E499" s="231">
        <v>82.65000000000002</v>
      </c>
      <c r="F499" s="231">
        <v>82.300000000000011</v>
      </c>
      <c r="G499" s="231">
        <v>81.600000000000023</v>
      </c>
      <c r="H499" s="231">
        <v>83.700000000000017</v>
      </c>
      <c r="I499" s="231">
        <v>84.4</v>
      </c>
      <c r="J499" s="231">
        <v>84.750000000000014</v>
      </c>
      <c r="K499" s="230">
        <v>84.05</v>
      </c>
      <c r="L499" s="230">
        <v>83</v>
      </c>
      <c r="M499" s="230">
        <v>6.42056</v>
      </c>
      <c r="N499" s="1"/>
      <c r="O499" s="1"/>
    </row>
    <row r="500" spans="1:15" ht="12.75" customHeight="1">
      <c r="A500" s="30">
        <v>490</v>
      </c>
      <c r="B500" s="216" t="s">
        <v>505</v>
      </c>
      <c r="C500" s="241">
        <v>730.7</v>
      </c>
      <c r="D500" s="241">
        <v>730.06666666666661</v>
      </c>
      <c r="E500" s="231">
        <v>703.63333333333321</v>
      </c>
      <c r="F500" s="231">
        <v>676.56666666666661</v>
      </c>
      <c r="G500" s="231">
        <v>650.13333333333321</v>
      </c>
      <c r="H500" s="231">
        <v>757.13333333333321</v>
      </c>
      <c r="I500" s="231">
        <v>783.56666666666661</v>
      </c>
      <c r="J500" s="231">
        <v>810.63333333333321</v>
      </c>
      <c r="K500" s="230">
        <v>756.5</v>
      </c>
      <c r="L500" s="230">
        <v>703</v>
      </c>
      <c r="M500" s="230">
        <v>5.1001899999999996</v>
      </c>
      <c r="N500" s="1"/>
      <c r="O500" s="1"/>
    </row>
    <row r="501" spans="1:15" ht="12.75" customHeight="1">
      <c r="A501" s="30">
        <v>491</v>
      </c>
      <c r="B501" s="216" t="s">
        <v>277</v>
      </c>
      <c r="C501" s="241">
        <v>1321.95</v>
      </c>
      <c r="D501" s="241">
        <v>1322.1333333333334</v>
      </c>
      <c r="E501" s="231">
        <v>1316.3666666666668</v>
      </c>
      <c r="F501" s="231">
        <v>1310.7833333333333</v>
      </c>
      <c r="G501" s="231">
        <v>1305.0166666666667</v>
      </c>
      <c r="H501" s="231">
        <v>1327.7166666666669</v>
      </c>
      <c r="I501" s="231">
        <v>1333.4833333333338</v>
      </c>
      <c r="J501" s="231">
        <v>1339.0666666666671</v>
      </c>
      <c r="K501" s="230">
        <v>1327.9</v>
      </c>
      <c r="L501" s="230">
        <v>1316.55</v>
      </c>
      <c r="M501" s="230">
        <v>0.44467000000000001</v>
      </c>
      <c r="N501" s="1"/>
      <c r="O501" s="1"/>
    </row>
    <row r="502" spans="1:15" ht="12.75" customHeight="1">
      <c r="A502" s="30">
        <v>492</v>
      </c>
      <c r="B502" s="216" t="s">
        <v>209</v>
      </c>
      <c r="C502" s="216">
        <v>377.95</v>
      </c>
      <c r="D502" s="241">
        <v>375.7</v>
      </c>
      <c r="E502" s="231">
        <v>372.79999999999995</v>
      </c>
      <c r="F502" s="231">
        <v>367.65</v>
      </c>
      <c r="G502" s="231">
        <v>364.74999999999994</v>
      </c>
      <c r="H502" s="231">
        <v>380.84999999999997</v>
      </c>
      <c r="I502" s="231">
        <v>383.74999999999994</v>
      </c>
      <c r="J502" s="231">
        <v>388.9</v>
      </c>
      <c r="K502" s="230">
        <v>378.6</v>
      </c>
      <c r="L502" s="230">
        <v>370.55</v>
      </c>
      <c r="M502" s="230">
        <v>88.895219999999995</v>
      </c>
      <c r="N502" s="1"/>
      <c r="O502" s="1"/>
    </row>
    <row r="503" spans="1:15" ht="12.75" customHeight="1">
      <c r="A503" s="30">
        <v>493</v>
      </c>
      <c r="B503" s="216" t="s">
        <v>506</v>
      </c>
      <c r="C503" s="216">
        <v>170.15</v>
      </c>
      <c r="D503" s="241">
        <v>170.4</v>
      </c>
      <c r="E503" s="231">
        <v>167.8</v>
      </c>
      <c r="F503" s="231">
        <v>165.45000000000002</v>
      </c>
      <c r="G503" s="231">
        <v>162.85000000000002</v>
      </c>
      <c r="H503" s="231">
        <v>172.75</v>
      </c>
      <c r="I503" s="231">
        <v>175.34999999999997</v>
      </c>
      <c r="J503" s="231">
        <v>177.7</v>
      </c>
      <c r="K503" s="230">
        <v>173</v>
      </c>
      <c r="L503" s="230">
        <v>168.05</v>
      </c>
      <c r="M503" s="230">
        <v>2.8960900000000001</v>
      </c>
      <c r="N503" s="1"/>
      <c r="O503" s="1"/>
    </row>
    <row r="504" spans="1:15" ht="12.75" customHeight="1">
      <c r="A504" s="30">
        <v>494</v>
      </c>
      <c r="B504" s="216" t="s">
        <v>278</v>
      </c>
      <c r="C504" s="216">
        <v>15.7</v>
      </c>
      <c r="D504" s="241">
        <v>15.733333333333334</v>
      </c>
      <c r="E504" s="231">
        <v>15.466666666666669</v>
      </c>
      <c r="F504" s="231">
        <v>15.233333333333334</v>
      </c>
      <c r="G504" s="231">
        <v>14.966666666666669</v>
      </c>
      <c r="H504" s="231">
        <v>15.966666666666669</v>
      </c>
      <c r="I504" s="231">
        <v>16.233333333333334</v>
      </c>
      <c r="J504" s="231">
        <v>16.466666666666669</v>
      </c>
      <c r="K504" s="230">
        <v>16</v>
      </c>
      <c r="L504" s="230">
        <v>15.5</v>
      </c>
      <c r="M504" s="230">
        <v>1631.9801500000001</v>
      </c>
      <c r="N504" s="1"/>
      <c r="O504" s="1"/>
    </row>
    <row r="505" spans="1:15" ht="12.75" customHeight="1">
      <c r="A505" s="30">
        <v>495</v>
      </c>
      <c r="B505" s="216" t="s">
        <v>832</v>
      </c>
      <c r="C505" s="216">
        <v>10272.65</v>
      </c>
      <c r="D505" s="241">
        <v>10285.883333333333</v>
      </c>
      <c r="E505" s="231">
        <v>10171.766666666666</v>
      </c>
      <c r="F505" s="231">
        <v>10070.883333333333</v>
      </c>
      <c r="G505" s="231">
        <v>9956.7666666666664</v>
      </c>
      <c r="H505" s="231">
        <v>10386.766666666666</v>
      </c>
      <c r="I505" s="231">
        <v>10500.883333333331</v>
      </c>
      <c r="J505" s="231">
        <v>10601.766666666666</v>
      </c>
      <c r="K505" s="230">
        <v>10400</v>
      </c>
      <c r="L505" s="230">
        <v>10185</v>
      </c>
      <c r="M505" s="230">
        <v>3.5880000000000002E-2</v>
      </c>
      <c r="N505" s="1"/>
      <c r="O505" s="1"/>
    </row>
    <row r="506" spans="1:15" ht="12.75" customHeight="1">
      <c r="A506" s="30">
        <v>496</v>
      </c>
      <c r="B506" s="216" t="s">
        <v>210</v>
      </c>
      <c r="C506" s="241">
        <v>192.75</v>
      </c>
      <c r="D506" s="231">
        <v>193.73333333333335</v>
      </c>
      <c r="E506" s="231">
        <v>190.66666666666669</v>
      </c>
      <c r="F506" s="231">
        <v>188.58333333333334</v>
      </c>
      <c r="G506" s="231">
        <v>185.51666666666668</v>
      </c>
      <c r="H506" s="231">
        <v>195.81666666666669</v>
      </c>
      <c r="I506" s="231">
        <v>198.88333333333335</v>
      </c>
      <c r="J506" s="230">
        <v>200.9666666666667</v>
      </c>
      <c r="K506" s="230">
        <v>196.8</v>
      </c>
      <c r="L506" s="230">
        <v>191.65</v>
      </c>
      <c r="M506" s="216">
        <v>83.247069999999994</v>
      </c>
      <c r="N506" s="1"/>
      <c r="O506" s="1"/>
    </row>
    <row r="507" spans="1:15" ht="12.75" customHeight="1">
      <c r="A507" s="30">
        <v>497</v>
      </c>
      <c r="B507" s="216" t="s">
        <v>507</v>
      </c>
      <c r="C507" s="241">
        <v>272.10000000000002</v>
      </c>
      <c r="D507" s="231">
        <v>271.26666666666671</v>
      </c>
      <c r="E507" s="231">
        <v>267.98333333333341</v>
      </c>
      <c r="F507" s="231">
        <v>263.86666666666667</v>
      </c>
      <c r="G507" s="231">
        <v>260.58333333333337</v>
      </c>
      <c r="H507" s="231">
        <v>275.38333333333344</v>
      </c>
      <c r="I507" s="231">
        <v>278.66666666666674</v>
      </c>
      <c r="J507" s="230">
        <v>282.78333333333347</v>
      </c>
      <c r="K507" s="230">
        <v>274.55</v>
      </c>
      <c r="L507" s="230">
        <v>267.14999999999998</v>
      </c>
      <c r="M507" s="216">
        <v>5.1593400000000003</v>
      </c>
      <c r="N507" s="1"/>
      <c r="O507" s="1"/>
    </row>
    <row r="508" spans="1:15" ht="12.75" customHeight="1">
      <c r="A508" s="30">
        <v>498</v>
      </c>
      <c r="B508" s="216" t="s">
        <v>806</v>
      </c>
      <c r="C508" s="216">
        <v>56</v>
      </c>
      <c r="D508" s="241">
        <v>55.70000000000001</v>
      </c>
      <c r="E508" s="231">
        <v>55.000000000000021</v>
      </c>
      <c r="F508" s="231">
        <v>54.000000000000014</v>
      </c>
      <c r="G508" s="231">
        <v>53.300000000000026</v>
      </c>
      <c r="H508" s="231">
        <v>56.700000000000017</v>
      </c>
      <c r="I508" s="231">
        <v>57.400000000000006</v>
      </c>
      <c r="J508" s="231">
        <v>58.400000000000013</v>
      </c>
      <c r="K508" s="230">
        <v>56.4</v>
      </c>
      <c r="L508" s="230">
        <v>54.7</v>
      </c>
      <c r="M508" s="230">
        <v>432.87482999999997</v>
      </c>
      <c r="N508" s="1"/>
      <c r="O508" s="1"/>
    </row>
    <row r="509" spans="1:15" ht="12.75" customHeight="1">
      <c r="A509" s="30">
        <v>499</v>
      </c>
      <c r="B509" s="216" t="s">
        <v>797</v>
      </c>
      <c r="C509" s="216">
        <v>516.95000000000005</v>
      </c>
      <c r="D509" s="241">
        <v>518.88333333333333</v>
      </c>
      <c r="E509" s="231">
        <v>513.4666666666667</v>
      </c>
      <c r="F509" s="231">
        <v>509.98333333333335</v>
      </c>
      <c r="G509" s="231">
        <v>504.56666666666672</v>
      </c>
      <c r="H509" s="231">
        <v>522.36666666666667</v>
      </c>
      <c r="I509" s="231">
        <v>527.78333333333342</v>
      </c>
      <c r="J509" s="231">
        <v>531.26666666666665</v>
      </c>
      <c r="K509" s="230">
        <v>524.29999999999995</v>
      </c>
      <c r="L509" s="230">
        <v>515.4</v>
      </c>
      <c r="M509" s="230">
        <v>7.9831799999999999</v>
      </c>
      <c r="N509" s="1"/>
      <c r="O509" s="1"/>
    </row>
    <row r="510" spans="1:15" ht="12.75" customHeight="1">
      <c r="A510" s="264">
        <v>500</v>
      </c>
      <c r="B510" s="216" t="s">
        <v>508</v>
      </c>
      <c r="C510" s="241">
        <v>1514.1</v>
      </c>
      <c r="D510" s="231">
        <v>1518.0333333333335</v>
      </c>
      <c r="E510" s="231">
        <v>1506.0666666666671</v>
      </c>
      <c r="F510" s="231">
        <v>1498.0333333333335</v>
      </c>
      <c r="G510" s="231">
        <v>1486.0666666666671</v>
      </c>
      <c r="H510" s="231">
        <v>1526.0666666666671</v>
      </c>
      <c r="I510" s="231">
        <v>1538.0333333333338</v>
      </c>
      <c r="J510" s="230">
        <v>1546.0666666666671</v>
      </c>
      <c r="K510" s="230">
        <v>1530</v>
      </c>
      <c r="L510" s="230">
        <v>1510</v>
      </c>
      <c r="M510" s="216">
        <v>6.3469999999999999E-2</v>
      </c>
      <c r="N510" s="1"/>
      <c r="O510" s="1"/>
    </row>
    <row r="511" spans="1:15" ht="12.75" customHeight="1">
      <c r="A511" s="216">
        <v>501</v>
      </c>
      <c r="B511" s="216" t="s">
        <v>509</v>
      </c>
      <c r="C511" s="216">
        <v>1329</v>
      </c>
      <c r="D511" s="241">
        <v>1328.8333333333333</v>
      </c>
      <c r="E511" s="231">
        <v>1309.1666666666665</v>
      </c>
      <c r="F511" s="231">
        <v>1289.3333333333333</v>
      </c>
      <c r="G511" s="231">
        <v>1269.6666666666665</v>
      </c>
      <c r="H511" s="231">
        <v>1348.6666666666665</v>
      </c>
      <c r="I511" s="231">
        <v>1368.333333333333</v>
      </c>
      <c r="J511" s="231">
        <v>1388.1666666666665</v>
      </c>
      <c r="K511" s="230">
        <v>1348.5</v>
      </c>
      <c r="L511" s="230">
        <v>1309</v>
      </c>
      <c r="M511" s="230">
        <v>0.36603999999999998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D26" sqref="D26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3"/>
      <c r="B5" s="384"/>
      <c r="C5" s="383"/>
      <c r="D5" s="38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9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85" t="s">
        <v>511</v>
      </c>
      <c r="C7" s="384"/>
      <c r="D7" s="7">
        <f>Main!B10</f>
        <v>45041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45040</v>
      </c>
      <c r="B10" s="29">
        <v>500016</v>
      </c>
      <c r="C10" s="28" t="s">
        <v>1027</v>
      </c>
      <c r="D10" s="28" t="s">
        <v>1028</v>
      </c>
      <c r="E10" s="28" t="s">
        <v>521</v>
      </c>
      <c r="F10" s="85">
        <v>200000</v>
      </c>
      <c r="G10" s="29">
        <v>15.01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45040</v>
      </c>
      <c r="B11" s="29">
        <v>539546</v>
      </c>
      <c r="C11" s="28" t="s">
        <v>1029</v>
      </c>
      <c r="D11" s="28" t="s">
        <v>1030</v>
      </c>
      <c r="E11" s="28" t="s">
        <v>521</v>
      </c>
      <c r="F11" s="85">
        <v>50000</v>
      </c>
      <c r="G11" s="29">
        <v>57.05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45040</v>
      </c>
      <c r="B12" s="29">
        <v>543895</v>
      </c>
      <c r="C12" s="28" t="s">
        <v>1005</v>
      </c>
      <c r="D12" s="28" t="s">
        <v>1008</v>
      </c>
      <c r="E12" s="28" t="s">
        <v>521</v>
      </c>
      <c r="F12" s="85">
        <v>102000</v>
      </c>
      <c r="G12" s="29">
        <v>85.74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45040</v>
      </c>
      <c r="B13" s="29">
        <v>539486</v>
      </c>
      <c r="C13" s="28" t="s">
        <v>1031</v>
      </c>
      <c r="D13" s="28" t="s">
        <v>1032</v>
      </c>
      <c r="E13" s="28" t="s">
        <v>521</v>
      </c>
      <c r="F13" s="85">
        <v>59826</v>
      </c>
      <c r="G13" s="29">
        <v>1.49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45040</v>
      </c>
      <c r="B14" s="29">
        <v>539486</v>
      </c>
      <c r="C14" s="28" t="s">
        <v>1031</v>
      </c>
      <c r="D14" s="28" t="s">
        <v>1033</v>
      </c>
      <c r="E14" s="28" t="s">
        <v>520</v>
      </c>
      <c r="F14" s="85">
        <v>54660</v>
      </c>
      <c r="G14" s="29">
        <v>1.48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45040</v>
      </c>
      <c r="B15" s="29">
        <v>543286</v>
      </c>
      <c r="C15" s="28" t="s">
        <v>1034</v>
      </c>
      <c r="D15" s="28" t="s">
        <v>1035</v>
      </c>
      <c r="E15" s="28" t="s">
        <v>520</v>
      </c>
      <c r="F15" s="85">
        <v>30000</v>
      </c>
      <c r="G15" s="29">
        <v>21.84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45040</v>
      </c>
      <c r="B16" s="29">
        <v>540696</v>
      </c>
      <c r="C16" s="28" t="s">
        <v>1036</v>
      </c>
      <c r="D16" s="28" t="s">
        <v>1037</v>
      </c>
      <c r="E16" s="28" t="s">
        <v>521</v>
      </c>
      <c r="F16" s="85">
        <v>91696</v>
      </c>
      <c r="G16" s="29">
        <v>20.21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45040</v>
      </c>
      <c r="B17" s="29">
        <v>540696</v>
      </c>
      <c r="C17" s="28" t="s">
        <v>1036</v>
      </c>
      <c r="D17" s="28" t="s">
        <v>1038</v>
      </c>
      <c r="E17" s="28" t="s">
        <v>520</v>
      </c>
      <c r="F17" s="85">
        <v>220981</v>
      </c>
      <c r="G17" s="29">
        <v>20.21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45040</v>
      </c>
      <c r="B18" s="29">
        <v>540696</v>
      </c>
      <c r="C18" s="28" t="s">
        <v>1036</v>
      </c>
      <c r="D18" s="28" t="s">
        <v>1039</v>
      </c>
      <c r="E18" s="28" t="s">
        <v>521</v>
      </c>
      <c r="F18" s="85">
        <v>241050</v>
      </c>
      <c r="G18" s="29">
        <v>20.21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45040</v>
      </c>
      <c r="B19" s="29">
        <v>540696</v>
      </c>
      <c r="C19" s="28" t="s">
        <v>1036</v>
      </c>
      <c r="D19" s="28" t="s">
        <v>1040</v>
      </c>
      <c r="E19" s="28" t="s">
        <v>521</v>
      </c>
      <c r="F19" s="85">
        <v>104350</v>
      </c>
      <c r="G19" s="29">
        <v>20.21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45040</v>
      </c>
      <c r="B20" s="29">
        <v>540696</v>
      </c>
      <c r="C20" s="28" t="s">
        <v>1036</v>
      </c>
      <c r="D20" s="28" t="s">
        <v>1041</v>
      </c>
      <c r="E20" s="28" t="s">
        <v>520</v>
      </c>
      <c r="F20" s="85">
        <v>250000</v>
      </c>
      <c r="G20" s="29">
        <v>20.21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45040</v>
      </c>
      <c r="B21" s="29">
        <v>531496</v>
      </c>
      <c r="C21" s="28" t="s">
        <v>1042</v>
      </c>
      <c r="D21" s="28" t="s">
        <v>1043</v>
      </c>
      <c r="E21" s="28" t="s">
        <v>521</v>
      </c>
      <c r="F21" s="85">
        <v>68454</v>
      </c>
      <c r="G21" s="29">
        <v>3.37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45040</v>
      </c>
      <c r="B22" s="29">
        <v>531496</v>
      </c>
      <c r="C22" s="28" t="s">
        <v>1042</v>
      </c>
      <c r="D22" s="28" t="s">
        <v>1044</v>
      </c>
      <c r="E22" s="28" t="s">
        <v>520</v>
      </c>
      <c r="F22" s="85">
        <v>70494</v>
      </c>
      <c r="G22" s="29">
        <v>3.37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45040</v>
      </c>
      <c r="B23" s="29">
        <v>531255</v>
      </c>
      <c r="C23" s="28" t="s">
        <v>1045</v>
      </c>
      <c r="D23" s="28" t="s">
        <v>1046</v>
      </c>
      <c r="E23" s="28" t="s">
        <v>521</v>
      </c>
      <c r="F23" s="85">
        <v>21264</v>
      </c>
      <c r="G23" s="29">
        <v>29.3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45040</v>
      </c>
      <c r="B24" s="29">
        <v>531255</v>
      </c>
      <c r="C24" s="28" t="s">
        <v>1045</v>
      </c>
      <c r="D24" s="28" t="s">
        <v>1047</v>
      </c>
      <c r="E24" s="28" t="s">
        <v>520</v>
      </c>
      <c r="F24" s="85">
        <v>21264</v>
      </c>
      <c r="G24" s="29">
        <v>29.3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45040</v>
      </c>
      <c r="B25" s="29">
        <v>541601</v>
      </c>
      <c r="C25" s="28" t="s">
        <v>1048</v>
      </c>
      <c r="D25" s="28" t="s">
        <v>1049</v>
      </c>
      <c r="E25" s="28" t="s">
        <v>520</v>
      </c>
      <c r="F25" s="85">
        <v>4349912</v>
      </c>
      <c r="G25" s="29">
        <v>14.42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45040</v>
      </c>
      <c r="B26" s="29">
        <v>541601</v>
      </c>
      <c r="C26" s="28" t="s">
        <v>1048</v>
      </c>
      <c r="D26" s="28" t="s">
        <v>1050</v>
      </c>
      <c r="E26" s="28" t="s">
        <v>521</v>
      </c>
      <c r="F26" s="85">
        <v>4041912</v>
      </c>
      <c r="G26" s="29">
        <v>14.41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45040</v>
      </c>
      <c r="B27" s="29">
        <v>543897</v>
      </c>
      <c r="C27" s="28" t="s">
        <v>1009</v>
      </c>
      <c r="D27" s="28" t="s">
        <v>1006</v>
      </c>
      <c r="E27" s="28" t="s">
        <v>520</v>
      </c>
      <c r="F27" s="85">
        <v>3000</v>
      </c>
      <c r="G27" s="29">
        <v>54.55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45040</v>
      </c>
      <c r="B28" s="29">
        <v>543897</v>
      </c>
      <c r="C28" s="28" t="s">
        <v>1009</v>
      </c>
      <c r="D28" s="28" t="s">
        <v>1006</v>
      </c>
      <c r="E28" s="28" t="s">
        <v>521</v>
      </c>
      <c r="F28" s="85">
        <v>21000</v>
      </c>
      <c r="G28" s="29">
        <v>56.04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45040</v>
      </c>
      <c r="B29" s="29">
        <v>511700</v>
      </c>
      <c r="C29" s="28" t="s">
        <v>946</v>
      </c>
      <c r="D29" s="28" t="s">
        <v>1011</v>
      </c>
      <c r="E29" s="28" t="s">
        <v>521</v>
      </c>
      <c r="F29" s="85">
        <v>23714</v>
      </c>
      <c r="G29" s="29">
        <v>82.91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45040</v>
      </c>
      <c r="B30" s="29">
        <v>543799</v>
      </c>
      <c r="C30" s="28" t="s">
        <v>965</v>
      </c>
      <c r="D30" s="28" t="s">
        <v>1051</v>
      </c>
      <c r="E30" s="28" t="s">
        <v>520</v>
      </c>
      <c r="F30" s="85">
        <v>75000</v>
      </c>
      <c r="G30" s="29">
        <v>34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45040</v>
      </c>
      <c r="B31" s="29">
        <v>543799</v>
      </c>
      <c r="C31" s="28" t="s">
        <v>965</v>
      </c>
      <c r="D31" s="28" t="s">
        <v>1010</v>
      </c>
      <c r="E31" s="28" t="s">
        <v>520</v>
      </c>
      <c r="F31" s="85">
        <v>126000</v>
      </c>
      <c r="G31" s="29">
        <v>34.9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45040</v>
      </c>
      <c r="B32" s="29">
        <v>543799</v>
      </c>
      <c r="C32" s="28" t="s">
        <v>965</v>
      </c>
      <c r="D32" s="28" t="s">
        <v>1052</v>
      </c>
      <c r="E32" s="28" t="s">
        <v>520</v>
      </c>
      <c r="F32" s="85">
        <v>3000</v>
      </c>
      <c r="G32" s="29">
        <v>34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45040</v>
      </c>
      <c r="B33" s="29">
        <v>543799</v>
      </c>
      <c r="C33" s="28" t="s">
        <v>965</v>
      </c>
      <c r="D33" s="28" t="s">
        <v>964</v>
      </c>
      <c r="E33" s="28" t="s">
        <v>520</v>
      </c>
      <c r="F33" s="85">
        <v>15000</v>
      </c>
      <c r="G33" s="29">
        <v>33.6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45040</v>
      </c>
      <c r="B34" s="29">
        <v>543799</v>
      </c>
      <c r="C34" s="28" t="s">
        <v>965</v>
      </c>
      <c r="D34" s="28" t="s">
        <v>1052</v>
      </c>
      <c r="E34" s="28" t="s">
        <v>521</v>
      </c>
      <c r="F34" s="85">
        <v>63000</v>
      </c>
      <c r="G34" s="29">
        <v>34.479999999999997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45040</v>
      </c>
      <c r="B35" s="29">
        <v>543799</v>
      </c>
      <c r="C35" s="28" t="s">
        <v>965</v>
      </c>
      <c r="D35" s="28" t="s">
        <v>1011</v>
      </c>
      <c r="E35" s="28" t="s">
        <v>521</v>
      </c>
      <c r="F35" s="85">
        <v>42000</v>
      </c>
      <c r="G35" s="29">
        <v>34.89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45040</v>
      </c>
      <c r="B36" s="29">
        <v>543799</v>
      </c>
      <c r="C36" s="28" t="s">
        <v>965</v>
      </c>
      <c r="D36" s="28" t="s">
        <v>964</v>
      </c>
      <c r="E36" s="28" t="s">
        <v>521</v>
      </c>
      <c r="F36" s="85">
        <v>96000</v>
      </c>
      <c r="G36" s="29">
        <v>34.08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45040</v>
      </c>
      <c r="B37" s="29">
        <v>539041</v>
      </c>
      <c r="C37" s="28" t="s">
        <v>971</v>
      </c>
      <c r="D37" s="28" t="s">
        <v>995</v>
      </c>
      <c r="E37" s="28" t="s">
        <v>521</v>
      </c>
      <c r="F37" s="85">
        <v>475000</v>
      </c>
      <c r="G37" s="29">
        <v>53.25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45040</v>
      </c>
      <c r="B38" s="29">
        <v>539041</v>
      </c>
      <c r="C38" s="28" t="s">
        <v>971</v>
      </c>
      <c r="D38" s="28" t="s">
        <v>1053</v>
      </c>
      <c r="E38" s="28" t="s">
        <v>520</v>
      </c>
      <c r="F38" s="85">
        <v>80000</v>
      </c>
      <c r="G38" s="29">
        <v>53.63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45040</v>
      </c>
      <c r="B39" s="29">
        <v>539761</v>
      </c>
      <c r="C39" s="28" t="s">
        <v>1054</v>
      </c>
      <c r="D39" s="28" t="s">
        <v>1055</v>
      </c>
      <c r="E39" s="28" t="s">
        <v>520</v>
      </c>
      <c r="F39" s="85">
        <v>17216</v>
      </c>
      <c r="G39" s="29">
        <v>95.26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45040</v>
      </c>
      <c r="B40" s="29" t="s">
        <v>238</v>
      </c>
      <c r="C40" s="28" t="s">
        <v>1056</v>
      </c>
      <c r="D40" s="28" t="s">
        <v>1057</v>
      </c>
      <c r="E40" s="28" t="s">
        <v>520</v>
      </c>
      <c r="F40" s="85">
        <v>27500000</v>
      </c>
      <c r="G40" s="29">
        <v>157.5</v>
      </c>
      <c r="H40" s="29" t="s">
        <v>866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45040</v>
      </c>
      <c r="B41" s="29" t="s">
        <v>1058</v>
      </c>
      <c r="C41" s="28" t="s">
        <v>1059</v>
      </c>
      <c r="D41" s="28" t="s">
        <v>1060</v>
      </c>
      <c r="E41" s="28" t="s">
        <v>520</v>
      </c>
      <c r="F41" s="85">
        <v>58000</v>
      </c>
      <c r="G41" s="29">
        <v>60.17</v>
      </c>
      <c r="H41" s="29" t="s">
        <v>866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45040</v>
      </c>
      <c r="B42" s="29" t="s">
        <v>1058</v>
      </c>
      <c r="C42" s="28" t="s">
        <v>1059</v>
      </c>
      <c r="D42" s="28" t="s">
        <v>1061</v>
      </c>
      <c r="E42" s="28" t="s">
        <v>520</v>
      </c>
      <c r="F42" s="85">
        <v>40000</v>
      </c>
      <c r="G42" s="29">
        <v>58.82</v>
      </c>
      <c r="H42" s="29" t="s">
        <v>866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45040</v>
      </c>
      <c r="B43" s="29" t="s">
        <v>1058</v>
      </c>
      <c r="C43" s="28" t="s">
        <v>1059</v>
      </c>
      <c r="D43" s="28" t="s">
        <v>1062</v>
      </c>
      <c r="E43" s="28" t="s">
        <v>520</v>
      </c>
      <c r="F43" s="85">
        <v>156000</v>
      </c>
      <c r="G43" s="29">
        <v>59.37</v>
      </c>
      <c r="H43" s="29" t="s">
        <v>866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45040</v>
      </c>
      <c r="B44" s="29" t="s">
        <v>1058</v>
      </c>
      <c r="C44" s="28" t="s">
        <v>1059</v>
      </c>
      <c r="D44" s="28" t="s">
        <v>945</v>
      </c>
      <c r="E44" s="28" t="s">
        <v>520</v>
      </c>
      <c r="F44" s="85">
        <v>48000</v>
      </c>
      <c r="G44" s="29">
        <v>60</v>
      </c>
      <c r="H44" s="29" t="s">
        <v>866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45040</v>
      </c>
      <c r="B45" s="29" t="s">
        <v>1063</v>
      </c>
      <c r="C45" s="28" t="s">
        <v>1064</v>
      </c>
      <c r="D45" s="28" t="s">
        <v>1065</v>
      </c>
      <c r="E45" s="28" t="s">
        <v>520</v>
      </c>
      <c r="F45" s="85">
        <v>100000</v>
      </c>
      <c r="G45" s="29">
        <v>15.75</v>
      </c>
      <c r="H45" s="29" t="s">
        <v>866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45040</v>
      </c>
      <c r="B46" s="29" t="s">
        <v>1063</v>
      </c>
      <c r="C46" s="28" t="s">
        <v>1064</v>
      </c>
      <c r="D46" s="28" t="s">
        <v>1014</v>
      </c>
      <c r="E46" s="28" t="s">
        <v>520</v>
      </c>
      <c r="F46" s="85">
        <v>207952</v>
      </c>
      <c r="G46" s="29">
        <v>15.66</v>
      </c>
      <c r="H46" s="29" t="s">
        <v>866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45040</v>
      </c>
      <c r="B47" s="29" t="s">
        <v>1063</v>
      </c>
      <c r="C47" s="28" t="s">
        <v>1064</v>
      </c>
      <c r="D47" s="28" t="s">
        <v>1066</v>
      </c>
      <c r="E47" s="28" t="s">
        <v>520</v>
      </c>
      <c r="F47" s="85">
        <v>374382</v>
      </c>
      <c r="G47" s="29">
        <v>15.15</v>
      </c>
      <c r="H47" s="29" t="s">
        <v>866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45040</v>
      </c>
      <c r="B48" s="29" t="s">
        <v>1063</v>
      </c>
      <c r="C48" s="28" t="s">
        <v>1064</v>
      </c>
      <c r="D48" s="28" t="s">
        <v>1067</v>
      </c>
      <c r="E48" s="28" t="s">
        <v>520</v>
      </c>
      <c r="F48" s="85">
        <v>277299</v>
      </c>
      <c r="G48" s="29">
        <v>15.66</v>
      </c>
      <c r="H48" s="29" t="s">
        <v>866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45040</v>
      </c>
      <c r="B49" s="29" t="s">
        <v>1068</v>
      </c>
      <c r="C49" s="28" t="s">
        <v>1069</v>
      </c>
      <c r="D49" s="28" t="s">
        <v>1070</v>
      </c>
      <c r="E49" s="28" t="s">
        <v>520</v>
      </c>
      <c r="F49" s="85">
        <v>84549</v>
      </c>
      <c r="G49" s="29">
        <v>390.26</v>
      </c>
      <c r="H49" s="29" t="s">
        <v>866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45040</v>
      </c>
      <c r="B50" s="29" t="s">
        <v>1071</v>
      </c>
      <c r="C50" s="28" t="s">
        <v>1072</v>
      </c>
      <c r="D50" s="28" t="s">
        <v>1073</v>
      </c>
      <c r="E50" s="28" t="s">
        <v>520</v>
      </c>
      <c r="F50" s="85">
        <v>194280</v>
      </c>
      <c r="G50" s="29">
        <v>35.520000000000003</v>
      </c>
      <c r="H50" s="29" t="s">
        <v>866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45040</v>
      </c>
      <c r="B51" s="29" t="s">
        <v>1012</v>
      </c>
      <c r="C51" s="28" t="s">
        <v>1013</v>
      </c>
      <c r="D51" s="28" t="s">
        <v>986</v>
      </c>
      <c r="E51" s="28" t="s">
        <v>520</v>
      </c>
      <c r="F51" s="85">
        <v>166191</v>
      </c>
      <c r="G51" s="29">
        <v>218.94</v>
      </c>
      <c r="H51" s="29" t="s">
        <v>866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45040</v>
      </c>
      <c r="B52" s="29" t="s">
        <v>1012</v>
      </c>
      <c r="C52" s="28" t="s">
        <v>1013</v>
      </c>
      <c r="D52" s="28" t="s">
        <v>1074</v>
      </c>
      <c r="E52" s="28" t="s">
        <v>520</v>
      </c>
      <c r="F52" s="85">
        <v>119633</v>
      </c>
      <c r="G52" s="29">
        <v>216.17</v>
      </c>
      <c r="H52" s="29" t="s">
        <v>866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45040</v>
      </c>
      <c r="B53" s="29" t="s">
        <v>1012</v>
      </c>
      <c r="C53" s="28" t="s">
        <v>1013</v>
      </c>
      <c r="D53" s="28" t="s">
        <v>1075</v>
      </c>
      <c r="E53" s="28" t="s">
        <v>520</v>
      </c>
      <c r="F53" s="85">
        <v>74877</v>
      </c>
      <c r="G53" s="29">
        <v>218.7</v>
      </c>
      <c r="H53" s="29" t="s">
        <v>866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45040</v>
      </c>
      <c r="B54" s="29" t="s">
        <v>1076</v>
      </c>
      <c r="C54" s="28" t="s">
        <v>1077</v>
      </c>
      <c r="D54" s="28" t="s">
        <v>1066</v>
      </c>
      <c r="E54" s="28" t="s">
        <v>520</v>
      </c>
      <c r="F54" s="85">
        <v>91995</v>
      </c>
      <c r="G54" s="29">
        <v>22.76</v>
      </c>
      <c r="H54" s="29" t="s">
        <v>866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45040</v>
      </c>
      <c r="B55" s="29" t="s">
        <v>447</v>
      </c>
      <c r="C55" s="28" t="s">
        <v>1078</v>
      </c>
      <c r="D55" s="28" t="s">
        <v>1079</v>
      </c>
      <c r="E55" s="28" t="s">
        <v>520</v>
      </c>
      <c r="F55" s="85">
        <v>10815407</v>
      </c>
      <c r="G55" s="29">
        <v>84.22</v>
      </c>
      <c r="H55" s="29" t="s">
        <v>866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45040</v>
      </c>
      <c r="B56" s="29" t="s">
        <v>1017</v>
      </c>
      <c r="C56" s="28" t="s">
        <v>1018</v>
      </c>
      <c r="D56" s="28" t="s">
        <v>1080</v>
      </c>
      <c r="E56" s="28" t="s">
        <v>520</v>
      </c>
      <c r="F56" s="85">
        <v>1481063</v>
      </c>
      <c r="G56" s="29">
        <v>18.61</v>
      </c>
      <c r="H56" s="29" t="s">
        <v>866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45040</v>
      </c>
      <c r="B57" s="29" t="s">
        <v>1081</v>
      </c>
      <c r="C57" s="28" t="s">
        <v>1082</v>
      </c>
      <c r="D57" s="28" t="s">
        <v>1066</v>
      </c>
      <c r="E57" s="28" t="s">
        <v>520</v>
      </c>
      <c r="F57" s="85">
        <v>359077</v>
      </c>
      <c r="G57" s="29">
        <v>13.17</v>
      </c>
      <c r="H57" s="29" t="s">
        <v>866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45040</v>
      </c>
      <c r="B58" s="29" t="s">
        <v>1083</v>
      </c>
      <c r="C58" s="28" t="s">
        <v>1084</v>
      </c>
      <c r="D58" s="28" t="s">
        <v>1085</v>
      </c>
      <c r="E58" s="28" t="s">
        <v>520</v>
      </c>
      <c r="F58" s="85">
        <v>494171</v>
      </c>
      <c r="G58" s="29">
        <v>11.07</v>
      </c>
      <c r="H58" s="29" t="s">
        <v>866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45040</v>
      </c>
      <c r="B59" s="29" t="s">
        <v>1086</v>
      </c>
      <c r="C59" s="28" t="s">
        <v>1087</v>
      </c>
      <c r="D59" s="28" t="s">
        <v>1088</v>
      </c>
      <c r="E59" s="28" t="s">
        <v>520</v>
      </c>
      <c r="F59" s="85">
        <v>12000</v>
      </c>
      <c r="G59" s="29">
        <v>36.5</v>
      </c>
      <c r="H59" s="29" t="s">
        <v>866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45040</v>
      </c>
      <c r="B60" s="29" t="s">
        <v>1089</v>
      </c>
      <c r="C60" s="28" t="s">
        <v>1090</v>
      </c>
      <c r="D60" s="28" t="s">
        <v>1065</v>
      </c>
      <c r="E60" s="28" t="s">
        <v>520</v>
      </c>
      <c r="F60" s="85">
        <v>30000</v>
      </c>
      <c r="G60" s="29">
        <v>126.96</v>
      </c>
      <c r="H60" s="29" t="s">
        <v>866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45040</v>
      </c>
      <c r="B61" s="29" t="s">
        <v>238</v>
      </c>
      <c r="C61" s="28" t="s">
        <v>1056</v>
      </c>
      <c r="D61" s="28" t="s">
        <v>1091</v>
      </c>
      <c r="E61" s="28" t="s">
        <v>521</v>
      </c>
      <c r="F61" s="85">
        <v>27500000</v>
      </c>
      <c r="G61" s="29">
        <v>157.5</v>
      </c>
      <c r="H61" s="29" t="s">
        <v>866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45040</v>
      </c>
      <c r="B62" s="29" t="s">
        <v>1058</v>
      </c>
      <c r="C62" s="28" t="s">
        <v>1059</v>
      </c>
      <c r="D62" s="28" t="s">
        <v>1092</v>
      </c>
      <c r="E62" s="28" t="s">
        <v>521</v>
      </c>
      <c r="F62" s="85">
        <v>78000</v>
      </c>
      <c r="G62" s="29">
        <v>60</v>
      </c>
      <c r="H62" s="29" t="s">
        <v>866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45040</v>
      </c>
      <c r="B63" s="29" t="s">
        <v>1058</v>
      </c>
      <c r="C63" s="28" t="s">
        <v>1059</v>
      </c>
      <c r="D63" s="28" t="s">
        <v>1007</v>
      </c>
      <c r="E63" s="28" t="s">
        <v>521</v>
      </c>
      <c r="F63" s="85">
        <v>74000</v>
      </c>
      <c r="G63" s="29">
        <v>60</v>
      </c>
      <c r="H63" s="29" t="s">
        <v>866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45040</v>
      </c>
      <c r="B64" s="29" t="s">
        <v>1063</v>
      </c>
      <c r="C64" s="28" t="s">
        <v>1064</v>
      </c>
      <c r="D64" s="28" t="s">
        <v>1065</v>
      </c>
      <c r="E64" s="28" t="s">
        <v>521</v>
      </c>
      <c r="F64" s="85">
        <v>100000</v>
      </c>
      <c r="G64" s="29">
        <v>15.75</v>
      </c>
      <c r="H64" s="29" t="s">
        <v>866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45040</v>
      </c>
      <c r="B65" s="29" t="s">
        <v>1063</v>
      </c>
      <c r="C65" s="28" t="s">
        <v>1064</v>
      </c>
      <c r="D65" s="28" t="s">
        <v>1067</v>
      </c>
      <c r="E65" s="28" t="s">
        <v>521</v>
      </c>
      <c r="F65" s="85">
        <v>277299</v>
      </c>
      <c r="G65" s="29">
        <v>15.62</v>
      </c>
      <c r="H65" s="29" t="s">
        <v>866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45040</v>
      </c>
      <c r="B66" s="29" t="s">
        <v>1063</v>
      </c>
      <c r="C66" s="28" t="s">
        <v>1064</v>
      </c>
      <c r="D66" s="28" t="s">
        <v>1014</v>
      </c>
      <c r="E66" s="28" t="s">
        <v>521</v>
      </c>
      <c r="F66" s="85">
        <v>196952</v>
      </c>
      <c r="G66" s="29">
        <v>15.71</v>
      </c>
      <c r="H66" s="29" t="s">
        <v>866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45040</v>
      </c>
      <c r="B67" s="29" t="s">
        <v>1063</v>
      </c>
      <c r="C67" s="28" t="s">
        <v>1064</v>
      </c>
      <c r="D67" s="28" t="s">
        <v>1066</v>
      </c>
      <c r="E67" s="28" t="s">
        <v>521</v>
      </c>
      <c r="F67" s="85">
        <v>374382</v>
      </c>
      <c r="G67" s="29">
        <v>15.3</v>
      </c>
      <c r="H67" s="29" t="s">
        <v>866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45040</v>
      </c>
      <c r="B68" s="29" t="s">
        <v>1093</v>
      </c>
      <c r="C68" s="28" t="s">
        <v>1094</v>
      </c>
      <c r="D68" s="28" t="s">
        <v>1095</v>
      </c>
      <c r="E68" s="28" t="s">
        <v>521</v>
      </c>
      <c r="F68" s="85">
        <v>2027922</v>
      </c>
      <c r="G68" s="29">
        <v>2.75</v>
      </c>
      <c r="H68" s="29" t="s">
        <v>866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45040</v>
      </c>
      <c r="B69" s="29" t="s">
        <v>1068</v>
      </c>
      <c r="C69" s="28" t="s">
        <v>1069</v>
      </c>
      <c r="D69" s="28" t="s">
        <v>1070</v>
      </c>
      <c r="E69" s="28" t="s">
        <v>521</v>
      </c>
      <c r="F69" s="85">
        <v>1000</v>
      </c>
      <c r="G69" s="29">
        <v>390.2</v>
      </c>
      <c r="H69" s="29" t="s">
        <v>866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45040</v>
      </c>
      <c r="B70" s="29" t="s">
        <v>1071</v>
      </c>
      <c r="C70" s="28" t="s">
        <v>1072</v>
      </c>
      <c r="D70" s="28" t="s">
        <v>1073</v>
      </c>
      <c r="E70" s="28" t="s">
        <v>521</v>
      </c>
      <c r="F70" s="85">
        <v>170623</v>
      </c>
      <c r="G70" s="29">
        <v>35.39</v>
      </c>
      <c r="H70" s="29" t="s">
        <v>866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45040</v>
      </c>
      <c r="B71" s="29" t="s">
        <v>1012</v>
      </c>
      <c r="C71" s="28" t="s">
        <v>1013</v>
      </c>
      <c r="D71" s="28" t="s">
        <v>986</v>
      </c>
      <c r="E71" s="28" t="s">
        <v>521</v>
      </c>
      <c r="F71" s="85">
        <v>166191</v>
      </c>
      <c r="G71" s="29">
        <v>218.99</v>
      </c>
      <c r="H71" s="29" t="s">
        <v>866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45040</v>
      </c>
      <c r="B72" s="29" t="s">
        <v>1012</v>
      </c>
      <c r="C72" s="28" t="s">
        <v>1013</v>
      </c>
      <c r="D72" s="28" t="s">
        <v>1074</v>
      </c>
      <c r="E72" s="28" t="s">
        <v>521</v>
      </c>
      <c r="F72" s="85">
        <v>119633</v>
      </c>
      <c r="G72" s="29">
        <v>217.45</v>
      </c>
      <c r="H72" s="29" t="s">
        <v>866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45040</v>
      </c>
      <c r="B73" s="29" t="s">
        <v>1012</v>
      </c>
      <c r="C73" s="28" t="s">
        <v>1013</v>
      </c>
      <c r="D73" s="28" t="s">
        <v>1075</v>
      </c>
      <c r="E73" s="28" t="s">
        <v>521</v>
      </c>
      <c r="F73" s="85">
        <v>69668</v>
      </c>
      <c r="G73" s="29">
        <v>219.12</v>
      </c>
      <c r="H73" s="29" t="s">
        <v>866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45040</v>
      </c>
      <c r="B74" s="29" t="s">
        <v>1076</v>
      </c>
      <c r="C74" s="28" t="s">
        <v>1077</v>
      </c>
      <c r="D74" s="28" t="s">
        <v>1066</v>
      </c>
      <c r="E74" s="28" t="s">
        <v>521</v>
      </c>
      <c r="F74" s="85">
        <v>46957</v>
      </c>
      <c r="G74" s="29">
        <v>23.03</v>
      </c>
      <c r="H74" s="29" t="s">
        <v>866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45040</v>
      </c>
      <c r="B75" s="29" t="s">
        <v>1096</v>
      </c>
      <c r="C75" s="28" t="s">
        <v>1097</v>
      </c>
      <c r="D75" s="28" t="s">
        <v>1098</v>
      </c>
      <c r="E75" s="28" t="s">
        <v>521</v>
      </c>
      <c r="F75" s="85">
        <v>36000</v>
      </c>
      <c r="G75" s="29">
        <v>78.349999999999994</v>
      </c>
      <c r="H75" s="29" t="s">
        <v>866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45040</v>
      </c>
      <c r="B76" s="29" t="s">
        <v>1015</v>
      </c>
      <c r="C76" s="28" t="s">
        <v>1016</v>
      </c>
      <c r="D76" s="28" t="s">
        <v>945</v>
      </c>
      <c r="E76" s="28" t="s">
        <v>521</v>
      </c>
      <c r="F76" s="85">
        <v>78000</v>
      </c>
      <c r="G76" s="29">
        <v>60.5</v>
      </c>
      <c r="H76" s="29" t="s">
        <v>866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45040</v>
      </c>
      <c r="B77" s="29" t="s">
        <v>447</v>
      </c>
      <c r="C77" s="28" t="s">
        <v>1078</v>
      </c>
      <c r="D77" s="28" t="s">
        <v>1079</v>
      </c>
      <c r="E77" s="28" t="s">
        <v>521</v>
      </c>
      <c r="F77" s="85">
        <v>10815407</v>
      </c>
      <c r="G77" s="29">
        <v>84.25</v>
      </c>
      <c r="H77" s="29" t="s">
        <v>866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45040</v>
      </c>
      <c r="B78" s="29" t="s">
        <v>1017</v>
      </c>
      <c r="C78" s="28" t="s">
        <v>1018</v>
      </c>
      <c r="D78" s="28" t="s">
        <v>1099</v>
      </c>
      <c r="E78" s="28" t="s">
        <v>521</v>
      </c>
      <c r="F78" s="85">
        <v>1000000</v>
      </c>
      <c r="G78" s="29">
        <v>18.75</v>
      </c>
      <c r="H78" s="29" t="s">
        <v>866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45040</v>
      </c>
      <c r="B79" s="29" t="s">
        <v>1017</v>
      </c>
      <c r="C79" s="28" t="s">
        <v>1018</v>
      </c>
      <c r="D79" s="28" t="s">
        <v>1080</v>
      </c>
      <c r="E79" s="28" t="s">
        <v>521</v>
      </c>
      <c r="F79" s="85">
        <v>209108</v>
      </c>
      <c r="G79" s="29">
        <v>17.63</v>
      </c>
      <c r="H79" s="29" t="s">
        <v>866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45040</v>
      </c>
      <c r="B80" s="29" t="s">
        <v>1081</v>
      </c>
      <c r="C80" s="28" t="s">
        <v>1082</v>
      </c>
      <c r="D80" s="28" t="s">
        <v>1066</v>
      </c>
      <c r="E80" s="28" t="s">
        <v>521</v>
      </c>
      <c r="F80" s="85">
        <v>364977</v>
      </c>
      <c r="G80" s="29">
        <v>12.98</v>
      </c>
      <c r="H80" s="29" t="s">
        <v>866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45040</v>
      </c>
      <c r="B81" s="29" t="s">
        <v>1083</v>
      </c>
      <c r="C81" s="28" t="s">
        <v>1084</v>
      </c>
      <c r="D81" s="28" t="s">
        <v>1085</v>
      </c>
      <c r="E81" s="28" t="s">
        <v>521</v>
      </c>
      <c r="F81" s="85">
        <v>494171</v>
      </c>
      <c r="G81" s="29">
        <v>10.88</v>
      </c>
      <c r="H81" s="29" t="s">
        <v>866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45040</v>
      </c>
      <c r="B82" s="29" t="s">
        <v>1086</v>
      </c>
      <c r="C82" s="28" t="s">
        <v>1087</v>
      </c>
      <c r="D82" s="28" t="s">
        <v>1088</v>
      </c>
      <c r="E82" s="28" t="s">
        <v>521</v>
      </c>
      <c r="F82" s="85">
        <v>104000</v>
      </c>
      <c r="G82" s="29">
        <v>35.549999999999997</v>
      </c>
      <c r="H82" s="29" t="s">
        <v>866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45040</v>
      </c>
      <c r="B83" s="29" t="s">
        <v>1100</v>
      </c>
      <c r="C83" s="28" t="s">
        <v>1101</v>
      </c>
      <c r="D83" s="28" t="s">
        <v>1102</v>
      </c>
      <c r="E83" s="28" t="s">
        <v>521</v>
      </c>
      <c r="F83" s="85">
        <v>145991</v>
      </c>
      <c r="G83" s="29">
        <v>43.2</v>
      </c>
      <c r="H83" s="29" t="s">
        <v>866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45040</v>
      </c>
      <c r="B84" s="29" t="s">
        <v>1089</v>
      </c>
      <c r="C84" s="28" t="s">
        <v>1090</v>
      </c>
      <c r="D84" s="28" t="s">
        <v>1065</v>
      </c>
      <c r="E84" s="28" t="s">
        <v>521</v>
      </c>
      <c r="F84" s="85">
        <v>20000</v>
      </c>
      <c r="G84" s="29">
        <v>126.82</v>
      </c>
      <c r="H84" s="29" t="s">
        <v>866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/>
      <c r="B85" s="29"/>
      <c r="C85" s="28"/>
      <c r="D85" s="28"/>
      <c r="E85" s="28"/>
      <c r="F85" s="85"/>
      <c r="G85" s="29"/>
      <c r="H85" s="29"/>
      <c r="I85" s="73"/>
      <c r="J85" s="355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/>
      <c r="B86" s="29"/>
      <c r="C86" s="28"/>
      <c r="D86" s="28"/>
      <c r="E86" s="28"/>
      <c r="F86" s="85"/>
      <c r="G86" s="29"/>
      <c r="H86" s="29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/>
      <c r="B87" s="29"/>
      <c r="C87" s="28"/>
      <c r="D87" s="28"/>
      <c r="E87" s="28"/>
      <c r="F87" s="85"/>
      <c r="G87" s="29"/>
      <c r="H87" s="29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/>
      <c r="B88" s="29"/>
      <c r="C88" s="28"/>
      <c r="D88" s="28"/>
      <c r="E88" s="28"/>
      <c r="F88" s="85"/>
      <c r="G88" s="29"/>
      <c r="H88" s="29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/>
      <c r="B89" s="29"/>
      <c r="C89" s="28"/>
      <c r="D89" s="28"/>
      <c r="E89" s="28"/>
      <c r="F89" s="85"/>
      <c r="G89" s="29"/>
      <c r="H89" s="29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/>
      <c r="B90" s="29"/>
      <c r="C90" s="28"/>
      <c r="D90" s="28"/>
      <c r="E90" s="28"/>
      <c r="F90" s="85"/>
      <c r="G90" s="29"/>
      <c r="H90" s="29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/>
      <c r="B91" s="29"/>
      <c r="C91" s="28"/>
      <c r="D91" s="28"/>
      <c r="E91" s="28"/>
      <c r="F91" s="85"/>
      <c r="G91" s="29"/>
      <c r="H91" s="29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/>
      <c r="B92" s="29"/>
      <c r="C92" s="28"/>
      <c r="D92" s="28"/>
      <c r="E92" s="28"/>
      <c r="F92" s="85"/>
      <c r="G92" s="29"/>
      <c r="H92" s="29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64"/>
  <sheetViews>
    <sheetView zoomScale="85" zoomScaleNormal="85" workbookViewId="0">
      <selection activeCell="Q32" sqref="Q3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8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905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45041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1">
        <v>1</v>
      </c>
      <c r="B10" s="199">
        <v>44936</v>
      </c>
      <c r="C10" s="269"/>
      <c r="D10" s="270" t="s">
        <v>75</v>
      </c>
      <c r="E10" s="271" t="s">
        <v>537</v>
      </c>
      <c r="F10" s="201" t="s">
        <v>867</v>
      </c>
      <c r="G10" s="201">
        <v>735</v>
      </c>
      <c r="H10" s="201"/>
      <c r="I10" s="272" t="s">
        <v>868</v>
      </c>
      <c r="J10" s="225" t="s">
        <v>538</v>
      </c>
      <c r="K10" s="225"/>
      <c r="L10" s="278"/>
      <c r="M10" s="279"/>
      <c r="N10" s="225"/>
      <c r="O10" s="280"/>
      <c r="P10" s="278">
        <f>VLOOKUP(D10,'MidCap Intra'!B11:C511,2,0)</f>
        <v>760.25</v>
      </c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4">
        <v>2</v>
      </c>
      <c r="B11" s="243">
        <v>44958</v>
      </c>
      <c r="C11" s="249"/>
      <c r="D11" s="250" t="s">
        <v>61</v>
      </c>
      <c r="E11" s="251" t="s">
        <v>565</v>
      </c>
      <c r="F11" s="244" t="s">
        <v>871</v>
      </c>
      <c r="G11" s="244">
        <v>790</v>
      </c>
      <c r="H11" s="244"/>
      <c r="I11" s="252" t="s">
        <v>872</v>
      </c>
      <c r="J11" s="245" t="s">
        <v>538</v>
      </c>
      <c r="K11" s="245"/>
      <c r="L11" s="246"/>
      <c r="M11" s="247"/>
      <c r="N11" s="245"/>
      <c r="O11" s="248"/>
      <c r="P11" s="246">
        <f>VLOOKUP(D11,'MidCap Intra'!B13:C513,2,0)</f>
        <v>882.3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44">
        <v>3</v>
      </c>
      <c r="B12" s="243">
        <v>44981</v>
      </c>
      <c r="C12" s="249"/>
      <c r="D12" s="250" t="s">
        <v>175</v>
      </c>
      <c r="E12" s="251" t="s">
        <v>565</v>
      </c>
      <c r="F12" s="244">
        <v>3060</v>
      </c>
      <c r="G12" s="244">
        <v>2890</v>
      </c>
      <c r="H12" s="244"/>
      <c r="I12" s="252" t="s">
        <v>869</v>
      </c>
      <c r="J12" s="245" t="s">
        <v>538</v>
      </c>
      <c r="K12" s="245"/>
      <c r="L12" s="246"/>
      <c r="M12" s="247"/>
      <c r="N12" s="245"/>
      <c r="O12" s="248"/>
      <c r="P12" s="246">
        <f>VLOOKUP(D12,'MidCap Intra'!B19:C519,2,0)</f>
        <v>3112.95</v>
      </c>
      <c r="Q12" s="197"/>
      <c r="R12" s="197" t="s">
        <v>536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99">
        <v>4</v>
      </c>
      <c r="B13" s="289">
        <v>44986</v>
      </c>
      <c r="C13" s="300"/>
      <c r="D13" s="301" t="s">
        <v>453</v>
      </c>
      <c r="E13" s="302" t="s">
        <v>565</v>
      </c>
      <c r="F13" s="299">
        <v>167.25</v>
      </c>
      <c r="G13" s="299">
        <v>158</v>
      </c>
      <c r="H13" s="299">
        <v>176</v>
      </c>
      <c r="I13" s="303" t="s">
        <v>873</v>
      </c>
      <c r="J13" s="273" t="s">
        <v>917</v>
      </c>
      <c r="K13" s="273">
        <f t="shared" ref="K13:K14" si="0">H13-F13</f>
        <v>8.75</v>
      </c>
      <c r="L13" s="294">
        <f t="shared" ref="L13:L14" si="1">(F13*-0.7)/100</f>
        <v>-1.17075</v>
      </c>
      <c r="M13" s="295">
        <f t="shared" ref="M13:M14" si="2">(K13+L13)/F13</f>
        <v>4.5316890881913305E-2</v>
      </c>
      <c r="N13" s="288" t="s">
        <v>535</v>
      </c>
      <c r="O13" s="328">
        <v>45026</v>
      </c>
      <c r="P13" s="304"/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99">
        <v>5</v>
      </c>
      <c r="B14" s="289">
        <v>44999</v>
      </c>
      <c r="C14" s="300"/>
      <c r="D14" s="301" t="s">
        <v>271</v>
      </c>
      <c r="E14" s="302" t="s">
        <v>565</v>
      </c>
      <c r="F14" s="299">
        <v>5675</v>
      </c>
      <c r="G14" s="299">
        <v>5340</v>
      </c>
      <c r="H14" s="299">
        <v>6010</v>
      </c>
      <c r="I14" s="303" t="s">
        <v>877</v>
      </c>
      <c r="J14" s="273" t="s">
        <v>918</v>
      </c>
      <c r="K14" s="273">
        <f t="shared" si="0"/>
        <v>335</v>
      </c>
      <c r="L14" s="294">
        <f t="shared" si="1"/>
        <v>-39.724999999999994</v>
      </c>
      <c r="M14" s="295">
        <f t="shared" si="2"/>
        <v>5.2030837004405285E-2</v>
      </c>
      <c r="N14" s="288" t="s">
        <v>535</v>
      </c>
      <c r="O14" s="328">
        <v>45026</v>
      </c>
      <c r="P14" s="304"/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99">
        <v>6</v>
      </c>
      <c r="B15" s="289">
        <v>45001</v>
      </c>
      <c r="C15" s="300"/>
      <c r="D15" s="301" t="s">
        <v>82</v>
      </c>
      <c r="E15" s="302" t="s">
        <v>565</v>
      </c>
      <c r="F15" s="299">
        <v>280.5</v>
      </c>
      <c r="G15" s="299">
        <v>255</v>
      </c>
      <c r="H15" s="299">
        <v>297</v>
      </c>
      <c r="I15" s="303" t="s">
        <v>766</v>
      </c>
      <c r="J15" s="273" t="s">
        <v>933</v>
      </c>
      <c r="K15" s="273">
        <f t="shared" ref="K15" si="3">H15-F15</f>
        <v>16.5</v>
      </c>
      <c r="L15" s="294">
        <f t="shared" ref="L15" si="4">(F15*-0.7)/100</f>
        <v>-1.9635</v>
      </c>
      <c r="M15" s="295">
        <f t="shared" ref="M15" si="5">(K15+L15)/F15</f>
        <v>5.1823529411764706E-2</v>
      </c>
      <c r="N15" s="288" t="s">
        <v>535</v>
      </c>
      <c r="O15" s="328">
        <v>45033</v>
      </c>
      <c r="P15" s="304"/>
      <c r="Q15" s="197"/>
      <c r="R15" s="197" t="s">
        <v>799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99">
        <v>7</v>
      </c>
      <c r="B16" s="289">
        <v>45013</v>
      </c>
      <c r="C16" s="300"/>
      <c r="D16" s="301" t="s">
        <v>362</v>
      </c>
      <c r="E16" s="302" t="s">
        <v>565</v>
      </c>
      <c r="F16" s="299">
        <v>2905</v>
      </c>
      <c r="G16" s="299">
        <v>2690</v>
      </c>
      <c r="H16" s="299">
        <v>3080</v>
      </c>
      <c r="I16" s="303" t="s">
        <v>892</v>
      </c>
      <c r="J16" s="273" t="s">
        <v>894</v>
      </c>
      <c r="K16" s="273">
        <f t="shared" ref="K16" si="6">H16-F16</f>
        <v>175</v>
      </c>
      <c r="L16" s="294">
        <f t="shared" ref="L16" si="7">(F16*-0.7)/100</f>
        <v>-20.334999999999997</v>
      </c>
      <c r="M16" s="295">
        <f t="shared" ref="M16" si="8">(K16+L16)/F16</f>
        <v>5.3240963855421687E-2</v>
      </c>
      <c r="N16" s="288" t="s">
        <v>535</v>
      </c>
      <c r="O16" s="328">
        <v>45019</v>
      </c>
      <c r="P16" s="304"/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99">
        <v>8</v>
      </c>
      <c r="B17" s="289">
        <v>45016</v>
      </c>
      <c r="C17" s="300"/>
      <c r="D17" s="301" t="s">
        <v>118</v>
      </c>
      <c r="E17" s="302" t="s">
        <v>565</v>
      </c>
      <c r="F17" s="299">
        <v>2325</v>
      </c>
      <c r="G17" s="299">
        <v>2150</v>
      </c>
      <c r="H17" s="299">
        <v>2460</v>
      </c>
      <c r="I17" s="303" t="s">
        <v>893</v>
      </c>
      <c r="J17" s="273" t="s">
        <v>916</v>
      </c>
      <c r="K17" s="273">
        <f t="shared" ref="K17" si="9">H17-F17</f>
        <v>135</v>
      </c>
      <c r="L17" s="294">
        <f t="shared" ref="L17" si="10">(F17*-0.7)/100</f>
        <v>-16.274999999999999</v>
      </c>
      <c r="M17" s="295">
        <f t="shared" ref="M17" si="11">(K17+L17)/F17</f>
        <v>5.1064516129032254E-2</v>
      </c>
      <c r="N17" s="288" t="s">
        <v>535</v>
      </c>
      <c r="O17" s="328">
        <v>45026</v>
      </c>
      <c r="P17" s="304"/>
      <c r="Q17" s="197"/>
      <c r="R17" s="197" t="s">
        <v>799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4">
        <v>9</v>
      </c>
      <c r="B18" s="243">
        <v>45027</v>
      </c>
      <c r="C18" s="249"/>
      <c r="D18" s="250" t="s">
        <v>856</v>
      </c>
      <c r="E18" s="251" t="s">
        <v>565</v>
      </c>
      <c r="F18" s="244" t="s">
        <v>925</v>
      </c>
      <c r="G18" s="244">
        <v>425</v>
      </c>
      <c r="H18" s="244"/>
      <c r="I18" s="252" t="s">
        <v>926</v>
      </c>
      <c r="J18" s="245" t="s">
        <v>538</v>
      </c>
      <c r="K18" s="245"/>
      <c r="L18" s="246"/>
      <c r="M18" s="247"/>
      <c r="N18" s="245"/>
      <c r="O18" s="248"/>
      <c r="P18" s="246">
        <f>VLOOKUP(D18,'MidCap Intra'!B27:C527,2,0)</f>
        <v>452.45</v>
      </c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4">
        <v>10</v>
      </c>
      <c r="B19" s="243">
        <v>45028</v>
      </c>
      <c r="C19" s="249"/>
      <c r="D19" s="250" t="s">
        <v>468</v>
      </c>
      <c r="E19" s="251" t="s">
        <v>565</v>
      </c>
      <c r="F19" s="244" t="s">
        <v>935</v>
      </c>
      <c r="G19" s="244">
        <v>377</v>
      </c>
      <c r="H19" s="244"/>
      <c r="I19" s="252" t="s">
        <v>936</v>
      </c>
      <c r="J19" s="245" t="s">
        <v>538</v>
      </c>
      <c r="K19" s="245"/>
      <c r="L19" s="246"/>
      <c r="M19" s="247"/>
      <c r="N19" s="245"/>
      <c r="O19" s="248"/>
      <c r="P19" s="246">
        <f>VLOOKUP(D19,'MidCap Intra'!B28:C528,2,0)</f>
        <v>406.4</v>
      </c>
      <c r="Q19" s="197"/>
      <c r="R19" s="197" t="s">
        <v>536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4">
        <v>11</v>
      </c>
      <c r="B20" s="243">
        <v>45033</v>
      </c>
      <c r="C20" s="249"/>
      <c r="D20" s="250" t="s">
        <v>453</v>
      </c>
      <c r="E20" s="251" t="s">
        <v>565</v>
      </c>
      <c r="F20" s="244" t="s">
        <v>954</v>
      </c>
      <c r="G20" s="244">
        <v>158</v>
      </c>
      <c r="H20" s="244"/>
      <c r="I20" s="252" t="s">
        <v>955</v>
      </c>
      <c r="J20" s="245" t="s">
        <v>538</v>
      </c>
      <c r="K20" s="245"/>
      <c r="L20" s="246"/>
      <c r="M20" s="247"/>
      <c r="N20" s="245"/>
      <c r="O20" s="248"/>
      <c r="P20" s="246">
        <f>VLOOKUP(D20,'MidCap Intra'!B29:C529,2,0)</f>
        <v>169.55</v>
      </c>
      <c r="Q20" s="197"/>
      <c r="R20" s="197" t="s">
        <v>536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4">
        <v>12</v>
      </c>
      <c r="B21" s="243">
        <v>45033</v>
      </c>
      <c r="C21" s="249"/>
      <c r="D21" s="250" t="s">
        <v>113</v>
      </c>
      <c r="E21" s="251" t="s">
        <v>565</v>
      </c>
      <c r="F21" s="244" t="s">
        <v>956</v>
      </c>
      <c r="G21" s="244">
        <v>945</v>
      </c>
      <c r="H21" s="244"/>
      <c r="I21" s="252" t="s">
        <v>957</v>
      </c>
      <c r="J21" s="245" t="s">
        <v>538</v>
      </c>
      <c r="K21" s="245"/>
      <c r="L21" s="246"/>
      <c r="M21" s="247"/>
      <c r="N21" s="245"/>
      <c r="O21" s="248"/>
      <c r="P21" s="246">
        <f>VLOOKUP(D21,'MidCap Intra'!B30:C530,2,0)</f>
        <v>1054.05</v>
      </c>
      <c r="Q21" s="197"/>
      <c r="R21" s="197" t="s">
        <v>536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4">
        <v>13</v>
      </c>
      <c r="B22" s="243">
        <v>45033</v>
      </c>
      <c r="C22" s="249"/>
      <c r="D22" s="250" t="s">
        <v>960</v>
      </c>
      <c r="E22" s="251" t="s">
        <v>565</v>
      </c>
      <c r="F22" s="244" t="s">
        <v>958</v>
      </c>
      <c r="G22" s="244">
        <v>233</v>
      </c>
      <c r="H22" s="244"/>
      <c r="I22" s="252" t="s">
        <v>959</v>
      </c>
      <c r="J22" s="245" t="s">
        <v>538</v>
      </c>
      <c r="K22" s="245"/>
      <c r="L22" s="246"/>
      <c r="M22" s="247"/>
      <c r="N22" s="245"/>
      <c r="O22" s="248"/>
      <c r="P22" s="246"/>
      <c r="Q22" s="197"/>
      <c r="R22" s="197" t="s">
        <v>799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4">
        <v>14</v>
      </c>
      <c r="B23" s="243">
        <v>45037</v>
      </c>
      <c r="C23" s="249"/>
      <c r="D23" s="250" t="s">
        <v>87</v>
      </c>
      <c r="E23" s="251" t="s">
        <v>565</v>
      </c>
      <c r="F23" s="244" t="s">
        <v>996</v>
      </c>
      <c r="G23" s="244">
        <v>3580</v>
      </c>
      <c r="H23" s="244"/>
      <c r="I23" s="252" t="s">
        <v>997</v>
      </c>
      <c r="J23" s="245" t="s">
        <v>538</v>
      </c>
      <c r="K23" s="245"/>
      <c r="L23" s="246"/>
      <c r="M23" s="247"/>
      <c r="N23" s="245"/>
      <c r="O23" s="248"/>
      <c r="P23" s="246">
        <f>VLOOKUP(D23,'MidCap Intra'!B32:C532,2,0)</f>
        <v>3891.6</v>
      </c>
      <c r="Q23" s="197"/>
      <c r="R23" s="197" t="s">
        <v>536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4"/>
      <c r="B24" s="243"/>
      <c r="C24" s="249"/>
      <c r="D24" s="250"/>
      <c r="E24" s="251"/>
      <c r="F24" s="244"/>
      <c r="G24" s="244"/>
      <c r="H24" s="244"/>
      <c r="I24" s="252"/>
      <c r="J24" s="245"/>
      <c r="K24" s="245"/>
      <c r="L24" s="246"/>
      <c r="M24" s="247"/>
      <c r="N24" s="245"/>
      <c r="O24" s="248"/>
      <c r="P24" s="246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4.25" customHeight="1">
      <c r="A25" s="97"/>
      <c r="B25" s="98"/>
      <c r="C25" s="99"/>
      <c r="D25" s="100"/>
      <c r="E25" s="101"/>
      <c r="F25" s="101"/>
      <c r="H25" s="101"/>
      <c r="I25" s="102"/>
      <c r="J25" s="103"/>
      <c r="K25" s="103"/>
      <c r="L25" s="104"/>
      <c r="M25" s="105"/>
      <c r="N25" s="106"/>
      <c r="O25" s="107"/>
      <c r="P25" s="108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4.25" customHeight="1">
      <c r="A26" s="97"/>
      <c r="B26" s="98"/>
      <c r="C26" s="99"/>
      <c r="D26" s="100"/>
      <c r="E26" s="101"/>
      <c r="F26" s="101"/>
      <c r="G26" s="97"/>
      <c r="H26" s="101"/>
      <c r="I26" s="102"/>
      <c r="J26" s="103"/>
      <c r="K26" s="103"/>
      <c r="L26" s="104"/>
      <c r="M26" s="105"/>
      <c r="N26" s="106"/>
      <c r="O26" s="107"/>
      <c r="P26" s="10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539</v>
      </c>
      <c r="B27" s="110"/>
      <c r="C27" s="111"/>
      <c r="E27" s="112"/>
      <c r="F27" s="112"/>
      <c r="G27" s="112"/>
      <c r="H27" s="112"/>
      <c r="I27" s="112"/>
      <c r="J27" s="113"/>
      <c r="K27" s="112"/>
      <c r="L27" s="114"/>
      <c r="M27" s="54"/>
      <c r="N27" s="113"/>
      <c r="O27" s="11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15" t="s">
        <v>540</v>
      </c>
      <c r="B28" s="109"/>
      <c r="C28" s="109"/>
      <c r="D28" s="109"/>
      <c r="E28" s="41"/>
      <c r="F28" s="116" t="s">
        <v>541</v>
      </c>
      <c r="G28" s="6"/>
      <c r="H28" s="6"/>
      <c r="I28" s="6"/>
      <c r="J28" s="117"/>
      <c r="K28" s="118"/>
      <c r="L28" s="118"/>
      <c r="M28" s="119"/>
      <c r="N28" s="1"/>
      <c r="O28" s="120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542</v>
      </c>
      <c r="B29" s="109"/>
      <c r="C29" s="109"/>
      <c r="D29" s="109" t="s">
        <v>789</v>
      </c>
      <c r="E29" s="6"/>
      <c r="F29" s="116" t="s">
        <v>543</v>
      </c>
      <c r="G29" s="6"/>
      <c r="H29" s="6"/>
      <c r="I29" s="6"/>
      <c r="J29" s="117"/>
      <c r="K29" s="118"/>
      <c r="L29" s="118"/>
      <c r="M29" s="119"/>
      <c r="N29" s="1"/>
      <c r="O29" s="120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/>
      <c r="B30" s="109"/>
      <c r="C30" s="109"/>
      <c r="D30" s="109"/>
      <c r="E30" s="6"/>
      <c r="F30" s="6"/>
      <c r="G30" s="6"/>
      <c r="H30" s="6"/>
      <c r="I30" s="6"/>
      <c r="J30" s="121"/>
      <c r="K30" s="118"/>
      <c r="L30" s="118"/>
      <c r="M30" s="6"/>
      <c r="N30" s="122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.75" customHeight="1">
      <c r="A31" s="1"/>
      <c r="B31" s="123" t="s">
        <v>544</v>
      </c>
      <c r="C31" s="123"/>
      <c r="D31" s="123"/>
      <c r="E31" s="123"/>
      <c r="F31" s="124"/>
      <c r="G31" s="6"/>
      <c r="H31" s="6"/>
      <c r="I31" s="125"/>
      <c r="J31" s="126"/>
      <c r="K31" s="127"/>
      <c r="L31" s="126"/>
      <c r="M31" s="6"/>
      <c r="N31" s="1"/>
      <c r="O31" s="1"/>
      <c r="P31" s="1"/>
      <c r="R31" s="54"/>
      <c r="S31" s="1"/>
      <c r="T31" s="1"/>
      <c r="U31" s="1"/>
      <c r="V31" s="1"/>
      <c r="W31" s="1"/>
      <c r="X31" s="1"/>
      <c r="Y31" s="1"/>
      <c r="Z31" s="1"/>
    </row>
    <row r="32" spans="1:56" ht="38.25" customHeight="1">
      <c r="A32" s="265" t="s">
        <v>16</v>
      </c>
      <c r="B32" s="265" t="s">
        <v>512</v>
      </c>
      <c r="C32" s="265"/>
      <c r="D32" s="227" t="s">
        <v>523</v>
      </c>
      <c r="E32" s="265" t="s">
        <v>524</v>
      </c>
      <c r="F32" s="265" t="s">
        <v>525</v>
      </c>
      <c r="G32" s="265" t="s">
        <v>545</v>
      </c>
      <c r="H32" s="265" t="s">
        <v>527</v>
      </c>
      <c r="I32" s="265" t="s">
        <v>528</v>
      </c>
      <c r="J32" s="96" t="s">
        <v>529</v>
      </c>
      <c r="K32" s="94" t="s">
        <v>546</v>
      </c>
      <c r="L32" s="129" t="s">
        <v>531</v>
      </c>
      <c r="M32" s="96" t="s">
        <v>532</v>
      </c>
      <c r="N32" s="93" t="s">
        <v>533</v>
      </c>
      <c r="O32" s="227" t="s">
        <v>534</v>
      </c>
      <c r="P32" s="41"/>
      <c r="Q32" s="1"/>
      <c r="R32" s="54"/>
      <c r="S32" s="54"/>
      <c r="T32" s="54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68" customFormat="1" ht="13.5" customHeight="1">
      <c r="A33" s="275">
        <v>1</v>
      </c>
      <c r="B33" s="274">
        <v>45000</v>
      </c>
      <c r="C33" s="290"/>
      <c r="D33" s="291" t="s">
        <v>148</v>
      </c>
      <c r="E33" s="292" t="s">
        <v>537</v>
      </c>
      <c r="F33" s="275">
        <v>1165</v>
      </c>
      <c r="G33" s="275">
        <v>1137</v>
      </c>
      <c r="H33" s="275">
        <v>1190</v>
      </c>
      <c r="I33" s="293" t="s">
        <v>878</v>
      </c>
      <c r="J33" s="273" t="s">
        <v>556</v>
      </c>
      <c r="K33" s="273">
        <f t="shared" ref="K33" si="12">H33-F33</f>
        <v>25</v>
      </c>
      <c r="L33" s="294">
        <f t="shared" ref="L33" si="13">(F33*-0.7)/100</f>
        <v>-8.1549999999999994</v>
      </c>
      <c r="M33" s="295">
        <f t="shared" ref="M33" si="14">(K33+L33)/F33</f>
        <v>1.4459227467811158E-2</v>
      </c>
      <c r="N33" s="273" t="s">
        <v>535</v>
      </c>
      <c r="O33" s="328">
        <v>45026</v>
      </c>
      <c r="P33" s="266"/>
      <c r="Q33" s="198"/>
      <c r="R33" s="226" t="s">
        <v>536</v>
      </c>
      <c r="S33" s="19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</row>
    <row r="34" spans="1:38" s="268" customFormat="1" ht="13.5" customHeight="1">
      <c r="A34" s="275">
        <v>2</v>
      </c>
      <c r="B34" s="274">
        <v>45006</v>
      </c>
      <c r="C34" s="290"/>
      <c r="D34" s="291" t="s">
        <v>186</v>
      </c>
      <c r="E34" s="292" t="s">
        <v>537</v>
      </c>
      <c r="F34" s="275">
        <v>518.5</v>
      </c>
      <c r="G34" s="275">
        <v>505</v>
      </c>
      <c r="H34" s="275">
        <v>531.5</v>
      </c>
      <c r="I34" s="293" t="s">
        <v>884</v>
      </c>
      <c r="J34" s="273" t="s">
        <v>908</v>
      </c>
      <c r="K34" s="273">
        <f t="shared" ref="K34" si="15">H34-F34</f>
        <v>13</v>
      </c>
      <c r="L34" s="294">
        <f t="shared" ref="L34" si="16">(F34*-0.7)/100</f>
        <v>-3.6294999999999997</v>
      </c>
      <c r="M34" s="295">
        <f t="shared" ref="M34" si="17">(K34+L34)/F34</f>
        <v>1.8072324011571841E-2</v>
      </c>
      <c r="N34" s="288" t="s">
        <v>535</v>
      </c>
      <c r="O34" s="328">
        <v>45023</v>
      </c>
      <c r="P34" s="266"/>
      <c r="Q34" s="198"/>
      <c r="R34" s="226" t="s">
        <v>536</v>
      </c>
      <c r="S34" s="19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268" customFormat="1" ht="13.5" customHeight="1">
      <c r="A35" s="275">
        <v>3</v>
      </c>
      <c r="B35" s="289">
        <v>45013</v>
      </c>
      <c r="C35" s="290"/>
      <c r="D35" s="291" t="s">
        <v>153</v>
      </c>
      <c r="E35" s="292" t="s">
        <v>537</v>
      </c>
      <c r="F35" s="275">
        <v>748</v>
      </c>
      <c r="G35" s="275">
        <v>725</v>
      </c>
      <c r="H35" s="275">
        <v>764.5</v>
      </c>
      <c r="I35" s="293" t="s">
        <v>867</v>
      </c>
      <c r="J35" s="273" t="s">
        <v>933</v>
      </c>
      <c r="K35" s="273">
        <f t="shared" ref="K35" si="18">H35-F35</f>
        <v>16.5</v>
      </c>
      <c r="L35" s="294">
        <f t="shared" ref="L35" si="19">(F35*-0.7)/100</f>
        <v>-5.2360000000000007</v>
      </c>
      <c r="M35" s="295">
        <f t="shared" ref="M35" si="20">(K35+L35)/F35</f>
        <v>1.5058823529411763E-2</v>
      </c>
      <c r="N35" s="288" t="s">
        <v>535</v>
      </c>
      <c r="O35" s="328">
        <v>45028</v>
      </c>
      <c r="P35" s="266"/>
      <c r="Q35" s="198"/>
      <c r="R35" s="226" t="s">
        <v>536</v>
      </c>
      <c r="S35" s="19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</row>
    <row r="36" spans="1:38" s="268" customFormat="1" ht="13.5" customHeight="1">
      <c r="A36" s="297">
        <v>4</v>
      </c>
      <c r="B36" s="326">
        <v>45013</v>
      </c>
      <c r="C36" s="306"/>
      <c r="D36" s="307" t="s">
        <v>256</v>
      </c>
      <c r="E36" s="308" t="s">
        <v>537</v>
      </c>
      <c r="F36" s="297">
        <v>268</v>
      </c>
      <c r="G36" s="297">
        <v>262</v>
      </c>
      <c r="H36" s="297">
        <v>261</v>
      </c>
      <c r="I36" s="309" t="s">
        <v>891</v>
      </c>
      <c r="J36" s="298" t="s">
        <v>889</v>
      </c>
      <c r="K36" s="298">
        <f t="shared" ref="K36:K37" si="21">H36-F36</f>
        <v>-7</v>
      </c>
      <c r="L36" s="310">
        <f t="shared" ref="L36" si="22">(F36*-0.7)/100</f>
        <v>-1.8759999999999999</v>
      </c>
      <c r="M36" s="311">
        <f t="shared" ref="M36:M37" si="23">(K36+L36)/F36</f>
        <v>-3.3119402985074625E-2</v>
      </c>
      <c r="N36" s="327" t="s">
        <v>547</v>
      </c>
      <c r="O36" s="329">
        <v>45019</v>
      </c>
      <c r="P36" s="266"/>
      <c r="Q36" s="198"/>
      <c r="R36" s="226" t="s">
        <v>799</v>
      </c>
      <c r="S36" s="19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</row>
    <row r="37" spans="1:38" s="268" customFormat="1" ht="13.5" customHeight="1">
      <c r="A37" s="275">
        <v>5</v>
      </c>
      <c r="B37" s="289">
        <v>45019</v>
      </c>
      <c r="C37" s="290"/>
      <c r="D37" s="291" t="s">
        <v>48</v>
      </c>
      <c r="E37" s="292" t="s">
        <v>537</v>
      </c>
      <c r="F37" s="275">
        <v>3365</v>
      </c>
      <c r="G37" s="275">
        <v>3270</v>
      </c>
      <c r="H37" s="275">
        <v>3400</v>
      </c>
      <c r="I37" s="293" t="s">
        <v>895</v>
      </c>
      <c r="J37" s="273" t="s">
        <v>896</v>
      </c>
      <c r="K37" s="273">
        <f t="shared" si="21"/>
        <v>35</v>
      </c>
      <c r="L37" s="294">
        <f>(F37*-0.07)/100</f>
        <v>-2.3555000000000001</v>
      </c>
      <c r="M37" s="295">
        <f t="shared" si="23"/>
        <v>9.7011887072808323E-3</v>
      </c>
      <c r="N37" s="273" t="s">
        <v>535</v>
      </c>
      <c r="O37" s="296">
        <v>45019</v>
      </c>
      <c r="P37" s="266"/>
      <c r="Q37" s="198"/>
      <c r="R37" s="226" t="s">
        <v>536</v>
      </c>
      <c r="S37" s="19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</row>
    <row r="38" spans="1:38" s="268" customFormat="1" ht="13.5" customHeight="1">
      <c r="A38" s="275">
        <v>6</v>
      </c>
      <c r="B38" s="289">
        <v>45026</v>
      </c>
      <c r="C38" s="290"/>
      <c r="D38" s="291" t="s">
        <v>921</v>
      </c>
      <c r="E38" s="292" t="s">
        <v>537</v>
      </c>
      <c r="F38" s="275">
        <v>459</v>
      </c>
      <c r="G38" s="275">
        <v>445</v>
      </c>
      <c r="H38" s="275">
        <v>468</v>
      </c>
      <c r="I38" s="293" t="s">
        <v>922</v>
      </c>
      <c r="J38" s="273" t="s">
        <v>742</v>
      </c>
      <c r="K38" s="273">
        <f t="shared" ref="K38:K40" si="24">H38-F38</f>
        <v>9</v>
      </c>
      <c r="L38" s="294">
        <f>(F38*-0.07)/100</f>
        <v>-0.32130000000000003</v>
      </c>
      <c r="M38" s="295">
        <f t="shared" ref="M38:M40" si="25">(K38+L38)/F38</f>
        <v>1.8907843137254899E-2</v>
      </c>
      <c r="N38" s="273" t="s">
        <v>535</v>
      </c>
      <c r="O38" s="296">
        <v>45026</v>
      </c>
      <c r="P38" s="266"/>
      <c r="Q38" s="198"/>
      <c r="R38" s="226" t="s">
        <v>799</v>
      </c>
      <c r="S38" s="19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</row>
    <row r="39" spans="1:38" s="268" customFormat="1" ht="13.5" customHeight="1">
      <c r="A39" s="275">
        <v>7</v>
      </c>
      <c r="B39" s="289">
        <v>45026</v>
      </c>
      <c r="C39" s="290"/>
      <c r="D39" s="291" t="s">
        <v>923</v>
      </c>
      <c r="E39" s="292" t="s">
        <v>537</v>
      </c>
      <c r="F39" s="275">
        <v>89.5</v>
      </c>
      <c r="G39" s="275">
        <v>86</v>
      </c>
      <c r="H39" s="275">
        <v>93.5</v>
      </c>
      <c r="I39" s="293" t="s">
        <v>924</v>
      </c>
      <c r="J39" s="273" t="s">
        <v>934</v>
      </c>
      <c r="K39" s="273">
        <f t="shared" si="24"/>
        <v>4</v>
      </c>
      <c r="L39" s="294">
        <f t="shared" ref="L39:L40" si="26">(F39*-0.7)/100</f>
        <v>-0.62649999999999995</v>
      </c>
      <c r="M39" s="295">
        <f t="shared" si="25"/>
        <v>3.76927374301676E-2</v>
      </c>
      <c r="N39" s="288" t="s">
        <v>535</v>
      </c>
      <c r="O39" s="328">
        <v>45028</v>
      </c>
      <c r="P39" s="266"/>
      <c r="Q39" s="198"/>
      <c r="R39" s="226" t="s">
        <v>799</v>
      </c>
      <c r="S39" s="19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</row>
    <row r="40" spans="1:38" s="268" customFormat="1" ht="13.5" customHeight="1">
      <c r="A40" s="297">
        <v>8</v>
      </c>
      <c r="B40" s="326">
        <v>45029</v>
      </c>
      <c r="C40" s="306"/>
      <c r="D40" s="307" t="s">
        <v>451</v>
      </c>
      <c r="E40" s="308" t="s">
        <v>537</v>
      </c>
      <c r="F40" s="297">
        <v>108.25</v>
      </c>
      <c r="G40" s="297">
        <v>105</v>
      </c>
      <c r="H40" s="297">
        <v>105</v>
      </c>
      <c r="I40" s="309" t="s">
        <v>950</v>
      </c>
      <c r="J40" s="298" t="s">
        <v>967</v>
      </c>
      <c r="K40" s="298">
        <f t="shared" si="24"/>
        <v>-3.25</v>
      </c>
      <c r="L40" s="310">
        <f t="shared" si="26"/>
        <v>-0.75774999999999992</v>
      </c>
      <c r="M40" s="311">
        <f t="shared" si="25"/>
        <v>-3.7023094688221708E-2</v>
      </c>
      <c r="N40" s="327" t="s">
        <v>547</v>
      </c>
      <c r="O40" s="329">
        <v>45034</v>
      </c>
      <c r="P40" s="266"/>
      <c r="Q40" s="198"/>
      <c r="R40" s="226" t="s">
        <v>799</v>
      </c>
      <c r="S40" s="19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</row>
    <row r="41" spans="1:38" s="268" customFormat="1" ht="13.5" customHeight="1">
      <c r="A41" s="201">
        <v>9</v>
      </c>
      <c r="B41" s="243">
        <v>45033</v>
      </c>
      <c r="C41" s="269"/>
      <c r="D41" s="270" t="s">
        <v>124</v>
      </c>
      <c r="E41" s="271" t="s">
        <v>537</v>
      </c>
      <c r="F41" s="201" t="s">
        <v>961</v>
      </c>
      <c r="G41" s="201">
        <v>865</v>
      </c>
      <c r="H41" s="201"/>
      <c r="I41" s="272" t="s">
        <v>962</v>
      </c>
      <c r="J41" s="225" t="s">
        <v>538</v>
      </c>
      <c r="K41" s="225"/>
      <c r="L41" s="278"/>
      <c r="M41" s="279"/>
      <c r="N41" s="225"/>
      <c r="O41" s="280"/>
      <c r="P41" s="266"/>
      <c r="Q41" s="198"/>
      <c r="R41" s="226" t="s">
        <v>536</v>
      </c>
      <c r="S41" s="19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</row>
    <row r="42" spans="1:38" s="268" customFormat="1" ht="13.5" customHeight="1">
      <c r="A42" s="275">
        <v>10</v>
      </c>
      <c r="B42" s="371">
        <v>45035</v>
      </c>
      <c r="C42" s="290"/>
      <c r="D42" s="291" t="s">
        <v>500</v>
      </c>
      <c r="E42" s="292" t="s">
        <v>537</v>
      </c>
      <c r="F42" s="275">
        <v>312</v>
      </c>
      <c r="G42" s="275">
        <v>303</v>
      </c>
      <c r="H42" s="275">
        <v>320</v>
      </c>
      <c r="I42" s="293" t="s">
        <v>980</v>
      </c>
      <c r="J42" s="273" t="s">
        <v>885</v>
      </c>
      <c r="K42" s="273">
        <f t="shared" ref="K42" si="27">H42-F42</f>
        <v>8</v>
      </c>
      <c r="L42" s="294">
        <f t="shared" ref="L42" si="28">(F42*-0.7)/100</f>
        <v>-2.1839999999999997</v>
      </c>
      <c r="M42" s="295">
        <f t="shared" ref="M42" si="29">(K42+L42)/F42</f>
        <v>1.8641025641025644E-2</v>
      </c>
      <c r="N42" s="288" t="s">
        <v>535</v>
      </c>
      <c r="O42" s="328">
        <v>45040</v>
      </c>
      <c r="P42" s="266"/>
      <c r="Q42" s="198"/>
      <c r="R42" s="226" t="s">
        <v>536</v>
      </c>
      <c r="S42" s="19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  <c r="AK42" s="267"/>
      <c r="AL42" s="267"/>
    </row>
    <row r="43" spans="1:38" s="268" customFormat="1" ht="13.5" customHeight="1">
      <c r="A43" s="201">
        <v>11</v>
      </c>
      <c r="B43" s="357">
        <v>45035</v>
      </c>
      <c r="C43" s="269"/>
      <c r="D43" s="270" t="s">
        <v>153</v>
      </c>
      <c r="E43" s="271" t="s">
        <v>537</v>
      </c>
      <c r="F43" s="201" t="s">
        <v>981</v>
      </c>
      <c r="G43" s="201">
        <v>738</v>
      </c>
      <c r="H43" s="201"/>
      <c r="I43" s="272" t="s">
        <v>645</v>
      </c>
      <c r="J43" s="225" t="s">
        <v>538</v>
      </c>
      <c r="K43" s="225"/>
      <c r="L43" s="278"/>
      <c r="M43" s="279"/>
      <c r="N43" s="225"/>
      <c r="O43" s="280"/>
      <c r="P43" s="266"/>
      <c r="Q43" s="198"/>
      <c r="R43" s="226" t="s">
        <v>536</v>
      </c>
      <c r="S43" s="19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267"/>
      <c r="AK43" s="267"/>
      <c r="AL43" s="267"/>
    </row>
    <row r="44" spans="1:38" s="268" customFormat="1" ht="13.5" customHeight="1">
      <c r="A44" s="201">
        <v>12</v>
      </c>
      <c r="B44" s="357">
        <v>45036</v>
      </c>
      <c r="C44" s="269"/>
      <c r="D44" s="270" t="s">
        <v>183</v>
      </c>
      <c r="E44" s="271" t="s">
        <v>537</v>
      </c>
      <c r="F44" s="201" t="s">
        <v>990</v>
      </c>
      <c r="G44" s="201">
        <v>2270</v>
      </c>
      <c r="H44" s="201"/>
      <c r="I44" s="272" t="s">
        <v>991</v>
      </c>
      <c r="J44" s="225" t="s">
        <v>538</v>
      </c>
      <c r="K44" s="225"/>
      <c r="L44" s="278"/>
      <c r="M44" s="279"/>
      <c r="N44" s="225"/>
      <c r="O44" s="280"/>
      <c r="P44" s="266"/>
      <c r="Q44" s="198"/>
      <c r="R44" s="226" t="s">
        <v>536</v>
      </c>
      <c r="S44" s="19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67"/>
      <c r="AJ44" s="267"/>
      <c r="AK44" s="267"/>
      <c r="AL44" s="267"/>
    </row>
    <row r="45" spans="1:38" s="268" customFormat="1" ht="13.5" customHeight="1">
      <c r="A45" s="275">
        <v>13</v>
      </c>
      <c r="B45" s="371">
        <v>45036</v>
      </c>
      <c r="C45" s="290"/>
      <c r="D45" s="291" t="s">
        <v>426</v>
      </c>
      <c r="E45" s="292" t="s">
        <v>537</v>
      </c>
      <c r="F45" s="275">
        <v>41.85</v>
      </c>
      <c r="G45" s="275">
        <v>40.9</v>
      </c>
      <c r="H45" s="275">
        <v>43</v>
      </c>
      <c r="I45" s="293" t="s">
        <v>992</v>
      </c>
      <c r="J45" s="273" t="s">
        <v>1019</v>
      </c>
      <c r="K45" s="273">
        <f t="shared" ref="K45" si="30">H45-F45</f>
        <v>1.1499999999999986</v>
      </c>
      <c r="L45" s="294">
        <f t="shared" ref="L45" si="31">(F45*-0.7)/100</f>
        <v>-0.29294999999999999</v>
      </c>
      <c r="M45" s="295">
        <f t="shared" ref="M45" si="32">(K45+L45)/F45</f>
        <v>2.047909199522099E-2</v>
      </c>
      <c r="N45" s="288" t="s">
        <v>535</v>
      </c>
      <c r="O45" s="328">
        <v>45040</v>
      </c>
      <c r="P45" s="266"/>
      <c r="Q45" s="198"/>
      <c r="R45" s="226" t="s">
        <v>536</v>
      </c>
      <c r="S45" s="19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7"/>
      <c r="AL45" s="267"/>
    </row>
    <row r="46" spans="1:38" s="268" customFormat="1" ht="13.5" customHeight="1">
      <c r="A46" s="201">
        <v>14</v>
      </c>
      <c r="B46" s="243">
        <v>45040</v>
      </c>
      <c r="C46" s="269"/>
      <c r="D46" s="270" t="s">
        <v>402</v>
      </c>
      <c r="E46" s="271" t="s">
        <v>537</v>
      </c>
      <c r="F46" s="201" t="s">
        <v>1020</v>
      </c>
      <c r="G46" s="201">
        <v>232</v>
      </c>
      <c r="H46" s="201"/>
      <c r="I46" s="272" t="s">
        <v>1021</v>
      </c>
      <c r="J46" s="225" t="s">
        <v>538</v>
      </c>
      <c r="K46" s="225"/>
      <c r="L46" s="278"/>
      <c r="M46" s="279"/>
      <c r="N46" s="225"/>
      <c r="O46" s="280"/>
      <c r="P46" s="266"/>
      <c r="Q46" s="198"/>
      <c r="R46" s="226"/>
      <c r="S46" s="197"/>
      <c r="T46" s="267"/>
      <c r="U46" s="267"/>
      <c r="V46" s="267"/>
      <c r="W46" s="267"/>
      <c r="X46" s="267"/>
      <c r="Y46" s="267"/>
      <c r="Z46" s="267"/>
      <c r="AA46" s="267"/>
      <c r="AB46" s="267"/>
      <c r="AC46" s="267"/>
      <c r="AD46" s="267"/>
      <c r="AE46" s="267"/>
      <c r="AF46" s="267"/>
      <c r="AG46" s="267"/>
      <c r="AH46" s="267"/>
      <c r="AI46" s="267"/>
      <c r="AJ46" s="267"/>
      <c r="AK46" s="267"/>
      <c r="AL46" s="267"/>
    </row>
    <row r="47" spans="1:38" s="198" customFormat="1" ht="13.5" customHeight="1">
      <c r="A47" s="324"/>
      <c r="B47" s="324"/>
      <c r="C47" s="269"/>
      <c r="D47" s="270"/>
      <c r="E47" s="271"/>
      <c r="F47" s="201"/>
      <c r="G47" s="201"/>
      <c r="H47" s="201"/>
      <c r="I47" s="272"/>
      <c r="J47" s="225"/>
      <c r="K47" s="225"/>
      <c r="L47" s="278"/>
      <c r="M47" s="279"/>
      <c r="N47" s="225"/>
      <c r="O47" s="280"/>
      <c r="P47" s="266"/>
      <c r="R47" s="226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</row>
    <row r="48" spans="1:38" ht="44.25" customHeight="1">
      <c r="A48" s="109" t="s">
        <v>539</v>
      </c>
      <c r="B48" s="130"/>
      <c r="C48" s="130"/>
      <c r="D48" s="1"/>
      <c r="E48" s="6"/>
      <c r="F48" s="6"/>
      <c r="G48" s="6"/>
      <c r="H48" s="6" t="s">
        <v>551</v>
      </c>
      <c r="I48" s="6"/>
      <c r="J48" s="6"/>
      <c r="K48" s="105"/>
      <c r="L48" s="131"/>
      <c r="M48" s="105"/>
      <c r="N48" s="106"/>
      <c r="O48" s="105"/>
      <c r="P48" s="1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38" ht="12.75" customHeight="1">
      <c r="A49" s="115" t="s">
        <v>540</v>
      </c>
      <c r="B49" s="109"/>
      <c r="C49" s="109"/>
      <c r="D49" s="109"/>
      <c r="E49" s="41"/>
      <c r="F49" s="116" t="s">
        <v>541</v>
      </c>
      <c r="G49" s="54"/>
      <c r="H49" s="41"/>
      <c r="I49" s="54"/>
      <c r="J49" s="6"/>
      <c r="K49" s="132"/>
      <c r="L49" s="133"/>
      <c r="M49" s="6"/>
      <c r="N49" s="99"/>
      <c r="O49" s="134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15"/>
      <c r="B50" s="109"/>
      <c r="C50" s="109"/>
      <c r="D50" s="109"/>
      <c r="E50" s="6"/>
      <c r="F50" s="116" t="s">
        <v>543</v>
      </c>
      <c r="G50" s="54"/>
      <c r="H50" s="41"/>
      <c r="I50" s="54"/>
      <c r="J50" s="6"/>
      <c r="K50" s="132"/>
      <c r="L50" s="133"/>
      <c r="M50" s="6"/>
      <c r="N50" s="99"/>
      <c r="O50" s="134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09"/>
      <c r="B51" s="109"/>
      <c r="C51" s="109"/>
      <c r="D51" s="109"/>
      <c r="E51" s="6"/>
      <c r="F51" s="6"/>
      <c r="G51" s="6"/>
      <c r="H51" s="6"/>
      <c r="I51" s="6"/>
      <c r="J51" s="121"/>
      <c r="K51" s="118"/>
      <c r="L51" s="119"/>
      <c r="M51" s="6"/>
      <c r="N51" s="122"/>
      <c r="O51" s="1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2.75" customHeight="1">
      <c r="A52" s="135" t="s">
        <v>552</v>
      </c>
      <c r="B52" s="135"/>
      <c r="C52" s="135"/>
      <c r="D52" s="135"/>
      <c r="E52" s="6"/>
      <c r="F52" s="6"/>
      <c r="G52" s="6"/>
      <c r="H52" s="6"/>
      <c r="I52" s="6"/>
      <c r="J52" s="6"/>
      <c r="K52" s="6"/>
      <c r="L52" s="6"/>
      <c r="M52" s="6"/>
      <c r="N52" s="6"/>
      <c r="O52" s="2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38.25" customHeight="1">
      <c r="A53" s="94" t="s">
        <v>16</v>
      </c>
      <c r="B53" s="94" t="s">
        <v>512</v>
      </c>
      <c r="C53" s="94"/>
      <c r="D53" s="95" t="s">
        <v>523</v>
      </c>
      <c r="E53" s="94" t="s">
        <v>524</v>
      </c>
      <c r="F53" s="94" t="s">
        <v>525</v>
      </c>
      <c r="G53" s="94" t="s">
        <v>545</v>
      </c>
      <c r="H53" s="94" t="s">
        <v>527</v>
      </c>
      <c r="I53" s="94" t="s">
        <v>528</v>
      </c>
      <c r="J53" s="93" t="s">
        <v>529</v>
      </c>
      <c r="K53" s="136" t="s">
        <v>553</v>
      </c>
      <c r="L53" s="96" t="s">
        <v>531</v>
      </c>
      <c r="M53" s="136" t="s">
        <v>554</v>
      </c>
      <c r="N53" s="94" t="s">
        <v>555</v>
      </c>
      <c r="O53" s="93" t="s">
        <v>533</v>
      </c>
      <c r="P53" s="95" t="s">
        <v>534</v>
      </c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2.75" customHeight="1">
      <c r="A54" s="287">
        <v>1</v>
      </c>
      <c r="B54" s="325">
        <v>45019</v>
      </c>
      <c r="C54" s="322"/>
      <c r="D54" s="322" t="s">
        <v>898</v>
      </c>
      <c r="E54" s="292" t="s">
        <v>537</v>
      </c>
      <c r="F54" s="287">
        <v>649</v>
      </c>
      <c r="G54" s="287">
        <v>633</v>
      </c>
      <c r="H54" s="323">
        <v>657</v>
      </c>
      <c r="I54" s="323" t="s">
        <v>886</v>
      </c>
      <c r="J54" s="273" t="s">
        <v>885</v>
      </c>
      <c r="K54" s="284">
        <f t="shared" ref="K54" si="33">H54-F54</f>
        <v>8</v>
      </c>
      <c r="L54" s="305">
        <f t="shared" ref="L54" si="34">(H54*N54)*0.07%</f>
        <v>390.91500000000008</v>
      </c>
      <c r="M54" s="350">
        <f t="shared" ref="M54" si="35">(K54*N54)-L54</f>
        <v>6409.085</v>
      </c>
      <c r="N54" s="284">
        <v>850</v>
      </c>
      <c r="O54" s="273" t="s">
        <v>535</v>
      </c>
      <c r="P54" s="296">
        <v>45019</v>
      </c>
      <c r="Q54" s="319"/>
      <c r="R54" s="54" t="s">
        <v>799</v>
      </c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320"/>
      <c r="AG54" s="321"/>
      <c r="AH54" s="319"/>
      <c r="AI54" s="319"/>
      <c r="AJ54" s="320"/>
      <c r="AK54" s="320"/>
      <c r="AL54" s="320"/>
    </row>
    <row r="55" spans="1:38" ht="12.75" customHeight="1">
      <c r="A55" s="336">
        <v>2</v>
      </c>
      <c r="B55" s="348">
        <v>45022</v>
      </c>
      <c r="C55" s="339"/>
      <c r="D55" s="339" t="s">
        <v>909</v>
      </c>
      <c r="E55" s="336" t="s">
        <v>899</v>
      </c>
      <c r="F55" s="336">
        <v>1870</v>
      </c>
      <c r="G55" s="336">
        <v>1920</v>
      </c>
      <c r="H55" s="349">
        <v>1920</v>
      </c>
      <c r="I55" s="349" t="s">
        <v>910</v>
      </c>
      <c r="J55" s="298" t="s">
        <v>939</v>
      </c>
      <c r="K55" s="340">
        <f>F55-H55</f>
        <v>-50</v>
      </c>
      <c r="L55" s="341">
        <f t="shared" ref="L55" si="36">(H55*N55)*0.07%</f>
        <v>336.00000000000006</v>
      </c>
      <c r="M55" s="352">
        <f t="shared" ref="M55" si="37">(K55*N55)-L55</f>
        <v>-12836</v>
      </c>
      <c r="N55" s="342">
        <v>250</v>
      </c>
      <c r="O55" s="298" t="s">
        <v>547</v>
      </c>
      <c r="P55" s="351">
        <v>45028</v>
      </c>
      <c r="Q55" s="319"/>
      <c r="R55" s="54" t="s">
        <v>799</v>
      </c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320"/>
      <c r="AG55" s="321"/>
      <c r="AH55" s="319"/>
      <c r="AI55" s="319"/>
      <c r="AJ55" s="320"/>
      <c r="AK55" s="320"/>
      <c r="AL55" s="320"/>
    </row>
    <row r="56" spans="1:38" ht="12.75" customHeight="1">
      <c r="A56" s="396">
        <v>3</v>
      </c>
      <c r="B56" s="398">
        <v>45022</v>
      </c>
      <c r="C56" s="339"/>
      <c r="D56" s="339" t="s">
        <v>913</v>
      </c>
      <c r="E56" s="336" t="s">
        <v>899</v>
      </c>
      <c r="F56" s="336">
        <v>17650</v>
      </c>
      <c r="G56" s="336">
        <v>17850</v>
      </c>
      <c r="H56" s="349">
        <v>17850</v>
      </c>
      <c r="I56" s="349" t="s">
        <v>914</v>
      </c>
      <c r="J56" s="400" t="s">
        <v>940</v>
      </c>
      <c r="K56" s="353">
        <f>F56-H56</f>
        <v>-200</v>
      </c>
      <c r="L56" s="341">
        <f t="shared" ref="L56" si="38">(H56*N56)*0.07%</f>
        <v>624.75000000000011</v>
      </c>
      <c r="M56" s="352">
        <f t="shared" ref="M56" si="39">(K56*N56)-L56</f>
        <v>-10624.75</v>
      </c>
      <c r="N56" s="342">
        <v>50</v>
      </c>
      <c r="O56" s="386" t="s">
        <v>547</v>
      </c>
      <c r="P56" s="388">
        <v>45028</v>
      </c>
      <c r="Q56" s="319"/>
      <c r="R56" s="54" t="s">
        <v>536</v>
      </c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320"/>
      <c r="AG56" s="321"/>
      <c r="AH56" s="319"/>
      <c r="AI56" s="319"/>
      <c r="AJ56" s="320"/>
      <c r="AK56" s="320"/>
      <c r="AL56" s="320"/>
    </row>
    <row r="57" spans="1:38" s="198" customFormat="1" ht="12.75" customHeight="1">
      <c r="A57" s="397"/>
      <c r="B57" s="399"/>
      <c r="C57" s="338"/>
      <c r="D57" s="338" t="s">
        <v>915</v>
      </c>
      <c r="E57" s="297" t="s">
        <v>899</v>
      </c>
      <c r="F57" s="297">
        <v>100</v>
      </c>
      <c r="G57" s="297"/>
      <c r="H57" s="340">
        <v>37</v>
      </c>
      <c r="I57" s="340"/>
      <c r="J57" s="401"/>
      <c r="K57" s="354">
        <f>F57-H57</f>
        <v>63</v>
      </c>
      <c r="L57" s="297">
        <v>100</v>
      </c>
      <c r="M57" s="297">
        <v>3075</v>
      </c>
      <c r="N57" s="297">
        <v>50</v>
      </c>
      <c r="O57" s="387"/>
      <c r="P57" s="389"/>
      <c r="Q57" s="200"/>
      <c r="R57" s="203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229"/>
      <c r="AG57" s="228"/>
      <c r="AH57" s="200"/>
      <c r="AI57" s="200"/>
      <c r="AJ57" s="229"/>
      <c r="AK57" s="229"/>
      <c r="AL57" s="229"/>
    </row>
    <row r="58" spans="1:38" ht="12.75" customHeight="1">
      <c r="A58" s="287">
        <v>4</v>
      </c>
      <c r="B58" s="325">
        <v>45026</v>
      </c>
      <c r="C58" s="322"/>
      <c r="D58" s="322" t="s">
        <v>919</v>
      </c>
      <c r="E58" s="287" t="s">
        <v>537</v>
      </c>
      <c r="F58" s="287">
        <v>467</v>
      </c>
      <c r="G58" s="287">
        <v>456</v>
      </c>
      <c r="H58" s="323">
        <v>475.5</v>
      </c>
      <c r="I58" s="323" t="s">
        <v>920</v>
      </c>
      <c r="J58" s="273" t="s">
        <v>973</v>
      </c>
      <c r="K58" s="284">
        <f t="shared" ref="K58" si="40">H58-F58</f>
        <v>8.5</v>
      </c>
      <c r="L58" s="305">
        <f t="shared" ref="L58" si="41">(H58*N58)*0.07%</f>
        <v>416.06250000000006</v>
      </c>
      <c r="M58" s="350">
        <f t="shared" ref="M58" si="42">(K58*N58)-L58</f>
        <v>10208.9375</v>
      </c>
      <c r="N58" s="284">
        <v>1250</v>
      </c>
      <c r="O58" s="273" t="s">
        <v>535</v>
      </c>
      <c r="P58" s="296">
        <v>45034</v>
      </c>
      <c r="Q58" s="319"/>
      <c r="R58" s="54" t="s">
        <v>799</v>
      </c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320"/>
      <c r="AG58" s="321"/>
      <c r="AH58" s="319"/>
      <c r="AI58" s="319"/>
      <c r="AJ58" s="320"/>
      <c r="AK58" s="320"/>
      <c r="AL58" s="320"/>
    </row>
    <row r="59" spans="1:38" ht="12.75" customHeight="1">
      <c r="A59" s="287">
        <v>5</v>
      </c>
      <c r="B59" s="325">
        <v>45027</v>
      </c>
      <c r="C59" s="322"/>
      <c r="D59" s="322" t="s">
        <v>931</v>
      </c>
      <c r="E59" s="287" t="s">
        <v>537</v>
      </c>
      <c r="F59" s="287">
        <v>1516</v>
      </c>
      <c r="G59" s="287">
        <v>1480</v>
      </c>
      <c r="H59" s="323">
        <v>1537</v>
      </c>
      <c r="I59" s="323" t="s">
        <v>932</v>
      </c>
      <c r="J59" s="273" t="s">
        <v>548</v>
      </c>
      <c r="K59" s="284">
        <f t="shared" ref="K59" si="43">H59-F59</f>
        <v>21</v>
      </c>
      <c r="L59" s="305">
        <f t="shared" ref="L59" si="44">(H59*N59)*0.07%</f>
        <v>376.56500000000005</v>
      </c>
      <c r="M59" s="350">
        <f t="shared" ref="M59" si="45">(K59*N59)-L59</f>
        <v>6973.4349999999995</v>
      </c>
      <c r="N59" s="284">
        <v>350</v>
      </c>
      <c r="O59" s="273" t="s">
        <v>535</v>
      </c>
      <c r="P59" s="296">
        <v>45028</v>
      </c>
      <c r="Q59" s="319"/>
      <c r="R59" s="54" t="s">
        <v>799</v>
      </c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320"/>
      <c r="AG59" s="321"/>
      <c r="AH59" s="319"/>
      <c r="AI59" s="319"/>
      <c r="AJ59" s="320"/>
      <c r="AK59" s="320"/>
      <c r="AL59" s="320"/>
    </row>
    <row r="60" spans="1:38" ht="12.75" customHeight="1">
      <c r="A60" s="287">
        <v>6</v>
      </c>
      <c r="B60" s="325">
        <v>45028</v>
      </c>
      <c r="C60" s="322"/>
      <c r="D60" s="322" t="s">
        <v>941</v>
      </c>
      <c r="E60" s="287" t="s">
        <v>537</v>
      </c>
      <c r="F60" s="287">
        <v>3342</v>
      </c>
      <c r="G60" s="287">
        <v>3295</v>
      </c>
      <c r="H60" s="323">
        <v>3372.5</v>
      </c>
      <c r="I60" s="323" t="s">
        <v>942</v>
      </c>
      <c r="J60" s="273" t="s">
        <v>963</v>
      </c>
      <c r="K60" s="284">
        <f t="shared" ref="K60" si="46">H60-F60</f>
        <v>30.5</v>
      </c>
      <c r="L60" s="305">
        <f t="shared" ref="L60" si="47">(H60*N60)*0.07%</f>
        <v>649.20625000000007</v>
      </c>
      <c r="M60" s="350">
        <f t="shared" ref="M60" si="48">(K60*N60)-L60</f>
        <v>7738.2937499999998</v>
      </c>
      <c r="N60" s="284">
        <v>275</v>
      </c>
      <c r="O60" s="273" t="s">
        <v>535</v>
      </c>
      <c r="P60" s="296">
        <v>45033</v>
      </c>
      <c r="Q60" s="319"/>
      <c r="R60" s="54" t="s">
        <v>799</v>
      </c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320"/>
      <c r="AG60" s="321"/>
      <c r="AH60" s="319"/>
      <c r="AI60" s="319"/>
      <c r="AJ60" s="320"/>
      <c r="AK60" s="320"/>
      <c r="AL60" s="320"/>
    </row>
    <row r="61" spans="1:38" ht="12.75" customHeight="1">
      <c r="A61" s="336">
        <v>7</v>
      </c>
      <c r="B61" s="348">
        <v>45034</v>
      </c>
      <c r="C61" s="339"/>
      <c r="D61" s="339" t="s">
        <v>941</v>
      </c>
      <c r="E61" s="336" t="s">
        <v>537</v>
      </c>
      <c r="F61" s="336">
        <v>3336.5</v>
      </c>
      <c r="G61" s="336">
        <v>3290</v>
      </c>
      <c r="H61" s="349">
        <v>3290</v>
      </c>
      <c r="I61" s="349" t="s">
        <v>968</v>
      </c>
      <c r="J61" s="298" t="s">
        <v>984</v>
      </c>
      <c r="K61" s="340">
        <f t="shared" ref="K61:K63" si="49">H61-F61</f>
        <v>-46.5</v>
      </c>
      <c r="L61" s="341">
        <f t="shared" ref="L61:L63" si="50">(H61*N61)*0.07%</f>
        <v>633.32500000000005</v>
      </c>
      <c r="M61" s="352">
        <f t="shared" ref="M61:M63" si="51">(K61*N61)-L61</f>
        <v>-13420.825000000001</v>
      </c>
      <c r="N61" s="340">
        <v>275</v>
      </c>
      <c r="O61" s="298" t="s">
        <v>547</v>
      </c>
      <c r="P61" s="351">
        <v>45035</v>
      </c>
      <c r="Q61" s="319"/>
      <c r="R61" s="54" t="s">
        <v>799</v>
      </c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320"/>
      <c r="AG61" s="321"/>
      <c r="AH61" s="319"/>
      <c r="AI61" s="319"/>
      <c r="AJ61" s="320"/>
      <c r="AK61" s="320"/>
      <c r="AL61" s="320"/>
    </row>
    <row r="62" spans="1:38" ht="12.75" customHeight="1">
      <c r="A62" s="287">
        <v>8</v>
      </c>
      <c r="B62" s="325">
        <v>45034</v>
      </c>
      <c r="C62" s="322"/>
      <c r="D62" s="322" t="s">
        <v>969</v>
      </c>
      <c r="E62" s="287" t="s">
        <v>537</v>
      </c>
      <c r="F62" s="287">
        <v>1208</v>
      </c>
      <c r="G62" s="287">
        <v>1189</v>
      </c>
      <c r="H62" s="323">
        <v>1224</v>
      </c>
      <c r="I62" s="323" t="s">
        <v>970</v>
      </c>
      <c r="J62" s="273" t="s">
        <v>987</v>
      </c>
      <c r="K62" s="284">
        <f t="shared" si="49"/>
        <v>16</v>
      </c>
      <c r="L62" s="305">
        <f t="shared" si="50"/>
        <v>599.7600000000001</v>
      </c>
      <c r="M62" s="350">
        <f t="shared" si="51"/>
        <v>10600.24</v>
      </c>
      <c r="N62" s="284">
        <v>700</v>
      </c>
      <c r="O62" s="273" t="s">
        <v>535</v>
      </c>
      <c r="P62" s="296">
        <v>45036</v>
      </c>
      <c r="Q62" s="319"/>
      <c r="R62" s="54" t="s">
        <v>536</v>
      </c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320"/>
      <c r="AG62" s="321"/>
      <c r="AH62" s="319"/>
      <c r="AI62" s="319"/>
      <c r="AJ62" s="320"/>
      <c r="AK62" s="320"/>
      <c r="AL62" s="320"/>
    </row>
    <row r="63" spans="1:38" ht="12.75" customHeight="1">
      <c r="A63" s="287">
        <v>9</v>
      </c>
      <c r="B63" s="325">
        <v>45035</v>
      </c>
      <c r="C63" s="322"/>
      <c r="D63" s="322" t="s">
        <v>931</v>
      </c>
      <c r="E63" s="287" t="s">
        <v>537</v>
      </c>
      <c r="F63" s="287">
        <v>1534.5</v>
      </c>
      <c r="G63" s="287">
        <v>1495</v>
      </c>
      <c r="H63" s="323">
        <v>1566.5</v>
      </c>
      <c r="I63" s="323" t="s">
        <v>985</v>
      </c>
      <c r="J63" s="273" t="s">
        <v>1022</v>
      </c>
      <c r="K63" s="284">
        <f t="shared" si="49"/>
        <v>32</v>
      </c>
      <c r="L63" s="305">
        <f t="shared" si="50"/>
        <v>383.79250000000008</v>
      </c>
      <c r="M63" s="350">
        <f t="shared" si="51"/>
        <v>10816.2075</v>
      </c>
      <c r="N63" s="284">
        <v>350</v>
      </c>
      <c r="O63" s="273" t="s">
        <v>535</v>
      </c>
      <c r="P63" s="296">
        <v>45040</v>
      </c>
      <c r="Q63" s="319"/>
      <c r="R63" s="54" t="s">
        <v>799</v>
      </c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320"/>
      <c r="AG63" s="321"/>
      <c r="AH63" s="319"/>
      <c r="AI63" s="319"/>
      <c r="AJ63" s="320"/>
      <c r="AK63" s="320"/>
      <c r="AL63" s="320"/>
    </row>
    <row r="64" spans="1:38" ht="12.75" customHeight="1">
      <c r="A64" s="256">
        <v>10</v>
      </c>
      <c r="B64" s="312">
        <v>45037</v>
      </c>
      <c r="C64" s="313"/>
      <c r="D64" s="313" t="s">
        <v>998</v>
      </c>
      <c r="E64" s="256" t="s">
        <v>537</v>
      </c>
      <c r="F64" s="256" t="s">
        <v>999</v>
      </c>
      <c r="G64" s="256">
        <v>1359</v>
      </c>
      <c r="H64" s="314"/>
      <c r="I64" s="314" t="s">
        <v>1000</v>
      </c>
      <c r="J64" s="315" t="s">
        <v>538</v>
      </c>
      <c r="K64" s="316"/>
      <c r="L64" s="317"/>
      <c r="M64" s="318"/>
      <c r="N64" s="316"/>
      <c r="O64" s="314"/>
      <c r="P64" s="257"/>
      <c r="Q64" s="319"/>
      <c r="R64" s="54" t="s">
        <v>536</v>
      </c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320"/>
      <c r="AG64" s="321"/>
      <c r="AH64" s="319"/>
      <c r="AI64" s="319"/>
      <c r="AJ64" s="320"/>
      <c r="AK64" s="320"/>
      <c r="AL64" s="320"/>
    </row>
    <row r="65" spans="1:38" ht="12.75" customHeight="1">
      <c r="A65" s="256">
        <v>11</v>
      </c>
      <c r="B65" s="312">
        <v>45037</v>
      </c>
      <c r="C65" s="313"/>
      <c r="D65" s="313" t="s">
        <v>1001</v>
      </c>
      <c r="E65" s="256" t="s">
        <v>537</v>
      </c>
      <c r="F65" s="256" t="s">
        <v>1002</v>
      </c>
      <c r="G65" s="256">
        <v>7290</v>
      </c>
      <c r="H65" s="314"/>
      <c r="I65" s="314" t="s">
        <v>1003</v>
      </c>
      <c r="J65" s="315" t="s">
        <v>538</v>
      </c>
      <c r="K65" s="316"/>
      <c r="L65" s="317"/>
      <c r="M65" s="318"/>
      <c r="N65" s="316"/>
      <c r="O65" s="314"/>
      <c r="P65" s="257"/>
      <c r="Q65" s="319"/>
      <c r="R65" s="54" t="s">
        <v>536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320"/>
      <c r="AG65" s="321"/>
      <c r="AH65" s="319"/>
      <c r="AI65" s="319"/>
      <c r="AJ65" s="320"/>
      <c r="AK65" s="320"/>
      <c r="AL65" s="320"/>
    </row>
    <row r="66" spans="1:38" ht="12.75" customHeight="1">
      <c r="A66" s="256">
        <v>12</v>
      </c>
      <c r="B66" s="312">
        <v>45040</v>
      </c>
      <c r="C66" s="313"/>
      <c r="D66" s="313" t="s">
        <v>969</v>
      </c>
      <c r="E66" s="256" t="s">
        <v>537</v>
      </c>
      <c r="F66" s="256" t="s">
        <v>1023</v>
      </c>
      <c r="G66" s="256">
        <v>1184</v>
      </c>
      <c r="H66" s="314"/>
      <c r="I66" s="314" t="s">
        <v>1024</v>
      </c>
      <c r="J66" s="315" t="s">
        <v>538</v>
      </c>
      <c r="K66" s="316"/>
      <c r="L66" s="317"/>
      <c r="M66" s="318"/>
      <c r="N66" s="316"/>
      <c r="O66" s="314"/>
      <c r="P66" s="257"/>
      <c r="Q66" s="319"/>
      <c r="R66" s="54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320"/>
      <c r="AG66" s="321"/>
      <c r="AH66" s="319"/>
      <c r="AI66" s="319"/>
      <c r="AJ66" s="320"/>
      <c r="AK66" s="320"/>
      <c r="AL66" s="320"/>
    </row>
    <row r="67" spans="1:38" ht="12.75" customHeight="1">
      <c r="A67" s="256"/>
      <c r="B67" s="312"/>
      <c r="C67" s="313"/>
      <c r="D67" s="313"/>
      <c r="E67" s="256"/>
      <c r="F67" s="256"/>
      <c r="G67" s="256"/>
      <c r="H67" s="314"/>
      <c r="I67" s="314"/>
      <c r="J67" s="315"/>
      <c r="K67" s="316"/>
      <c r="L67" s="317"/>
      <c r="M67" s="318"/>
      <c r="N67" s="316"/>
      <c r="O67" s="314"/>
      <c r="P67" s="257"/>
      <c r="Q67" s="319"/>
      <c r="R67" s="54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320"/>
      <c r="AG67" s="321"/>
      <c r="AH67" s="319"/>
      <c r="AI67" s="319"/>
      <c r="AJ67" s="320"/>
      <c r="AK67" s="320"/>
      <c r="AL67" s="320"/>
    </row>
    <row r="68" spans="1:38" s="198" customFormat="1" ht="12.75" customHeight="1">
      <c r="A68" s="320"/>
      <c r="B68" s="345"/>
      <c r="C68" s="200"/>
      <c r="D68" s="200"/>
      <c r="E68" s="229"/>
      <c r="F68" s="229"/>
      <c r="G68" s="229"/>
      <c r="H68" s="346"/>
      <c r="I68" s="346"/>
      <c r="J68" s="347"/>
      <c r="K68" s="200"/>
      <c r="L68" s="229"/>
      <c r="M68" s="229"/>
      <c r="N68" s="229"/>
      <c r="O68" s="346"/>
      <c r="P68" s="346"/>
      <c r="Q68" s="200"/>
      <c r="R68" s="203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229"/>
      <c r="AG68" s="228"/>
      <c r="AH68" s="200"/>
      <c r="AI68" s="200"/>
      <c r="AJ68" s="229"/>
      <c r="AK68" s="229"/>
      <c r="AL68" s="229"/>
    </row>
    <row r="69" spans="1:38" ht="38.25" customHeight="1">
      <c r="A69" s="137" t="s">
        <v>557</v>
      </c>
      <c r="B69" s="137"/>
      <c r="C69" s="137"/>
      <c r="D69" s="137"/>
      <c r="E69" s="138"/>
      <c r="F69" s="102"/>
      <c r="G69" s="102"/>
      <c r="H69" s="102"/>
      <c r="I69" s="102"/>
      <c r="J69" s="1"/>
      <c r="K69" s="6"/>
      <c r="L69" s="6"/>
      <c r="M69" s="6"/>
      <c r="N69" s="1"/>
      <c r="O69" s="1"/>
      <c r="P69" s="41"/>
      <c r="Q69" s="4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1"/>
      <c r="AG69" s="41"/>
      <c r="AH69" s="41"/>
      <c r="AI69" s="41"/>
      <c r="AJ69" s="41"/>
      <c r="AK69" s="41"/>
      <c r="AL69" s="41"/>
    </row>
    <row r="70" spans="1:38" ht="38.25">
      <c r="A70" s="94" t="s">
        <v>16</v>
      </c>
      <c r="B70" s="94" t="s">
        <v>512</v>
      </c>
      <c r="C70" s="94"/>
      <c r="D70" s="95" t="s">
        <v>523</v>
      </c>
      <c r="E70" s="94" t="s">
        <v>524</v>
      </c>
      <c r="F70" s="94" t="s">
        <v>525</v>
      </c>
      <c r="G70" s="94" t="s">
        <v>545</v>
      </c>
      <c r="H70" s="94" t="s">
        <v>527</v>
      </c>
      <c r="I70" s="94" t="s">
        <v>528</v>
      </c>
      <c r="J70" s="93" t="s">
        <v>529</v>
      </c>
      <c r="K70" s="93" t="s">
        <v>558</v>
      </c>
      <c r="L70" s="96" t="s">
        <v>531</v>
      </c>
      <c r="M70" s="136" t="s">
        <v>554</v>
      </c>
      <c r="N70" s="94" t="s">
        <v>555</v>
      </c>
      <c r="O70" s="94" t="s">
        <v>533</v>
      </c>
      <c r="P70" s="95" t="s">
        <v>534</v>
      </c>
      <c r="Q70" s="4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1"/>
      <c r="AG70" s="41"/>
      <c r="AH70" s="41"/>
      <c r="AI70" s="41"/>
      <c r="AJ70" s="41"/>
      <c r="AK70" s="41"/>
      <c r="AL70" s="41"/>
    </row>
    <row r="71" spans="1:38" s="198" customFormat="1" ht="15" customHeight="1">
      <c r="A71" s="287">
        <v>1</v>
      </c>
      <c r="B71" s="274">
        <v>45012</v>
      </c>
      <c r="C71" s="285"/>
      <c r="D71" s="322" t="s">
        <v>890</v>
      </c>
      <c r="E71" s="275" t="s">
        <v>537</v>
      </c>
      <c r="F71" s="275">
        <v>128</v>
      </c>
      <c r="G71" s="275">
        <v>78</v>
      </c>
      <c r="H71" s="284">
        <v>151</v>
      </c>
      <c r="I71" s="305" t="s">
        <v>876</v>
      </c>
      <c r="J71" s="273" t="s">
        <v>875</v>
      </c>
      <c r="K71" s="281">
        <f>H71-F71</f>
        <v>23</v>
      </c>
      <c r="L71" s="282">
        <v>100</v>
      </c>
      <c r="M71" s="283">
        <f t="shared" ref="M71" si="52">(K71*N71)-100</f>
        <v>2200</v>
      </c>
      <c r="N71" s="281">
        <v>100</v>
      </c>
      <c r="O71" s="273" t="s">
        <v>535</v>
      </c>
      <c r="P71" s="274">
        <v>45019</v>
      </c>
      <c r="Q71" s="197"/>
      <c r="R71" s="203" t="s">
        <v>799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287">
        <v>2</v>
      </c>
      <c r="B72" s="274">
        <v>45021</v>
      </c>
      <c r="C72" s="285"/>
      <c r="D72" s="322" t="s">
        <v>937</v>
      </c>
      <c r="E72" s="275" t="s">
        <v>899</v>
      </c>
      <c r="F72" s="275">
        <v>55</v>
      </c>
      <c r="G72" s="275">
        <v>115</v>
      </c>
      <c r="H72" s="284">
        <v>35</v>
      </c>
      <c r="I72" s="305">
        <v>0.1</v>
      </c>
      <c r="J72" s="273" t="s">
        <v>938</v>
      </c>
      <c r="K72" s="281">
        <f>F72-H72</f>
        <v>20</v>
      </c>
      <c r="L72" s="282">
        <v>100</v>
      </c>
      <c r="M72" s="283">
        <f t="shared" ref="M72" si="53">(K72*N72)-100</f>
        <v>1900</v>
      </c>
      <c r="N72" s="281">
        <v>100</v>
      </c>
      <c r="O72" s="273" t="s">
        <v>535</v>
      </c>
      <c r="P72" s="274">
        <v>45028</v>
      </c>
      <c r="Q72" s="197"/>
      <c r="R72" s="203" t="s">
        <v>536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287">
        <v>3</v>
      </c>
      <c r="B73" s="274">
        <v>45021</v>
      </c>
      <c r="C73" s="285"/>
      <c r="D73" s="322" t="s">
        <v>900</v>
      </c>
      <c r="E73" s="275" t="s">
        <v>899</v>
      </c>
      <c r="F73" s="275">
        <v>50</v>
      </c>
      <c r="G73" s="275">
        <v>85</v>
      </c>
      <c r="H73" s="284">
        <v>30</v>
      </c>
      <c r="I73" s="305">
        <v>0.1</v>
      </c>
      <c r="J73" s="273" t="s">
        <v>938</v>
      </c>
      <c r="K73" s="281">
        <f>F73-H73</f>
        <v>20</v>
      </c>
      <c r="L73" s="282">
        <v>100</v>
      </c>
      <c r="M73" s="283">
        <f t="shared" ref="M73" si="54">(K73*N73)-100</f>
        <v>900</v>
      </c>
      <c r="N73" s="281">
        <v>50</v>
      </c>
      <c r="O73" s="273" t="s">
        <v>535</v>
      </c>
      <c r="P73" s="274">
        <v>45033</v>
      </c>
      <c r="Q73" s="197"/>
      <c r="R73" s="203" t="s">
        <v>536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336">
        <v>4</v>
      </c>
      <c r="B74" s="337">
        <v>45021</v>
      </c>
      <c r="C74" s="338"/>
      <c r="D74" s="339" t="s">
        <v>901</v>
      </c>
      <c r="E74" s="297" t="s">
        <v>537</v>
      </c>
      <c r="F74" s="297">
        <v>40</v>
      </c>
      <c r="G74" s="297">
        <v>15</v>
      </c>
      <c r="H74" s="340">
        <v>16</v>
      </c>
      <c r="I74" s="341" t="s">
        <v>902</v>
      </c>
      <c r="J74" s="298" t="s">
        <v>906</v>
      </c>
      <c r="K74" s="342">
        <f t="shared" ref="K74:K75" si="55">H74-F74</f>
        <v>-24</v>
      </c>
      <c r="L74" s="343">
        <v>100</v>
      </c>
      <c r="M74" s="344">
        <f t="shared" ref="M74:M76" si="56">(K74*N74)-100</f>
        <v>-1300</v>
      </c>
      <c r="N74" s="342">
        <v>50</v>
      </c>
      <c r="O74" s="298" t="s">
        <v>547</v>
      </c>
      <c r="P74" s="337">
        <v>45022</v>
      </c>
      <c r="Q74" s="197"/>
      <c r="R74" s="203" t="s">
        <v>536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336">
        <v>5</v>
      </c>
      <c r="B75" s="337">
        <v>45021</v>
      </c>
      <c r="C75" s="338"/>
      <c r="D75" s="339" t="s">
        <v>903</v>
      </c>
      <c r="E75" s="297" t="s">
        <v>537</v>
      </c>
      <c r="F75" s="297">
        <v>150</v>
      </c>
      <c r="G75" s="297">
        <v>35</v>
      </c>
      <c r="H75" s="340">
        <v>39</v>
      </c>
      <c r="I75" s="341" t="s">
        <v>904</v>
      </c>
      <c r="J75" s="298" t="s">
        <v>907</v>
      </c>
      <c r="K75" s="342">
        <f t="shared" si="55"/>
        <v>-111</v>
      </c>
      <c r="L75" s="343">
        <v>100</v>
      </c>
      <c r="M75" s="344">
        <f t="shared" si="56"/>
        <v>-2875</v>
      </c>
      <c r="N75" s="342">
        <v>25</v>
      </c>
      <c r="O75" s="298" t="s">
        <v>547</v>
      </c>
      <c r="P75" s="337">
        <v>45022</v>
      </c>
      <c r="Q75" s="197"/>
      <c r="R75" s="203" t="s">
        <v>799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287">
        <v>6</v>
      </c>
      <c r="B76" s="325">
        <v>45022</v>
      </c>
      <c r="C76" s="285"/>
      <c r="D76" s="322" t="s">
        <v>911</v>
      </c>
      <c r="E76" s="275" t="s">
        <v>537</v>
      </c>
      <c r="F76" s="275">
        <v>28.5</v>
      </c>
      <c r="G76" s="275">
        <v>10</v>
      </c>
      <c r="H76" s="284">
        <v>36</v>
      </c>
      <c r="I76" s="305" t="s">
        <v>912</v>
      </c>
      <c r="J76" s="273" t="s">
        <v>974</v>
      </c>
      <c r="K76" s="281">
        <f>H76-F76</f>
        <v>7.5</v>
      </c>
      <c r="L76" s="282">
        <v>100</v>
      </c>
      <c r="M76" s="283">
        <f t="shared" si="56"/>
        <v>1962.5</v>
      </c>
      <c r="N76" s="281">
        <v>275</v>
      </c>
      <c r="O76" s="273" t="s">
        <v>535</v>
      </c>
      <c r="P76" s="274">
        <v>45035</v>
      </c>
      <c r="Q76" s="197"/>
      <c r="R76" s="203" t="s">
        <v>799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336">
        <v>7</v>
      </c>
      <c r="B77" s="348">
        <v>45027</v>
      </c>
      <c r="C77" s="338"/>
      <c r="D77" s="339" t="s">
        <v>929</v>
      </c>
      <c r="E77" s="297" t="s">
        <v>537</v>
      </c>
      <c r="F77" s="297">
        <v>135</v>
      </c>
      <c r="G77" s="297">
        <v>35</v>
      </c>
      <c r="H77" s="340">
        <v>35</v>
      </c>
      <c r="I77" s="341" t="s">
        <v>930</v>
      </c>
      <c r="J77" s="298" t="s">
        <v>972</v>
      </c>
      <c r="K77" s="342">
        <f t="shared" ref="K77" si="57">H77-F77</f>
        <v>-100</v>
      </c>
      <c r="L77" s="343">
        <v>100</v>
      </c>
      <c r="M77" s="344">
        <f t="shared" ref="M77:M78" si="58">(K77*N77)-100</f>
        <v>-2600</v>
      </c>
      <c r="N77" s="342">
        <v>25</v>
      </c>
      <c r="O77" s="298" t="s">
        <v>547</v>
      </c>
      <c r="P77" s="337">
        <v>45028</v>
      </c>
      <c r="Q77" s="197"/>
      <c r="R77" s="203" t="s">
        <v>536</v>
      </c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336">
        <v>8</v>
      </c>
      <c r="B78" s="348">
        <v>45028</v>
      </c>
      <c r="C78" s="338"/>
      <c r="D78" s="339" t="s">
        <v>943</v>
      </c>
      <c r="E78" s="297" t="s">
        <v>537</v>
      </c>
      <c r="F78" s="297">
        <v>7</v>
      </c>
      <c r="G78" s="297">
        <v>1.9</v>
      </c>
      <c r="H78" s="340">
        <v>1.9</v>
      </c>
      <c r="I78" s="341" t="s">
        <v>944</v>
      </c>
      <c r="J78" s="298" t="s">
        <v>975</v>
      </c>
      <c r="K78" s="342">
        <f>H78-F78</f>
        <v>-5.0999999999999996</v>
      </c>
      <c r="L78" s="343">
        <v>100</v>
      </c>
      <c r="M78" s="344">
        <f t="shared" si="58"/>
        <v>-4690</v>
      </c>
      <c r="N78" s="342">
        <v>900</v>
      </c>
      <c r="O78" s="298" t="s">
        <v>547</v>
      </c>
      <c r="P78" s="337">
        <v>45029</v>
      </c>
      <c r="Q78" s="197"/>
      <c r="R78" s="203" t="s">
        <v>536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87">
        <v>9</v>
      </c>
      <c r="B79" s="325">
        <v>45029</v>
      </c>
      <c r="C79" s="285"/>
      <c r="D79" s="322" t="s">
        <v>947</v>
      </c>
      <c r="E79" s="275" t="s">
        <v>537</v>
      </c>
      <c r="F79" s="275">
        <v>97.5</v>
      </c>
      <c r="G79" s="275">
        <v>48</v>
      </c>
      <c r="H79" s="284">
        <v>122</v>
      </c>
      <c r="I79" s="305" t="s">
        <v>948</v>
      </c>
      <c r="J79" s="273" t="s">
        <v>949</v>
      </c>
      <c r="K79" s="281">
        <f>H79-F79</f>
        <v>24.5</v>
      </c>
      <c r="L79" s="282">
        <v>100</v>
      </c>
      <c r="M79" s="283">
        <f t="shared" ref="M79" si="59">(K79*N79)-100</f>
        <v>2350</v>
      </c>
      <c r="N79" s="281">
        <v>100</v>
      </c>
      <c r="O79" s="273" t="s">
        <v>535</v>
      </c>
      <c r="P79" s="274">
        <v>45029</v>
      </c>
      <c r="Q79" s="197"/>
      <c r="R79" s="203" t="s">
        <v>799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287">
        <v>10</v>
      </c>
      <c r="B80" s="325">
        <v>45033</v>
      </c>
      <c r="C80" s="285"/>
      <c r="D80" s="322" t="s">
        <v>947</v>
      </c>
      <c r="E80" s="275" t="s">
        <v>537</v>
      </c>
      <c r="F80" s="275">
        <v>116</v>
      </c>
      <c r="G80" s="275">
        <v>65</v>
      </c>
      <c r="H80" s="284">
        <v>139</v>
      </c>
      <c r="I80" s="305" t="s">
        <v>951</v>
      </c>
      <c r="J80" s="273" t="s">
        <v>875</v>
      </c>
      <c r="K80" s="281">
        <f>H80-F80</f>
        <v>23</v>
      </c>
      <c r="L80" s="282">
        <v>100</v>
      </c>
      <c r="M80" s="283">
        <f t="shared" ref="M80:M82" si="60">(K80*N80)-100</f>
        <v>2200</v>
      </c>
      <c r="N80" s="281">
        <v>100</v>
      </c>
      <c r="O80" s="273" t="s">
        <v>535</v>
      </c>
      <c r="P80" s="274">
        <v>45034</v>
      </c>
      <c r="Q80" s="197"/>
      <c r="R80" s="203" t="s">
        <v>799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392">
        <v>11</v>
      </c>
      <c r="B81" s="390">
        <v>45033</v>
      </c>
      <c r="C81" s="285"/>
      <c r="D81" s="322" t="s">
        <v>952</v>
      </c>
      <c r="E81" s="275" t="s">
        <v>537</v>
      </c>
      <c r="F81" s="275">
        <v>265</v>
      </c>
      <c r="G81" s="275"/>
      <c r="H81" s="284">
        <v>225</v>
      </c>
      <c r="I81" s="305"/>
      <c r="J81" s="394" t="s">
        <v>1025</v>
      </c>
      <c r="K81" s="281">
        <f>H81-F81</f>
        <v>-40</v>
      </c>
      <c r="L81" s="282">
        <v>100</v>
      </c>
      <c r="M81" s="283">
        <f t="shared" si="60"/>
        <v>-1100</v>
      </c>
      <c r="N81" s="281">
        <v>25</v>
      </c>
      <c r="O81" s="394" t="s">
        <v>547</v>
      </c>
      <c r="P81" s="402">
        <v>45040</v>
      </c>
      <c r="Q81" s="197"/>
      <c r="R81" s="203" t="s">
        <v>536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93"/>
      <c r="B82" s="391"/>
      <c r="C82" s="285"/>
      <c r="D82" s="322" t="s">
        <v>953</v>
      </c>
      <c r="E82" s="275" t="s">
        <v>537</v>
      </c>
      <c r="F82" s="275">
        <v>105</v>
      </c>
      <c r="G82" s="275"/>
      <c r="H82" s="284">
        <v>0</v>
      </c>
      <c r="I82" s="305"/>
      <c r="J82" s="395"/>
      <c r="K82" s="281">
        <v>105</v>
      </c>
      <c r="L82" s="282">
        <v>100</v>
      </c>
      <c r="M82" s="283">
        <f t="shared" si="60"/>
        <v>2525</v>
      </c>
      <c r="N82" s="281">
        <v>25</v>
      </c>
      <c r="O82" s="395"/>
      <c r="P82" s="403"/>
      <c r="Q82" s="197"/>
      <c r="R82" s="203"/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58">
        <v>12</v>
      </c>
      <c r="B83" s="357">
        <v>45035</v>
      </c>
      <c r="C83" s="234"/>
      <c r="D83" s="333" t="s">
        <v>976</v>
      </c>
      <c r="E83" s="201" t="s">
        <v>537</v>
      </c>
      <c r="F83" s="201" t="s">
        <v>977</v>
      </c>
      <c r="G83" s="201">
        <v>4.5</v>
      </c>
      <c r="H83" s="202"/>
      <c r="I83" s="217" t="s">
        <v>978</v>
      </c>
      <c r="J83" s="245" t="s">
        <v>538</v>
      </c>
      <c r="K83" s="255"/>
      <c r="L83" s="334"/>
      <c r="M83" s="335"/>
      <c r="N83" s="255"/>
      <c r="O83" s="225"/>
      <c r="P83" s="199"/>
      <c r="Q83" s="197"/>
      <c r="R83" s="203" t="s">
        <v>536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369">
        <v>13</v>
      </c>
      <c r="B84" s="370">
        <v>45035</v>
      </c>
      <c r="C84" s="338"/>
      <c r="D84" s="339" t="s">
        <v>979</v>
      </c>
      <c r="E84" s="297" t="s">
        <v>537</v>
      </c>
      <c r="F84" s="297">
        <v>112</v>
      </c>
      <c r="G84" s="297">
        <v>60</v>
      </c>
      <c r="H84" s="340">
        <v>60</v>
      </c>
      <c r="I84" s="341" t="s">
        <v>951</v>
      </c>
      <c r="J84" s="298" t="s">
        <v>1004</v>
      </c>
      <c r="K84" s="342">
        <f>H84-F84</f>
        <v>-52</v>
      </c>
      <c r="L84" s="343">
        <v>100</v>
      </c>
      <c r="M84" s="344">
        <f t="shared" ref="M84:M85" si="61">(K84*N84)-100</f>
        <v>-5300</v>
      </c>
      <c r="N84" s="342">
        <v>100</v>
      </c>
      <c r="O84" s="298" t="s">
        <v>535</v>
      </c>
      <c r="P84" s="337">
        <v>45037</v>
      </c>
      <c r="Q84" s="197"/>
      <c r="R84" s="203" t="s">
        <v>799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372">
        <v>14</v>
      </c>
      <c r="B85" s="371">
        <v>45035</v>
      </c>
      <c r="C85" s="285"/>
      <c r="D85" s="322" t="s">
        <v>982</v>
      </c>
      <c r="E85" s="275" t="s">
        <v>537</v>
      </c>
      <c r="F85" s="275">
        <v>27.5</v>
      </c>
      <c r="G85" s="275">
        <v>10</v>
      </c>
      <c r="H85" s="284">
        <v>34.5</v>
      </c>
      <c r="I85" s="305" t="s">
        <v>983</v>
      </c>
      <c r="J85" s="273" t="s">
        <v>1026</v>
      </c>
      <c r="K85" s="281">
        <f>H85-F85</f>
        <v>7</v>
      </c>
      <c r="L85" s="282">
        <v>100</v>
      </c>
      <c r="M85" s="283">
        <f t="shared" si="61"/>
        <v>1650</v>
      </c>
      <c r="N85" s="281">
        <v>250</v>
      </c>
      <c r="O85" s="273" t="s">
        <v>535</v>
      </c>
      <c r="P85" s="274">
        <v>45040</v>
      </c>
      <c r="Q85" s="197"/>
      <c r="R85" s="203" t="s">
        <v>536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72">
        <v>15</v>
      </c>
      <c r="B86" s="371">
        <v>45036</v>
      </c>
      <c r="C86" s="285"/>
      <c r="D86" s="322" t="s">
        <v>988</v>
      </c>
      <c r="E86" s="275" t="s">
        <v>899</v>
      </c>
      <c r="F86" s="275">
        <v>60</v>
      </c>
      <c r="G86" s="275">
        <v>105</v>
      </c>
      <c r="H86" s="284">
        <v>52.5</v>
      </c>
      <c r="I86" s="305" t="s">
        <v>989</v>
      </c>
      <c r="J86" s="273" t="s">
        <v>974</v>
      </c>
      <c r="K86" s="281">
        <f>F86-H86</f>
        <v>7.5</v>
      </c>
      <c r="L86" s="282">
        <v>100</v>
      </c>
      <c r="M86" s="283">
        <f t="shared" ref="M86" si="62">(K86*N86)-100</f>
        <v>650</v>
      </c>
      <c r="N86" s="281">
        <v>100</v>
      </c>
      <c r="O86" s="273" t="s">
        <v>535</v>
      </c>
      <c r="P86" s="274">
        <v>45040</v>
      </c>
      <c r="Q86" s="197"/>
      <c r="R86" s="203" t="s">
        <v>536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372">
        <v>16</v>
      </c>
      <c r="B87" s="371">
        <v>45036</v>
      </c>
      <c r="C87" s="285"/>
      <c r="D87" s="322" t="s">
        <v>993</v>
      </c>
      <c r="E87" s="275" t="s">
        <v>537</v>
      </c>
      <c r="F87" s="275">
        <v>46</v>
      </c>
      <c r="G87" s="275"/>
      <c r="H87" s="284">
        <v>66</v>
      </c>
      <c r="I87" s="305" t="s">
        <v>994</v>
      </c>
      <c r="J87" s="273" t="s">
        <v>938</v>
      </c>
      <c r="K87" s="281">
        <f>H87-F87</f>
        <v>20</v>
      </c>
      <c r="L87" s="282">
        <v>100</v>
      </c>
      <c r="M87" s="283">
        <f t="shared" ref="M87" si="63">(K87*N87)-100</f>
        <v>900</v>
      </c>
      <c r="N87" s="281">
        <v>50</v>
      </c>
      <c r="O87" s="273" t="s">
        <v>535</v>
      </c>
      <c r="P87" s="274">
        <v>45040</v>
      </c>
      <c r="Q87" s="197"/>
      <c r="R87" s="203" t="s">
        <v>536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32"/>
      <c r="B88" s="356"/>
      <c r="C88" s="234"/>
      <c r="D88" s="333"/>
      <c r="E88" s="201"/>
      <c r="F88" s="201"/>
      <c r="G88" s="201"/>
      <c r="H88" s="202"/>
      <c r="I88" s="217"/>
      <c r="J88" s="225"/>
      <c r="K88" s="255"/>
      <c r="L88" s="334"/>
      <c r="M88" s="335"/>
      <c r="N88" s="255"/>
      <c r="O88" s="225"/>
      <c r="P88" s="199"/>
      <c r="Q88" s="197"/>
      <c r="R88" s="203"/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24"/>
      <c r="B89" s="324"/>
      <c r="C89" s="324"/>
      <c r="D89" s="324"/>
      <c r="E89" s="324"/>
      <c r="F89" s="324"/>
      <c r="G89" s="324"/>
      <c r="H89" s="324"/>
      <c r="I89" s="324"/>
      <c r="J89" s="225"/>
      <c r="K89" s="202"/>
      <c r="L89" s="217"/>
      <c r="M89" s="218"/>
      <c r="N89" s="202"/>
      <c r="O89" s="225"/>
      <c r="P89" s="199"/>
      <c r="Q89" s="1"/>
      <c r="R89" s="6"/>
      <c r="S89" s="1"/>
      <c r="T89" s="1"/>
      <c r="U89" s="1"/>
      <c r="V89" s="1"/>
      <c r="W89" s="1"/>
      <c r="X89" s="6"/>
      <c r="Y89" s="1"/>
      <c r="Z89" s="1"/>
      <c r="AA89" s="1"/>
      <c r="AB89" s="1"/>
      <c r="AC89" s="1"/>
      <c r="AD89" s="6"/>
      <c r="AE89" s="1"/>
      <c r="AF89" s="1"/>
      <c r="AG89" s="1"/>
      <c r="AH89" s="197"/>
      <c r="AI89" s="197"/>
      <c r="AJ89" s="203"/>
      <c r="AK89" s="197"/>
      <c r="AL89" s="197"/>
    </row>
    <row r="90" spans="1:38" ht="38.25" customHeight="1">
      <c r="A90" s="92" t="s">
        <v>559</v>
      </c>
      <c r="B90" s="139"/>
      <c r="C90" s="139"/>
      <c r="D90" s="140"/>
      <c r="E90" s="124"/>
      <c r="F90" s="6"/>
      <c r="G90" s="6"/>
      <c r="H90" s="125"/>
      <c r="I90" s="141"/>
      <c r="J90" s="1"/>
      <c r="K90" s="6"/>
      <c r="L90" s="6"/>
      <c r="M90" s="6"/>
      <c r="N90" s="1"/>
      <c r="O90" s="1"/>
      <c r="Q90" s="1"/>
      <c r="R90" s="6"/>
      <c r="S90" s="1"/>
      <c r="T90" s="1"/>
      <c r="U90" s="1"/>
      <c r="V90" s="1"/>
      <c r="W90" s="1"/>
      <c r="X90" s="6"/>
      <c r="Y90" s="1"/>
      <c r="Z90" s="1"/>
      <c r="AA90" s="1"/>
      <c r="AB90" s="1"/>
      <c r="AC90" s="1"/>
      <c r="AD90" s="6"/>
      <c r="AE90" s="1"/>
      <c r="AF90" s="1"/>
      <c r="AG90" s="1"/>
      <c r="AH90" s="1"/>
      <c r="AI90" s="1"/>
      <c r="AJ90" s="6"/>
      <c r="AK90" s="1"/>
    </row>
    <row r="91" spans="1:38" s="198" customFormat="1" ht="38.25">
      <c r="A91" s="93" t="s">
        <v>16</v>
      </c>
      <c r="B91" s="94" t="s">
        <v>512</v>
      </c>
      <c r="C91" s="94"/>
      <c r="D91" s="95" t="s">
        <v>523</v>
      </c>
      <c r="E91" s="94" t="s">
        <v>524</v>
      </c>
      <c r="F91" s="94" t="s">
        <v>525</v>
      </c>
      <c r="G91" s="94" t="s">
        <v>526</v>
      </c>
      <c r="H91" s="94" t="s">
        <v>527</v>
      </c>
      <c r="I91" s="94" t="s">
        <v>528</v>
      </c>
      <c r="J91" s="93" t="s">
        <v>529</v>
      </c>
      <c r="K91" s="128" t="s">
        <v>546</v>
      </c>
      <c r="L91" s="129" t="s">
        <v>531</v>
      </c>
      <c r="M91" s="96" t="s">
        <v>532</v>
      </c>
      <c r="N91" s="94" t="s">
        <v>533</v>
      </c>
      <c r="O91" s="95" t="s">
        <v>534</v>
      </c>
      <c r="P91" s="94" t="s">
        <v>763</v>
      </c>
      <c r="Q91" s="197"/>
      <c r="R91" s="6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</row>
    <row r="92" spans="1:38" ht="14.25" customHeight="1">
      <c r="A92" s="256">
        <v>1</v>
      </c>
      <c r="B92" s="257">
        <v>44840</v>
      </c>
      <c r="C92" s="254"/>
      <c r="D92" s="254" t="s">
        <v>835</v>
      </c>
      <c r="E92" s="255" t="s">
        <v>537</v>
      </c>
      <c r="F92" s="255" t="s">
        <v>836</v>
      </c>
      <c r="G92" s="255">
        <v>1220</v>
      </c>
      <c r="H92" s="255"/>
      <c r="I92" s="255" t="s">
        <v>837</v>
      </c>
      <c r="J92" s="225" t="s">
        <v>538</v>
      </c>
      <c r="K92" s="202"/>
      <c r="L92" s="217"/>
      <c r="M92" s="218"/>
      <c r="N92" s="202"/>
      <c r="O92" s="225"/>
      <c r="P92" s="199"/>
      <c r="Q92" s="197"/>
      <c r="R92" s="197" t="s">
        <v>536</v>
      </c>
      <c r="S92" s="41"/>
      <c r="T92" s="1"/>
      <c r="U92" s="1"/>
      <c r="V92" s="1"/>
      <c r="W92" s="1"/>
      <c r="X92" s="1"/>
      <c r="Y92" s="1"/>
      <c r="Z92" s="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</row>
    <row r="93" spans="1:38" ht="14.25" customHeight="1">
      <c r="A93" s="359">
        <v>2</v>
      </c>
      <c r="B93" s="360">
        <v>45019</v>
      </c>
      <c r="C93" s="361"/>
      <c r="D93" s="361" t="s">
        <v>71</v>
      </c>
      <c r="E93" s="362" t="s">
        <v>537</v>
      </c>
      <c r="F93" s="362">
        <v>96.5</v>
      </c>
      <c r="G93" s="362">
        <v>88</v>
      </c>
      <c r="H93" s="362">
        <v>102.25</v>
      </c>
      <c r="I93" s="362" t="s">
        <v>897</v>
      </c>
      <c r="J93" s="363" t="s">
        <v>966</v>
      </c>
      <c r="K93" s="363">
        <f t="shared" ref="K93" si="64">H93-F93</f>
        <v>5.75</v>
      </c>
      <c r="L93" s="364">
        <f t="shared" ref="L93" si="65">(F93*-0.7)/100</f>
        <v>-0.67549999999999999</v>
      </c>
      <c r="M93" s="365">
        <f t="shared" ref="M93" si="66">(K93+L93)/F93</f>
        <v>5.2585492227979279E-2</v>
      </c>
      <c r="N93" s="366" t="s">
        <v>535</v>
      </c>
      <c r="O93" s="367">
        <v>45034</v>
      </c>
      <c r="P93" s="368"/>
      <c r="Q93" s="197"/>
      <c r="R93" s="197" t="s">
        <v>536</v>
      </c>
      <c r="S93" s="41"/>
      <c r="T93" s="1"/>
      <c r="U93" s="1"/>
      <c r="V93" s="1"/>
      <c r="W93" s="1"/>
      <c r="X93" s="1"/>
      <c r="Y93" s="1"/>
      <c r="Z93" s="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</row>
    <row r="94" spans="1:38" ht="12.75" customHeight="1">
      <c r="A94" s="255"/>
      <c r="B94" s="253"/>
      <c r="C94" s="254"/>
      <c r="D94" s="254"/>
      <c r="E94" s="255"/>
      <c r="F94" s="255"/>
      <c r="G94" s="255"/>
      <c r="H94" s="255"/>
      <c r="I94" s="255"/>
      <c r="J94" s="225"/>
      <c r="K94" s="202"/>
      <c r="L94" s="217"/>
      <c r="M94" s="218"/>
      <c r="N94" s="202"/>
      <c r="O94" s="225"/>
      <c r="P94" s="199"/>
      <c r="R94" s="6"/>
      <c r="S94" s="1"/>
      <c r="T94" s="1"/>
      <c r="U94" s="1"/>
      <c r="V94" s="1"/>
      <c r="W94" s="1"/>
      <c r="X94" s="1"/>
      <c r="Y94" s="1"/>
    </row>
    <row r="95" spans="1:38" ht="12.75" customHeight="1">
      <c r="A95" s="109" t="s">
        <v>539</v>
      </c>
      <c r="B95" s="109"/>
      <c r="C95" s="109"/>
      <c r="D95" s="109"/>
      <c r="E95" s="41"/>
      <c r="F95" s="116" t="s">
        <v>541</v>
      </c>
      <c r="G95" s="54"/>
      <c r="H95" s="54"/>
      <c r="I95" s="54"/>
      <c r="J95" s="6"/>
      <c r="K95" s="132"/>
      <c r="L95" s="133"/>
      <c r="M95" s="6"/>
      <c r="N95" s="99"/>
      <c r="O95" s="142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15" t="s">
        <v>540</v>
      </c>
      <c r="B96" s="109"/>
      <c r="C96" s="109"/>
      <c r="D96" s="109"/>
      <c r="E96" s="6"/>
      <c r="F96" s="116" t="s">
        <v>543</v>
      </c>
      <c r="G96" s="6"/>
      <c r="H96" s="6" t="s">
        <v>759</v>
      </c>
      <c r="I96" s="6"/>
      <c r="J96" s="1"/>
      <c r="K96" s="6"/>
      <c r="L96" s="6"/>
      <c r="M96" s="6"/>
      <c r="N96" s="1"/>
      <c r="O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15"/>
      <c r="B97" s="109"/>
      <c r="C97" s="109"/>
      <c r="D97" s="109"/>
      <c r="E97" s="6"/>
      <c r="F97" s="116"/>
      <c r="G97" s="6"/>
      <c r="H97" s="6"/>
      <c r="I97" s="6"/>
      <c r="J97" s="1"/>
      <c r="K97" s="6"/>
      <c r="L97" s="6"/>
      <c r="M97" s="6"/>
      <c r="N97" s="1"/>
      <c r="O97" s="1"/>
      <c r="Q97" s="1"/>
      <c r="R97" s="54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15"/>
      <c r="B98" s="109"/>
      <c r="C98" s="109"/>
      <c r="D98" s="109"/>
      <c r="E98" s="6"/>
      <c r="F98" s="116"/>
      <c r="G98" s="54"/>
      <c r="H98" s="41"/>
      <c r="I98" s="54"/>
      <c r="J98" s="6"/>
      <c r="K98" s="132"/>
      <c r="L98" s="133"/>
      <c r="M98" s="6"/>
      <c r="N98" s="99"/>
      <c r="O98" s="134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54"/>
      <c r="B99" s="98"/>
      <c r="C99" s="98"/>
      <c r="D99" s="41"/>
      <c r="E99" s="54"/>
      <c r="F99" s="54"/>
      <c r="G99" s="54"/>
      <c r="H99" s="41"/>
      <c r="I99" s="54"/>
      <c r="J99" s="6"/>
      <c r="K99" s="132"/>
      <c r="L99" s="133"/>
      <c r="M99" s="6"/>
      <c r="N99" s="99"/>
      <c r="O99" s="134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38.25" customHeight="1">
      <c r="A100" s="41"/>
      <c r="B100" s="143" t="s">
        <v>560</v>
      </c>
      <c r="C100" s="143"/>
      <c r="D100" s="143"/>
      <c r="E100" s="143"/>
      <c r="F100" s="6"/>
      <c r="G100" s="6"/>
      <c r="H100" s="126"/>
      <c r="I100" s="6"/>
      <c r="J100" s="126"/>
      <c r="K100" s="127"/>
      <c r="L100" s="6"/>
      <c r="M100" s="6"/>
      <c r="N100" s="1"/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93" t="s">
        <v>16</v>
      </c>
      <c r="B101" s="94" t="s">
        <v>512</v>
      </c>
      <c r="C101" s="94"/>
      <c r="D101" s="95" t="s">
        <v>523</v>
      </c>
      <c r="E101" s="94" t="s">
        <v>524</v>
      </c>
      <c r="F101" s="94" t="s">
        <v>525</v>
      </c>
      <c r="G101" s="94" t="s">
        <v>561</v>
      </c>
      <c r="H101" s="94" t="s">
        <v>562</v>
      </c>
      <c r="I101" s="94" t="s">
        <v>528</v>
      </c>
      <c r="J101" s="144" t="s">
        <v>529</v>
      </c>
      <c r="K101" s="94" t="s">
        <v>530</v>
      </c>
      <c r="L101" s="94" t="s">
        <v>563</v>
      </c>
      <c r="M101" s="94" t="s">
        <v>533</v>
      </c>
      <c r="N101" s="95" t="s">
        <v>534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1</v>
      </c>
      <c r="B102" s="146">
        <v>41579</v>
      </c>
      <c r="C102" s="146"/>
      <c r="D102" s="147" t="s">
        <v>564</v>
      </c>
      <c r="E102" s="148" t="s">
        <v>565</v>
      </c>
      <c r="F102" s="149">
        <v>82</v>
      </c>
      <c r="G102" s="148" t="s">
        <v>566</v>
      </c>
      <c r="H102" s="148">
        <v>100</v>
      </c>
      <c r="I102" s="150">
        <v>100</v>
      </c>
      <c r="J102" s="151" t="s">
        <v>567</v>
      </c>
      <c r="K102" s="152">
        <f t="shared" ref="K102:K133" si="67">H102-F102</f>
        <v>18</v>
      </c>
      <c r="L102" s="153">
        <f t="shared" ref="L102:L133" si="68">K102/F102</f>
        <v>0.21951219512195122</v>
      </c>
      <c r="M102" s="148" t="s">
        <v>535</v>
      </c>
      <c r="N102" s="154">
        <v>42657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2</v>
      </c>
      <c r="B103" s="146">
        <v>41794</v>
      </c>
      <c r="C103" s="146"/>
      <c r="D103" s="147" t="s">
        <v>568</v>
      </c>
      <c r="E103" s="148" t="s">
        <v>537</v>
      </c>
      <c r="F103" s="149">
        <v>257</v>
      </c>
      <c r="G103" s="148" t="s">
        <v>566</v>
      </c>
      <c r="H103" s="148">
        <v>300</v>
      </c>
      <c r="I103" s="150">
        <v>300</v>
      </c>
      <c r="J103" s="151" t="s">
        <v>567</v>
      </c>
      <c r="K103" s="152">
        <f t="shared" si="67"/>
        <v>43</v>
      </c>
      <c r="L103" s="153">
        <f t="shared" si="68"/>
        <v>0.16731517509727625</v>
      </c>
      <c r="M103" s="148" t="s">
        <v>535</v>
      </c>
      <c r="N103" s="154">
        <v>41822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3</v>
      </c>
      <c r="B104" s="146">
        <v>41828</v>
      </c>
      <c r="C104" s="146"/>
      <c r="D104" s="147" t="s">
        <v>569</v>
      </c>
      <c r="E104" s="148" t="s">
        <v>537</v>
      </c>
      <c r="F104" s="149">
        <v>393</v>
      </c>
      <c r="G104" s="148" t="s">
        <v>566</v>
      </c>
      <c r="H104" s="148">
        <v>468</v>
      </c>
      <c r="I104" s="150">
        <v>468</v>
      </c>
      <c r="J104" s="151" t="s">
        <v>567</v>
      </c>
      <c r="K104" s="152">
        <f t="shared" si="67"/>
        <v>75</v>
      </c>
      <c r="L104" s="153">
        <f t="shared" si="68"/>
        <v>0.19083969465648856</v>
      </c>
      <c r="M104" s="148" t="s">
        <v>535</v>
      </c>
      <c r="N104" s="154">
        <v>41863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4</v>
      </c>
      <c r="B105" s="146">
        <v>41857</v>
      </c>
      <c r="C105" s="146"/>
      <c r="D105" s="147" t="s">
        <v>570</v>
      </c>
      <c r="E105" s="148" t="s">
        <v>537</v>
      </c>
      <c r="F105" s="149">
        <v>205</v>
      </c>
      <c r="G105" s="148" t="s">
        <v>566</v>
      </c>
      <c r="H105" s="148">
        <v>275</v>
      </c>
      <c r="I105" s="150">
        <v>250</v>
      </c>
      <c r="J105" s="151" t="s">
        <v>567</v>
      </c>
      <c r="K105" s="152">
        <f t="shared" si="67"/>
        <v>70</v>
      </c>
      <c r="L105" s="153">
        <f t="shared" si="68"/>
        <v>0.34146341463414637</v>
      </c>
      <c r="M105" s="148" t="s">
        <v>535</v>
      </c>
      <c r="N105" s="154">
        <v>41962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5</v>
      </c>
      <c r="B106" s="146">
        <v>41886</v>
      </c>
      <c r="C106" s="146"/>
      <c r="D106" s="147" t="s">
        <v>571</v>
      </c>
      <c r="E106" s="148" t="s">
        <v>537</v>
      </c>
      <c r="F106" s="149">
        <v>162</v>
      </c>
      <c r="G106" s="148" t="s">
        <v>566</v>
      </c>
      <c r="H106" s="148">
        <v>190</v>
      </c>
      <c r="I106" s="150">
        <v>190</v>
      </c>
      <c r="J106" s="151" t="s">
        <v>567</v>
      </c>
      <c r="K106" s="152">
        <f t="shared" si="67"/>
        <v>28</v>
      </c>
      <c r="L106" s="153">
        <f t="shared" si="68"/>
        <v>0.1728395061728395</v>
      </c>
      <c r="M106" s="148" t="s">
        <v>535</v>
      </c>
      <c r="N106" s="154">
        <v>42006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6</v>
      </c>
      <c r="B107" s="146">
        <v>41886</v>
      </c>
      <c r="C107" s="146"/>
      <c r="D107" s="147" t="s">
        <v>572</v>
      </c>
      <c r="E107" s="148" t="s">
        <v>537</v>
      </c>
      <c r="F107" s="149">
        <v>75</v>
      </c>
      <c r="G107" s="148" t="s">
        <v>566</v>
      </c>
      <c r="H107" s="148">
        <v>91.5</v>
      </c>
      <c r="I107" s="150" t="s">
        <v>573</v>
      </c>
      <c r="J107" s="151" t="s">
        <v>574</v>
      </c>
      <c r="K107" s="152">
        <f t="shared" si="67"/>
        <v>16.5</v>
      </c>
      <c r="L107" s="153">
        <f t="shared" si="68"/>
        <v>0.22</v>
      </c>
      <c r="M107" s="148" t="s">
        <v>535</v>
      </c>
      <c r="N107" s="154">
        <v>41954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7</v>
      </c>
      <c r="B108" s="146">
        <v>41913</v>
      </c>
      <c r="C108" s="146"/>
      <c r="D108" s="147" t="s">
        <v>575</v>
      </c>
      <c r="E108" s="148" t="s">
        <v>537</v>
      </c>
      <c r="F108" s="149">
        <v>850</v>
      </c>
      <c r="G108" s="148" t="s">
        <v>566</v>
      </c>
      <c r="H108" s="148">
        <v>982.5</v>
      </c>
      <c r="I108" s="150">
        <v>1050</v>
      </c>
      <c r="J108" s="151" t="s">
        <v>576</v>
      </c>
      <c r="K108" s="152">
        <f t="shared" si="67"/>
        <v>132.5</v>
      </c>
      <c r="L108" s="153">
        <f t="shared" si="68"/>
        <v>0.15588235294117647</v>
      </c>
      <c r="M108" s="148" t="s">
        <v>535</v>
      </c>
      <c r="N108" s="154">
        <v>42039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8</v>
      </c>
      <c r="B109" s="146">
        <v>41913</v>
      </c>
      <c r="C109" s="146"/>
      <c r="D109" s="147" t="s">
        <v>577</v>
      </c>
      <c r="E109" s="148" t="s">
        <v>537</v>
      </c>
      <c r="F109" s="149">
        <v>475</v>
      </c>
      <c r="G109" s="148" t="s">
        <v>566</v>
      </c>
      <c r="H109" s="148">
        <v>515</v>
      </c>
      <c r="I109" s="150">
        <v>600</v>
      </c>
      <c r="J109" s="151" t="s">
        <v>578</v>
      </c>
      <c r="K109" s="152">
        <f t="shared" si="67"/>
        <v>40</v>
      </c>
      <c r="L109" s="153">
        <f t="shared" si="68"/>
        <v>8.4210526315789472E-2</v>
      </c>
      <c r="M109" s="148" t="s">
        <v>535</v>
      </c>
      <c r="N109" s="154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9</v>
      </c>
      <c r="B110" s="146">
        <v>41913</v>
      </c>
      <c r="C110" s="146"/>
      <c r="D110" s="147" t="s">
        <v>579</v>
      </c>
      <c r="E110" s="148" t="s">
        <v>537</v>
      </c>
      <c r="F110" s="149">
        <v>86</v>
      </c>
      <c r="G110" s="148" t="s">
        <v>566</v>
      </c>
      <c r="H110" s="148">
        <v>99</v>
      </c>
      <c r="I110" s="150">
        <v>140</v>
      </c>
      <c r="J110" s="151" t="s">
        <v>580</v>
      </c>
      <c r="K110" s="152">
        <f t="shared" si="67"/>
        <v>13</v>
      </c>
      <c r="L110" s="153">
        <f t="shared" si="68"/>
        <v>0.15116279069767441</v>
      </c>
      <c r="M110" s="148" t="s">
        <v>535</v>
      </c>
      <c r="N110" s="154">
        <v>41939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10</v>
      </c>
      <c r="B111" s="146">
        <v>41926</v>
      </c>
      <c r="C111" s="146"/>
      <c r="D111" s="147" t="s">
        <v>581</v>
      </c>
      <c r="E111" s="148" t="s">
        <v>537</v>
      </c>
      <c r="F111" s="149">
        <v>496.6</v>
      </c>
      <c r="G111" s="148" t="s">
        <v>566</v>
      </c>
      <c r="H111" s="148">
        <v>621</v>
      </c>
      <c r="I111" s="150">
        <v>580</v>
      </c>
      <c r="J111" s="151" t="s">
        <v>567</v>
      </c>
      <c r="K111" s="152">
        <f t="shared" si="67"/>
        <v>124.39999999999998</v>
      </c>
      <c r="L111" s="153">
        <f t="shared" si="68"/>
        <v>0.25050342327829234</v>
      </c>
      <c r="M111" s="148" t="s">
        <v>535</v>
      </c>
      <c r="N111" s="154">
        <v>42605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11</v>
      </c>
      <c r="B112" s="146">
        <v>41926</v>
      </c>
      <c r="C112" s="146"/>
      <c r="D112" s="147" t="s">
        <v>582</v>
      </c>
      <c r="E112" s="148" t="s">
        <v>537</v>
      </c>
      <c r="F112" s="149">
        <v>2481.9</v>
      </c>
      <c r="G112" s="148" t="s">
        <v>566</v>
      </c>
      <c r="H112" s="148">
        <v>2840</v>
      </c>
      <c r="I112" s="150">
        <v>2870</v>
      </c>
      <c r="J112" s="151" t="s">
        <v>583</v>
      </c>
      <c r="K112" s="152">
        <f t="shared" si="67"/>
        <v>358.09999999999991</v>
      </c>
      <c r="L112" s="153">
        <f t="shared" si="68"/>
        <v>0.14428462065353154</v>
      </c>
      <c r="M112" s="148" t="s">
        <v>535</v>
      </c>
      <c r="N112" s="154">
        <v>42017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12</v>
      </c>
      <c r="B113" s="146">
        <v>41928</v>
      </c>
      <c r="C113" s="146"/>
      <c r="D113" s="147" t="s">
        <v>584</v>
      </c>
      <c r="E113" s="148" t="s">
        <v>537</v>
      </c>
      <c r="F113" s="149">
        <v>84.5</v>
      </c>
      <c r="G113" s="148" t="s">
        <v>566</v>
      </c>
      <c r="H113" s="148">
        <v>93</v>
      </c>
      <c r="I113" s="150">
        <v>110</v>
      </c>
      <c r="J113" s="151" t="s">
        <v>585</v>
      </c>
      <c r="K113" s="152">
        <f t="shared" si="67"/>
        <v>8.5</v>
      </c>
      <c r="L113" s="153">
        <f t="shared" si="68"/>
        <v>0.10059171597633136</v>
      </c>
      <c r="M113" s="148" t="s">
        <v>535</v>
      </c>
      <c r="N113" s="154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13</v>
      </c>
      <c r="B114" s="146">
        <v>41928</v>
      </c>
      <c r="C114" s="146"/>
      <c r="D114" s="147" t="s">
        <v>586</v>
      </c>
      <c r="E114" s="148" t="s">
        <v>537</v>
      </c>
      <c r="F114" s="149">
        <v>401</v>
      </c>
      <c r="G114" s="148" t="s">
        <v>566</v>
      </c>
      <c r="H114" s="148">
        <v>428</v>
      </c>
      <c r="I114" s="150">
        <v>450</v>
      </c>
      <c r="J114" s="151" t="s">
        <v>587</v>
      </c>
      <c r="K114" s="152">
        <f t="shared" si="67"/>
        <v>27</v>
      </c>
      <c r="L114" s="153">
        <f t="shared" si="68"/>
        <v>6.7331670822942641E-2</v>
      </c>
      <c r="M114" s="148" t="s">
        <v>535</v>
      </c>
      <c r="N114" s="154">
        <v>42020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14</v>
      </c>
      <c r="B115" s="146">
        <v>41928</v>
      </c>
      <c r="C115" s="146"/>
      <c r="D115" s="147" t="s">
        <v>588</v>
      </c>
      <c r="E115" s="148" t="s">
        <v>537</v>
      </c>
      <c r="F115" s="149">
        <v>101</v>
      </c>
      <c r="G115" s="148" t="s">
        <v>566</v>
      </c>
      <c r="H115" s="148">
        <v>112</v>
      </c>
      <c r="I115" s="150">
        <v>120</v>
      </c>
      <c r="J115" s="151" t="s">
        <v>589</v>
      </c>
      <c r="K115" s="152">
        <f t="shared" si="67"/>
        <v>11</v>
      </c>
      <c r="L115" s="153">
        <f t="shared" si="68"/>
        <v>0.10891089108910891</v>
      </c>
      <c r="M115" s="148" t="s">
        <v>535</v>
      </c>
      <c r="N115" s="154">
        <v>41939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15</v>
      </c>
      <c r="B116" s="146">
        <v>41954</v>
      </c>
      <c r="C116" s="146"/>
      <c r="D116" s="147" t="s">
        <v>590</v>
      </c>
      <c r="E116" s="148" t="s">
        <v>537</v>
      </c>
      <c r="F116" s="149">
        <v>59</v>
      </c>
      <c r="G116" s="148" t="s">
        <v>566</v>
      </c>
      <c r="H116" s="148">
        <v>76</v>
      </c>
      <c r="I116" s="150">
        <v>76</v>
      </c>
      <c r="J116" s="151" t="s">
        <v>567</v>
      </c>
      <c r="K116" s="152">
        <f t="shared" si="67"/>
        <v>17</v>
      </c>
      <c r="L116" s="153">
        <f t="shared" si="68"/>
        <v>0.28813559322033899</v>
      </c>
      <c r="M116" s="148" t="s">
        <v>535</v>
      </c>
      <c r="N116" s="154">
        <v>43032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16</v>
      </c>
      <c r="B117" s="146">
        <v>41954</v>
      </c>
      <c r="C117" s="146"/>
      <c r="D117" s="147" t="s">
        <v>579</v>
      </c>
      <c r="E117" s="148" t="s">
        <v>537</v>
      </c>
      <c r="F117" s="149">
        <v>99</v>
      </c>
      <c r="G117" s="148" t="s">
        <v>566</v>
      </c>
      <c r="H117" s="148">
        <v>120</v>
      </c>
      <c r="I117" s="150">
        <v>120</v>
      </c>
      <c r="J117" s="151" t="s">
        <v>548</v>
      </c>
      <c r="K117" s="152">
        <f t="shared" si="67"/>
        <v>21</v>
      </c>
      <c r="L117" s="153">
        <f t="shared" si="68"/>
        <v>0.21212121212121213</v>
      </c>
      <c r="M117" s="148" t="s">
        <v>535</v>
      </c>
      <c r="N117" s="154">
        <v>41960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17</v>
      </c>
      <c r="B118" s="146">
        <v>41956</v>
      </c>
      <c r="C118" s="146"/>
      <c r="D118" s="147" t="s">
        <v>591</v>
      </c>
      <c r="E118" s="148" t="s">
        <v>537</v>
      </c>
      <c r="F118" s="149">
        <v>22</v>
      </c>
      <c r="G118" s="148" t="s">
        <v>566</v>
      </c>
      <c r="H118" s="148">
        <v>33.549999999999997</v>
      </c>
      <c r="I118" s="150">
        <v>32</v>
      </c>
      <c r="J118" s="151" t="s">
        <v>592</v>
      </c>
      <c r="K118" s="152">
        <f t="shared" si="67"/>
        <v>11.549999999999997</v>
      </c>
      <c r="L118" s="153">
        <f t="shared" si="68"/>
        <v>0.52499999999999991</v>
      </c>
      <c r="M118" s="148" t="s">
        <v>535</v>
      </c>
      <c r="N118" s="154">
        <v>42188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18</v>
      </c>
      <c r="B119" s="146">
        <v>41976</v>
      </c>
      <c r="C119" s="146"/>
      <c r="D119" s="147" t="s">
        <v>593</v>
      </c>
      <c r="E119" s="148" t="s">
        <v>537</v>
      </c>
      <c r="F119" s="149">
        <v>440</v>
      </c>
      <c r="G119" s="148" t="s">
        <v>566</v>
      </c>
      <c r="H119" s="148">
        <v>520</v>
      </c>
      <c r="I119" s="150">
        <v>520</v>
      </c>
      <c r="J119" s="151" t="s">
        <v>594</v>
      </c>
      <c r="K119" s="152">
        <f t="shared" si="67"/>
        <v>80</v>
      </c>
      <c r="L119" s="153">
        <f t="shared" si="68"/>
        <v>0.18181818181818182</v>
      </c>
      <c r="M119" s="148" t="s">
        <v>535</v>
      </c>
      <c r="N119" s="154">
        <v>42208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19</v>
      </c>
      <c r="B120" s="146">
        <v>41976</v>
      </c>
      <c r="C120" s="146"/>
      <c r="D120" s="147" t="s">
        <v>595</v>
      </c>
      <c r="E120" s="148" t="s">
        <v>537</v>
      </c>
      <c r="F120" s="149">
        <v>360</v>
      </c>
      <c r="G120" s="148" t="s">
        <v>566</v>
      </c>
      <c r="H120" s="148">
        <v>427</v>
      </c>
      <c r="I120" s="150">
        <v>425</v>
      </c>
      <c r="J120" s="151" t="s">
        <v>596</v>
      </c>
      <c r="K120" s="152">
        <f t="shared" si="67"/>
        <v>67</v>
      </c>
      <c r="L120" s="153">
        <f t="shared" si="68"/>
        <v>0.18611111111111112</v>
      </c>
      <c r="M120" s="148" t="s">
        <v>535</v>
      </c>
      <c r="N120" s="154">
        <v>42058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20</v>
      </c>
      <c r="B121" s="146">
        <v>42012</v>
      </c>
      <c r="C121" s="146"/>
      <c r="D121" s="147" t="s">
        <v>597</v>
      </c>
      <c r="E121" s="148" t="s">
        <v>537</v>
      </c>
      <c r="F121" s="149">
        <v>360</v>
      </c>
      <c r="G121" s="148" t="s">
        <v>566</v>
      </c>
      <c r="H121" s="148">
        <v>455</v>
      </c>
      <c r="I121" s="150">
        <v>420</v>
      </c>
      <c r="J121" s="151" t="s">
        <v>598</v>
      </c>
      <c r="K121" s="152">
        <f t="shared" si="67"/>
        <v>95</v>
      </c>
      <c r="L121" s="153">
        <f t="shared" si="68"/>
        <v>0.2638888888888889</v>
      </c>
      <c r="M121" s="148" t="s">
        <v>535</v>
      </c>
      <c r="N121" s="154">
        <v>42024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21</v>
      </c>
      <c r="B122" s="146">
        <v>42012</v>
      </c>
      <c r="C122" s="146"/>
      <c r="D122" s="147" t="s">
        <v>599</v>
      </c>
      <c r="E122" s="148" t="s">
        <v>537</v>
      </c>
      <c r="F122" s="149">
        <v>130</v>
      </c>
      <c r="G122" s="148"/>
      <c r="H122" s="148">
        <v>175.5</v>
      </c>
      <c r="I122" s="150">
        <v>165</v>
      </c>
      <c r="J122" s="151" t="s">
        <v>600</v>
      </c>
      <c r="K122" s="152">
        <f t="shared" si="67"/>
        <v>45.5</v>
      </c>
      <c r="L122" s="153">
        <f t="shared" si="68"/>
        <v>0.35</v>
      </c>
      <c r="M122" s="148" t="s">
        <v>535</v>
      </c>
      <c r="N122" s="154">
        <v>43088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22</v>
      </c>
      <c r="B123" s="146">
        <v>42040</v>
      </c>
      <c r="C123" s="146"/>
      <c r="D123" s="147" t="s">
        <v>365</v>
      </c>
      <c r="E123" s="148" t="s">
        <v>565</v>
      </c>
      <c r="F123" s="149">
        <v>98</v>
      </c>
      <c r="G123" s="148"/>
      <c r="H123" s="148">
        <v>120</v>
      </c>
      <c r="I123" s="150">
        <v>120</v>
      </c>
      <c r="J123" s="151" t="s">
        <v>567</v>
      </c>
      <c r="K123" s="152">
        <f t="shared" si="67"/>
        <v>22</v>
      </c>
      <c r="L123" s="153">
        <f t="shared" si="68"/>
        <v>0.22448979591836735</v>
      </c>
      <c r="M123" s="148" t="s">
        <v>535</v>
      </c>
      <c r="N123" s="154">
        <v>42753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23</v>
      </c>
      <c r="B124" s="146">
        <v>42040</v>
      </c>
      <c r="C124" s="146"/>
      <c r="D124" s="147" t="s">
        <v>601</v>
      </c>
      <c r="E124" s="148" t="s">
        <v>565</v>
      </c>
      <c r="F124" s="149">
        <v>196</v>
      </c>
      <c r="G124" s="148"/>
      <c r="H124" s="148">
        <v>262</v>
      </c>
      <c r="I124" s="150">
        <v>255</v>
      </c>
      <c r="J124" s="151" t="s">
        <v>567</v>
      </c>
      <c r="K124" s="152">
        <f t="shared" si="67"/>
        <v>66</v>
      </c>
      <c r="L124" s="153">
        <f t="shared" si="68"/>
        <v>0.33673469387755101</v>
      </c>
      <c r="M124" s="148" t="s">
        <v>535</v>
      </c>
      <c r="N124" s="154">
        <v>42599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5">
        <v>24</v>
      </c>
      <c r="B125" s="156">
        <v>42067</v>
      </c>
      <c r="C125" s="156"/>
      <c r="D125" s="157" t="s">
        <v>364</v>
      </c>
      <c r="E125" s="158" t="s">
        <v>565</v>
      </c>
      <c r="F125" s="159">
        <v>235</v>
      </c>
      <c r="G125" s="159"/>
      <c r="H125" s="160">
        <v>77</v>
      </c>
      <c r="I125" s="160" t="s">
        <v>602</v>
      </c>
      <c r="J125" s="161" t="s">
        <v>603</v>
      </c>
      <c r="K125" s="162">
        <f t="shared" si="67"/>
        <v>-158</v>
      </c>
      <c r="L125" s="163">
        <f t="shared" si="68"/>
        <v>-0.67234042553191486</v>
      </c>
      <c r="M125" s="159" t="s">
        <v>547</v>
      </c>
      <c r="N125" s="156">
        <v>43522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25</v>
      </c>
      <c r="B126" s="146">
        <v>42067</v>
      </c>
      <c r="C126" s="146"/>
      <c r="D126" s="147" t="s">
        <v>604</v>
      </c>
      <c r="E126" s="148" t="s">
        <v>565</v>
      </c>
      <c r="F126" s="149">
        <v>185</v>
      </c>
      <c r="G126" s="148"/>
      <c r="H126" s="148">
        <v>224</v>
      </c>
      <c r="I126" s="150" t="s">
        <v>605</v>
      </c>
      <c r="J126" s="151" t="s">
        <v>567</v>
      </c>
      <c r="K126" s="152">
        <f t="shared" si="67"/>
        <v>39</v>
      </c>
      <c r="L126" s="153">
        <f t="shared" si="68"/>
        <v>0.21081081081081082</v>
      </c>
      <c r="M126" s="148" t="s">
        <v>535</v>
      </c>
      <c r="N126" s="154">
        <v>42647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5">
        <v>26</v>
      </c>
      <c r="B127" s="156">
        <v>42090</v>
      </c>
      <c r="C127" s="156"/>
      <c r="D127" s="164" t="s">
        <v>606</v>
      </c>
      <c r="E127" s="159" t="s">
        <v>565</v>
      </c>
      <c r="F127" s="159">
        <v>49.5</v>
      </c>
      <c r="G127" s="160"/>
      <c r="H127" s="160">
        <v>15.85</v>
      </c>
      <c r="I127" s="160">
        <v>67</v>
      </c>
      <c r="J127" s="161" t="s">
        <v>607</v>
      </c>
      <c r="K127" s="160">
        <f t="shared" si="67"/>
        <v>-33.65</v>
      </c>
      <c r="L127" s="165">
        <f t="shared" si="68"/>
        <v>-0.67979797979797973</v>
      </c>
      <c r="M127" s="159" t="s">
        <v>547</v>
      </c>
      <c r="N127" s="166">
        <v>43627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27</v>
      </c>
      <c r="B128" s="146">
        <v>42093</v>
      </c>
      <c r="C128" s="146"/>
      <c r="D128" s="147" t="s">
        <v>608</v>
      </c>
      <c r="E128" s="148" t="s">
        <v>565</v>
      </c>
      <c r="F128" s="149">
        <v>183.5</v>
      </c>
      <c r="G128" s="148"/>
      <c r="H128" s="148">
        <v>219</v>
      </c>
      <c r="I128" s="150">
        <v>218</v>
      </c>
      <c r="J128" s="151" t="s">
        <v>609</v>
      </c>
      <c r="K128" s="152">
        <f t="shared" si="67"/>
        <v>35.5</v>
      </c>
      <c r="L128" s="153">
        <f t="shared" si="68"/>
        <v>0.19346049046321526</v>
      </c>
      <c r="M128" s="148" t="s">
        <v>535</v>
      </c>
      <c r="N128" s="154">
        <v>42103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28</v>
      </c>
      <c r="B129" s="146">
        <v>42114</v>
      </c>
      <c r="C129" s="146"/>
      <c r="D129" s="147" t="s">
        <v>610</v>
      </c>
      <c r="E129" s="148" t="s">
        <v>565</v>
      </c>
      <c r="F129" s="149">
        <f>(227+237)/2</f>
        <v>232</v>
      </c>
      <c r="G129" s="148"/>
      <c r="H129" s="148">
        <v>298</v>
      </c>
      <c r="I129" s="150">
        <v>298</v>
      </c>
      <c r="J129" s="151" t="s">
        <v>567</v>
      </c>
      <c r="K129" s="152">
        <f t="shared" si="67"/>
        <v>66</v>
      </c>
      <c r="L129" s="153">
        <f t="shared" si="68"/>
        <v>0.28448275862068967</v>
      </c>
      <c r="M129" s="148" t="s">
        <v>535</v>
      </c>
      <c r="N129" s="154">
        <v>42823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29</v>
      </c>
      <c r="B130" s="146">
        <v>42128</v>
      </c>
      <c r="C130" s="146"/>
      <c r="D130" s="147" t="s">
        <v>611</v>
      </c>
      <c r="E130" s="148" t="s">
        <v>537</v>
      </c>
      <c r="F130" s="149">
        <v>385</v>
      </c>
      <c r="G130" s="148"/>
      <c r="H130" s="148">
        <f>212.5+331</f>
        <v>543.5</v>
      </c>
      <c r="I130" s="150">
        <v>510</v>
      </c>
      <c r="J130" s="151" t="s">
        <v>612</v>
      </c>
      <c r="K130" s="152">
        <f t="shared" si="67"/>
        <v>158.5</v>
      </c>
      <c r="L130" s="153">
        <f t="shared" si="68"/>
        <v>0.41168831168831171</v>
      </c>
      <c r="M130" s="148" t="s">
        <v>535</v>
      </c>
      <c r="N130" s="154">
        <v>42235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30</v>
      </c>
      <c r="B131" s="146">
        <v>42128</v>
      </c>
      <c r="C131" s="146"/>
      <c r="D131" s="147" t="s">
        <v>613</v>
      </c>
      <c r="E131" s="148" t="s">
        <v>537</v>
      </c>
      <c r="F131" s="149">
        <v>115.5</v>
      </c>
      <c r="G131" s="148"/>
      <c r="H131" s="148">
        <v>146</v>
      </c>
      <c r="I131" s="150">
        <v>142</v>
      </c>
      <c r="J131" s="151" t="s">
        <v>614</v>
      </c>
      <c r="K131" s="152">
        <f t="shared" si="67"/>
        <v>30.5</v>
      </c>
      <c r="L131" s="153">
        <f t="shared" si="68"/>
        <v>0.26406926406926406</v>
      </c>
      <c r="M131" s="148" t="s">
        <v>535</v>
      </c>
      <c r="N131" s="154">
        <v>42202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31</v>
      </c>
      <c r="B132" s="146">
        <v>42151</v>
      </c>
      <c r="C132" s="146"/>
      <c r="D132" s="147" t="s">
        <v>615</v>
      </c>
      <c r="E132" s="148" t="s">
        <v>537</v>
      </c>
      <c r="F132" s="149">
        <v>237.5</v>
      </c>
      <c r="G132" s="148"/>
      <c r="H132" s="148">
        <v>279.5</v>
      </c>
      <c r="I132" s="150">
        <v>278</v>
      </c>
      <c r="J132" s="151" t="s">
        <v>567</v>
      </c>
      <c r="K132" s="152">
        <f t="shared" si="67"/>
        <v>42</v>
      </c>
      <c r="L132" s="153">
        <f t="shared" si="68"/>
        <v>0.17684210526315788</v>
      </c>
      <c r="M132" s="148" t="s">
        <v>535</v>
      </c>
      <c r="N132" s="154">
        <v>42222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32</v>
      </c>
      <c r="B133" s="146">
        <v>42174</v>
      </c>
      <c r="C133" s="146"/>
      <c r="D133" s="147" t="s">
        <v>586</v>
      </c>
      <c r="E133" s="148" t="s">
        <v>565</v>
      </c>
      <c r="F133" s="149">
        <v>340</v>
      </c>
      <c r="G133" s="148"/>
      <c r="H133" s="148">
        <v>448</v>
      </c>
      <c r="I133" s="150">
        <v>448</v>
      </c>
      <c r="J133" s="151" t="s">
        <v>567</v>
      </c>
      <c r="K133" s="152">
        <f t="shared" si="67"/>
        <v>108</v>
      </c>
      <c r="L133" s="153">
        <f t="shared" si="68"/>
        <v>0.31764705882352939</v>
      </c>
      <c r="M133" s="148" t="s">
        <v>535</v>
      </c>
      <c r="N133" s="154">
        <v>43018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33</v>
      </c>
      <c r="B134" s="146">
        <v>42191</v>
      </c>
      <c r="C134" s="146"/>
      <c r="D134" s="147" t="s">
        <v>616</v>
      </c>
      <c r="E134" s="148" t="s">
        <v>565</v>
      </c>
      <c r="F134" s="149">
        <v>390</v>
      </c>
      <c r="G134" s="148"/>
      <c r="H134" s="148">
        <v>460</v>
      </c>
      <c r="I134" s="150">
        <v>460</v>
      </c>
      <c r="J134" s="151" t="s">
        <v>567</v>
      </c>
      <c r="K134" s="152">
        <f t="shared" ref="K134:K154" si="69">H134-F134</f>
        <v>70</v>
      </c>
      <c r="L134" s="153">
        <f t="shared" ref="L134:L154" si="70">K134/F134</f>
        <v>0.17948717948717949</v>
      </c>
      <c r="M134" s="148" t="s">
        <v>535</v>
      </c>
      <c r="N134" s="154">
        <v>42478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5">
        <v>34</v>
      </c>
      <c r="B135" s="156">
        <v>42195</v>
      </c>
      <c r="C135" s="156"/>
      <c r="D135" s="157" t="s">
        <v>617</v>
      </c>
      <c r="E135" s="158" t="s">
        <v>565</v>
      </c>
      <c r="F135" s="159">
        <v>122.5</v>
      </c>
      <c r="G135" s="159"/>
      <c r="H135" s="160">
        <v>61</v>
      </c>
      <c r="I135" s="160">
        <v>172</v>
      </c>
      <c r="J135" s="161" t="s">
        <v>618</v>
      </c>
      <c r="K135" s="162">
        <f t="shared" si="69"/>
        <v>-61.5</v>
      </c>
      <c r="L135" s="163">
        <f t="shared" si="70"/>
        <v>-0.50204081632653064</v>
      </c>
      <c r="M135" s="159" t="s">
        <v>547</v>
      </c>
      <c r="N135" s="156">
        <v>43333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35</v>
      </c>
      <c r="B136" s="146">
        <v>42219</v>
      </c>
      <c r="C136" s="146"/>
      <c r="D136" s="147" t="s">
        <v>619</v>
      </c>
      <c r="E136" s="148" t="s">
        <v>565</v>
      </c>
      <c r="F136" s="149">
        <v>297.5</v>
      </c>
      <c r="G136" s="148"/>
      <c r="H136" s="148">
        <v>350</v>
      </c>
      <c r="I136" s="150">
        <v>360</v>
      </c>
      <c r="J136" s="151" t="s">
        <v>620</v>
      </c>
      <c r="K136" s="152">
        <f t="shared" si="69"/>
        <v>52.5</v>
      </c>
      <c r="L136" s="153">
        <f t="shared" si="70"/>
        <v>0.17647058823529413</v>
      </c>
      <c r="M136" s="148" t="s">
        <v>535</v>
      </c>
      <c r="N136" s="154">
        <v>42232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36</v>
      </c>
      <c r="B137" s="146">
        <v>42219</v>
      </c>
      <c r="C137" s="146"/>
      <c r="D137" s="147" t="s">
        <v>621</v>
      </c>
      <c r="E137" s="148" t="s">
        <v>565</v>
      </c>
      <c r="F137" s="149">
        <v>115.5</v>
      </c>
      <c r="G137" s="148"/>
      <c r="H137" s="148">
        <v>149</v>
      </c>
      <c r="I137" s="150">
        <v>140</v>
      </c>
      <c r="J137" s="151" t="s">
        <v>622</v>
      </c>
      <c r="K137" s="152">
        <f t="shared" si="69"/>
        <v>33.5</v>
      </c>
      <c r="L137" s="153">
        <f t="shared" si="70"/>
        <v>0.29004329004329005</v>
      </c>
      <c r="M137" s="148" t="s">
        <v>535</v>
      </c>
      <c r="N137" s="154">
        <v>42740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37</v>
      </c>
      <c r="B138" s="146">
        <v>42251</v>
      </c>
      <c r="C138" s="146"/>
      <c r="D138" s="147" t="s">
        <v>615</v>
      </c>
      <c r="E138" s="148" t="s">
        <v>565</v>
      </c>
      <c r="F138" s="149">
        <v>226</v>
      </c>
      <c r="G138" s="148"/>
      <c r="H138" s="148">
        <v>292</v>
      </c>
      <c r="I138" s="150">
        <v>292</v>
      </c>
      <c r="J138" s="151" t="s">
        <v>623</v>
      </c>
      <c r="K138" s="152">
        <f t="shared" si="69"/>
        <v>66</v>
      </c>
      <c r="L138" s="153">
        <f t="shared" si="70"/>
        <v>0.29203539823008851</v>
      </c>
      <c r="M138" s="148" t="s">
        <v>535</v>
      </c>
      <c r="N138" s="154">
        <v>42286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38</v>
      </c>
      <c r="B139" s="146">
        <v>42254</v>
      </c>
      <c r="C139" s="146"/>
      <c r="D139" s="147" t="s">
        <v>610</v>
      </c>
      <c r="E139" s="148" t="s">
        <v>565</v>
      </c>
      <c r="F139" s="149">
        <v>232.5</v>
      </c>
      <c r="G139" s="148"/>
      <c r="H139" s="148">
        <v>312.5</v>
      </c>
      <c r="I139" s="150">
        <v>310</v>
      </c>
      <c r="J139" s="151" t="s">
        <v>567</v>
      </c>
      <c r="K139" s="152">
        <f t="shared" si="69"/>
        <v>80</v>
      </c>
      <c r="L139" s="153">
        <f t="shared" si="70"/>
        <v>0.34408602150537637</v>
      </c>
      <c r="M139" s="148" t="s">
        <v>535</v>
      </c>
      <c r="N139" s="154">
        <v>42823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39</v>
      </c>
      <c r="B140" s="146">
        <v>42268</v>
      </c>
      <c r="C140" s="146"/>
      <c r="D140" s="147" t="s">
        <v>624</v>
      </c>
      <c r="E140" s="148" t="s">
        <v>565</v>
      </c>
      <c r="F140" s="149">
        <v>196.5</v>
      </c>
      <c r="G140" s="148"/>
      <c r="H140" s="148">
        <v>238</v>
      </c>
      <c r="I140" s="150">
        <v>238</v>
      </c>
      <c r="J140" s="151" t="s">
        <v>623</v>
      </c>
      <c r="K140" s="152">
        <f t="shared" si="69"/>
        <v>41.5</v>
      </c>
      <c r="L140" s="153">
        <f t="shared" si="70"/>
        <v>0.21119592875318066</v>
      </c>
      <c r="M140" s="148" t="s">
        <v>535</v>
      </c>
      <c r="N140" s="154">
        <v>42291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40</v>
      </c>
      <c r="B141" s="146">
        <v>42271</v>
      </c>
      <c r="C141" s="146"/>
      <c r="D141" s="147" t="s">
        <v>564</v>
      </c>
      <c r="E141" s="148" t="s">
        <v>565</v>
      </c>
      <c r="F141" s="149">
        <v>65</v>
      </c>
      <c r="G141" s="148"/>
      <c r="H141" s="148">
        <v>82</v>
      </c>
      <c r="I141" s="150">
        <v>82</v>
      </c>
      <c r="J141" s="151" t="s">
        <v>623</v>
      </c>
      <c r="K141" s="152">
        <f t="shared" si="69"/>
        <v>17</v>
      </c>
      <c r="L141" s="153">
        <f t="shared" si="70"/>
        <v>0.26153846153846155</v>
      </c>
      <c r="M141" s="148" t="s">
        <v>535</v>
      </c>
      <c r="N141" s="154">
        <v>42578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41</v>
      </c>
      <c r="B142" s="146">
        <v>42291</v>
      </c>
      <c r="C142" s="146"/>
      <c r="D142" s="147" t="s">
        <v>625</v>
      </c>
      <c r="E142" s="148" t="s">
        <v>565</v>
      </c>
      <c r="F142" s="149">
        <v>144</v>
      </c>
      <c r="G142" s="148"/>
      <c r="H142" s="148">
        <v>182.5</v>
      </c>
      <c r="I142" s="150">
        <v>181</v>
      </c>
      <c r="J142" s="151" t="s">
        <v>623</v>
      </c>
      <c r="K142" s="152">
        <f t="shared" si="69"/>
        <v>38.5</v>
      </c>
      <c r="L142" s="153">
        <f t="shared" si="70"/>
        <v>0.2673611111111111</v>
      </c>
      <c r="M142" s="148" t="s">
        <v>535</v>
      </c>
      <c r="N142" s="154">
        <v>42817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42</v>
      </c>
      <c r="B143" s="146">
        <v>42291</v>
      </c>
      <c r="C143" s="146"/>
      <c r="D143" s="147" t="s">
        <v>626</v>
      </c>
      <c r="E143" s="148" t="s">
        <v>565</v>
      </c>
      <c r="F143" s="149">
        <v>264</v>
      </c>
      <c r="G143" s="148"/>
      <c r="H143" s="148">
        <v>311</v>
      </c>
      <c r="I143" s="150">
        <v>311</v>
      </c>
      <c r="J143" s="151" t="s">
        <v>623</v>
      </c>
      <c r="K143" s="152">
        <f t="shared" si="69"/>
        <v>47</v>
      </c>
      <c r="L143" s="153">
        <f t="shared" si="70"/>
        <v>0.17803030303030304</v>
      </c>
      <c r="M143" s="148" t="s">
        <v>535</v>
      </c>
      <c r="N143" s="154">
        <v>42604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43</v>
      </c>
      <c r="B144" s="146">
        <v>42318</v>
      </c>
      <c r="C144" s="146"/>
      <c r="D144" s="147" t="s">
        <v>627</v>
      </c>
      <c r="E144" s="148" t="s">
        <v>537</v>
      </c>
      <c r="F144" s="149">
        <v>549.5</v>
      </c>
      <c r="G144" s="148"/>
      <c r="H144" s="148">
        <v>630</v>
      </c>
      <c r="I144" s="150">
        <v>630</v>
      </c>
      <c r="J144" s="151" t="s">
        <v>623</v>
      </c>
      <c r="K144" s="152">
        <f t="shared" si="69"/>
        <v>80.5</v>
      </c>
      <c r="L144" s="153">
        <f t="shared" si="70"/>
        <v>0.1464968152866242</v>
      </c>
      <c r="M144" s="148" t="s">
        <v>535</v>
      </c>
      <c r="N144" s="154">
        <v>42419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44</v>
      </c>
      <c r="B145" s="146">
        <v>42342</v>
      </c>
      <c r="C145" s="146"/>
      <c r="D145" s="147" t="s">
        <v>628</v>
      </c>
      <c r="E145" s="148" t="s">
        <v>565</v>
      </c>
      <c r="F145" s="149">
        <v>1027.5</v>
      </c>
      <c r="G145" s="148"/>
      <c r="H145" s="148">
        <v>1315</v>
      </c>
      <c r="I145" s="150">
        <v>1250</v>
      </c>
      <c r="J145" s="151" t="s">
        <v>623</v>
      </c>
      <c r="K145" s="152">
        <f t="shared" si="69"/>
        <v>287.5</v>
      </c>
      <c r="L145" s="153">
        <f t="shared" si="70"/>
        <v>0.27980535279805352</v>
      </c>
      <c r="M145" s="148" t="s">
        <v>535</v>
      </c>
      <c r="N145" s="154">
        <v>43244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45</v>
      </c>
      <c r="B146" s="146">
        <v>42367</v>
      </c>
      <c r="C146" s="146"/>
      <c r="D146" s="147" t="s">
        <v>629</v>
      </c>
      <c r="E146" s="148" t="s">
        <v>565</v>
      </c>
      <c r="F146" s="149">
        <v>465</v>
      </c>
      <c r="G146" s="148"/>
      <c r="H146" s="148">
        <v>540</v>
      </c>
      <c r="I146" s="150">
        <v>540</v>
      </c>
      <c r="J146" s="151" t="s">
        <v>623</v>
      </c>
      <c r="K146" s="152">
        <f t="shared" si="69"/>
        <v>75</v>
      </c>
      <c r="L146" s="153">
        <f t="shared" si="70"/>
        <v>0.16129032258064516</v>
      </c>
      <c r="M146" s="148" t="s">
        <v>535</v>
      </c>
      <c r="N146" s="154">
        <v>42530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46</v>
      </c>
      <c r="B147" s="146">
        <v>42380</v>
      </c>
      <c r="C147" s="146"/>
      <c r="D147" s="147" t="s">
        <v>365</v>
      </c>
      <c r="E147" s="148" t="s">
        <v>537</v>
      </c>
      <c r="F147" s="149">
        <v>81</v>
      </c>
      <c r="G147" s="148"/>
      <c r="H147" s="148">
        <v>110</v>
      </c>
      <c r="I147" s="150">
        <v>110</v>
      </c>
      <c r="J147" s="151" t="s">
        <v>623</v>
      </c>
      <c r="K147" s="152">
        <f t="shared" si="69"/>
        <v>29</v>
      </c>
      <c r="L147" s="153">
        <f t="shared" si="70"/>
        <v>0.35802469135802467</v>
      </c>
      <c r="M147" s="148" t="s">
        <v>535</v>
      </c>
      <c r="N147" s="154">
        <v>42745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47</v>
      </c>
      <c r="B148" s="146">
        <v>42382</v>
      </c>
      <c r="C148" s="146"/>
      <c r="D148" s="147" t="s">
        <v>630</v>
      </c>
      <c r="E148" s="148" t="s">
        <v>537</v>
      </c>
      <c r="F148" s="149">
        <v>417.5</v>
      </c>
      <c r="G148" s="148"/>
      <c r="H148" s="148">
        <v>547</v>
      </c>
      <c r="I148" s="150">
        <v>535</v>
      </c>
      <c r="J148" s="151" t="s">
        <v>623</v>
      </c>
      <c r="K148" s="152">
        <f t="shared" si="69"/>
        <v>129.5</v>
      </c>
      <c r="L148" s="153">
        <f t="shared" si="70"/>
        <v>0.31017964071856285</v>
      </c>
      <c r="M148" s="148" t="s">
        <v>535</v>
      </c>
      <c r="N148" s="154">
        <v>42578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48</v>
      </c>
      <c r="B149" s="146">
        <v>42408</v>
      </c>
      <c r="C149" s="146"/>
      <c r="D149" s="147" t="s">
        <v>631</v>
      </c>
      <c r="E149" s="148" t="s">
        <v>565</v>
      </c>
      <c r="F149" s="149">
        <v>650</v>
      </c>
      <c r="G149" s="148"/>
      <c r="H149" s="148">
        <v>800</v>
      </c>
      <c r="I149" s="150">
        <v>800</v>
      </c>
      <c r="J149" s="151" t="s">
        <v>623</v>
      </c>
      <c r="K149" s="152">
        <f t="shared" si="69"/>
        <v>150</v>
      </c>
      <c r="L149" s="153">
        <f t="shared" si="70"/>
        <v>0.23076923076923078</v>
      </c>
      <c r="M149" s="148" t="s">
        <v>535</v>
      </c>
      <c r="N149" s="154">
        <v>43154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49</v>
      </c>
      <c r="B150" s="146">
        <v>42433</v>
      </c>
      <c r="C150" s="146"/>
      <c r="D150" s="147" t="s">
        <v>206</v>
      </c>
      <c r="E150" s="148" t="s">
        <v>565</v>
      </c>
      <c r="F150" s="149">
        <v>437.5</v>
      </c>
      <c r="G150" s="148"/>
      <c r="H150" s="148">
        <v>504.5</v>
      </c>
      <c r="I150" s="150">
        <v>522</v>
      </c>
      <c r="J150" s="151" t="s">
        <v>632</v>
      </c>
      <c r="K150" s="152">
        <f t="shared" si="69"/>
        <v>67</v>
      </c>
      <c r="L150" s="153">
        <f t="shared" si="70"/>
        <v>0.15314285714285714</v>
      </c>
      <c r="M150" s="148" t="s">
        <v>535</v>
      </c>
      <c r="N150" s="154">
        <v>42480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50</v>
      </c>
      <c r="B151" s="146">
        <v>42438</v>
      </c>
      <c r="C151" s="146"/>
      <c r="D151" s="147" t="s">
        <v>633</v>
      </c>
      <c r="E151" s="148" t="s">
        <v>565</v>
      </c>
      <c r="F151" s="149">
        <v>189.5</v>
      </c>
      <c r="G151" s="148"/>
      <c r="H151" s="148">
        <v>218</v>
      </c>
      <c r="I151" s="150">
        <v>218</v>
      </c>
      <c r="J151" s="151" t="s">
        <v>623</v>
      </c>
      <c r="K151" s="152">
        <f t="shared" si="69"/>
        <v>28.5</v>
      </c>
      <c r="L151" s="153">
        <f t="shared" si="70"/>
        <v>0.15039577836411611</v>
      </c>
      <c r="M151" s="148" t="s">
        <v>535</v>
      </c>
      <c r="N151" s="154">
        <v>43034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5">
        <v>51</v>
      </c>
      <c r="B152" s="156">
        <v>42471</v>
      </c>
      <c r="C152" s="156"/>
      <c r="D152" s="164" t="s">
        <v>634</v>
      </c>
      <c r="E152" s="159" t="s">
        <v>565</v>
      </c>
      <c r="F152" s="159">
        <v>36.5</v>
      </c>
      <c r="G152" s="160"/>
      <c r="H152" s="160">
        <v>15.85</v>
      </c>
      <c r="I152" s="160">
        <v>60</v>
      </c>
      <c r="J152" s="161" t="s">
        <v>635</v>
      </c>
      <c r="K152" s="162">
        <f t="shared" si="69"/>
        <v>-20.65</v>
      </c>
      <c r="L152" s="163">
        <f t="shared" si="70"/>
        <v>-0.5657534246575342</v>
      </c>
      <c r="M152" s="159" t="s">
        <v>547</v>
      </c>
      <c r="N152" s="167">
        <v>43627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52</v>
      </c>
      <c r="B153" s="146">
        <v>42472</v>
      </c>
      <c r="C153" s="146"/>
      <c r="D153" s="147" t="s">
        <v>636</v>
      </c>
      <c r="E153" s="148" t="s">
        <v>565</v>
      </c>
      <c r="F153" s="149">
        <v>93</v>
      </c>
      <c r="G153" s="148"/>
      <c r="H153" s="148">
        <v>149</v>
      </c>
      <c r="I153" s="150">
        <v>140</v>
      </c>
      <c r="J153" s="151" t="s">
        <v>637</v>
      </c>
      <c r="K153" s="152">
        <f t="shared" si="69"/>
        <v>56</v>
      </c>
      <c r="L153" s="153">
        <f t="shared" si="70"/>
        <v>0.60215053763440862</v>
      </c>
      <c r="M153" s="148" t="s">
        <v>535</v>
      </c>
      <c r="N153" s="154">
        <v>42740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53</v>
      </c>
      <c r="B154" s="146">
        <v>42472</v>
      </c>
      <c r="C154" s="146"/>
      <c r="D154" s="147" t="s">
        <v>638</v>
      </c>
      <c r="E154" s="148" t="s">
        <v>565</v>
      </c>
      <c r="F154" s="149">
        <v>130</v>
      </c>
      <c r="G154" s="148"/>
      <c r="H154" s="148">
        <v>150</v>
      </c>
      <c r="I154" s="150" t="s">
        <v>639</v>
      </c>
      <c r="J154" s="151" t="s">
        <v>623</v>
      </c>
      <c r="K154" s="152">
        <f t="shared" si="69"/>
        <v>20</v>
      </c>
      <c r="L154" s="153">
        <f t="shared" si="70"/>
        <v>0.15384615384615385</v>
      </c>
      <c r="M154" s="148" t="s">
        <v>535</v>
      </c>
      <c r="N154" s="154">
        <v>42564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54</v>
      </c>
      <c r="B155" s="146">
        <v>42473</v>
      </c>
      <c r="C155" s="146"/>
      <c r="D155" s="147" t="s">
        <v>640</v>
      </c>
      <c r="E155" s="148" t="s">
        <v>565</v>
      </c>
      <c r="F155" s="149">
        <v>196</v>
      </c>
      <c r="G155" s="148"/>
      <c r="H155" s="148">
        <v>299</v>
      </c>
      <c r="I155" s="150">
        <v>299</v>
      </c>
      <c r="J155" s="151" t="s">
        <v>623</v>
      </c>
      <c r="K155" s="152">
        <v>103</v>
      </c>
      <c r="L155" s="153">
        <v>0.52551020408163296</v>
      </c>
      <c r="M155" s="148" t="s">
        <v>535</v>
      </c>
      <c r="N155" s="154">
        <v>42620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55</v>
      </c>
      <c r="B156" s="146">
        <v>42473</v>
      </c>
      <c r="C156" s="146"/>
      <c r="D156" s="147" t="s">
        <v>641</v>
      </c>
      <c r="E156" s="148" t="s">
        <v>565</v>
      </c>
      <c r="F156" s="149">
        <v>88</v>
      </c>
      <c r="G156" s="148"/>
      <c r="H156" s="148">
        <v>103</v>
      </c>
      <c r="I156" s="150">
        <v>103</v>
      </c>
      <c r="J156" s="151" t="s">
        <v>623</v>
      </c>
      <c r="K156" s="152">
        <v>15</v>
      </c>
      <c r="L156" s="153">
        <v>0.170454545454545</v>
      </c>
      <c r="M156" s="148" t="s">
        <v>535</v>
      </c>
      <c r="N156" s="154">
        <v>42530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56</v>
      </c>
      <c r="B157" s="146">
        <v>42492</v>
      </c>
      <c r="C157" s="146"/>
      <c r="D157" s="147" t="s">
        <v>642</v>
      </c>
      <c r="E157" s="148" t="s">
        <v>565</v>
      </c>
      <c r="F157" s="149">
        <v>127.5</v>
      </c>
      <c r="G157" s="148"/>
      <c r="H157" s="148">
        <v>148</v>
      </c>
      <c r="I157" s="150" t="s">
        <v>643</v>
      </c>
      <c r="J157" s="151" t="s">
        <v>623</v>
      </c>
      <c r="K157" s="152">
        <f>H157-F157</f>
        <v>20.5</v>
      </c>
      <c r="L157" s="153">
        <f>K157/F157</f>
        <v>0.16078431372549021</v>
      </c>
      <c r="M157" s="148" t="s">
        <v>535</v>
      </c>
      <c r="N157" s="154">
        <v>42564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57</v>
      </c>
      <c r="B158" s="146">
        <v>42493</v>
      </c>
      <c r="C158" s="146"/>
      <c r="D158" s="147" t="s">
        <v>644</v>
      </c>
      <c r="E158" s="148" t="s">
        <v>565</v>
      </c>
      <c r="F158" s="149">
        <v>675</v>
      </c>
      <c r="G158" s="148"/>
      <c r="H158" s="148">
        <v>815</v>
      </c>
      <c r="I158" s="150" t="s">
        <v>645</v>
      </c>
      <c r="J158" s="151" t="s">
        <v>623</v>
      </c>
      <c r="K158" s="152">
        <f>H158-F158</f>
        <v>140</v>
      </c>
      <c r="L158" s="153">
        <f>K158/F158</f>
        <v>0.2074074074074074</v>
      </c>
      <c r="M158" s="148" t="s">
        <v>535</v>
      </c>
      <c r="N158" s="154">
        <v>43154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5">
        <v>58</v>
      </c>
      <c r="B159" s="156">
        <v>42522</v>
      </c>
      <c r="C159" s="156"/>
      <c r="D159" s="157" t="s">
        <v>646</v>
      </c>
      <c r="E159" s="158" t="s">
        <v>565</v>
      </c>
      <c r="F159" s="159">
        <v>500</v>
      </c>
      <c r="G159" s="159"/>
      <c r="H159" s="160">
        <v>232.5</v>
      </c>
      <c r="I159" s="160" t="s">
        <v>647</v>
      </c>
      <c r="J159" s="161" t="s">
        <v>648</v>
      </c>
      <c r="K159" s="162">
        <f>H159-F159</f>
        <v>-267.5</v>
      </c>
      <c r="L159" s="163">
        <f>K159/F159</f>
        <v>-0.53500000000000003</v>
      </c>
      <c r="M159" s="159" t="s">
        <v>547</v>
      </c>
      <c r="N159" s="156">
        <v>43735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59</v>
      </c>
      <c r="B160" s="146">
        <v>42527</v>
      </c>
      <c r="C160" s="146"/>
      <c r="D160" s="147" t="s">
        <v>493</v>
      </c>
      <c r="E160" s="148" t="s">
        <v>565</v>
      </c>
      <c r="F160" s="149">
        <v>110</v>
      </c>
      <c r="G160" s="148"/>
      <c r="H160" s="148">
        <v>126.5</v>
      </c>
      <c r="I160" s="150">
        <v>125</v>
      </c>
      <c r="J160" s="151" t="s">
        <v>574</v>
      </c>
      <c r="K160" s="152">
        <f>H160-F160</f>
        <v>16.5</v>
      </c>
      <c r="L160" s="153">
        <f>K160/F160</f>
        <v>0.15</v>
      </c>
      <c r="M160" s="148" t="s">
        <v>535</v>
      </c>
      <c r="N160" s="154">
        <v>42552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60</v>
      </c>
      <c r="B161" s="146">
        <v>42538</v>
      </c>
      <c r="C161" s="146"/>
      <c r="D161" s="147" t="s">
        <v>649</v>
      </c>
      <c r="E161" s="148" t="s">
        <v>565</v>
      </c>
      <c r="F161" s="149">
        <v>44</v>
      </c>
      <c r="G161" s="148"/>
      <c r="H161" s="148">
        <v>69.5</v>
      </c>
      <c r="I161" s="150">
        <v>69.5</v>
      </c>
      <c r="J161" s="151" t="s">
        <v>650</v>
      </c>
      <c r="K161" s="152">
        <f>H161-F161</f>
        <v>25.5</v>
      </c>
      <c r="L161" s="153">
        <f>K161/F161</f>
        <v>0.57954545454545459</v>
      </c>
      <c r="M161" s="148" t="s">
        <v>535</v>
      </c>
      <c r="N161" s="154">
        <v>42977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61</v>
      </c>
      <c r="B162" s="146">
        <v>42549</v>
      </c>
      <c r="C162" s="146"/>
      <c r="D162" s="147" t="s">
        <v>651</v>
      </c>
      <c r="E162" s="148" t="s">
        <v>565</v>
      </c>
      <c r="F162" s="149">
        <v>262.5</v>
      </c>
      <c r="G162" s="148"/>
      <c r="H162" s="148">
        <v>340</v>
      </c>
      <c r="I162" s="150">
        <v>333</v>
      </c>
      <c r="J162" s="151" t="s">
        <v>652</v>
      </c>
      <c r="K162" s="152">
        <v>77.5</v>
      </c>
      <c r="L162" s="153">
        <v>0.29523809523809502</v>
      </c>
      <c r="M162" s="148" t="s">
        <v>535</v>
      </c>
      <c r="N162" s="154">
        <v>43017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62</v>
      </c>
      <c r="B163" s="146">
        <v>42549</v>
      </c>
      <c r="C163" s="146"/>
      <c r="D163" s="147" t="s">
        <v>653</v>
      </c>
      <c r="E163" s="148" t="s">
        <v>565</v>
      </c>
      <c r="F163" s="149">
        <v>840</v>
      </c>
      <c r="G163" s="148"/>
      <c r="H163" s="148">
        <v>1230</v>
      </c>
      <c r="I163" s="150">
        <v>1230</v>
      </c>
      <c r="J163" s="151" t="s">
        <v>623</v>
      </c>
      <c r="K163" s="152">
        <v>390</v>
      </c>
      <c r="L163" s="153">
        <v>0.46428571428571402</v>
      </c>
      <c r="M163" s="148" t="s">
        <v>535</v>
      </c>
      <c r="N163" s="154">
        <v>42649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8">
        <v>63</v>
      </c>
      <c r="B164" s="169">
        <v>42556</v>
      </c>
      <c r="C164" s="169"/>
      <c r="D164" s="170" t="s">
        <v>654</v>
      </c>
      <c r="E164" s="171" t="s">
        <v>565</v>
      </c>
      <c r="F164" s="171">
        <v>395</v>
      </c>
      <c r="G164" s="172"/>
      <c r="H164" s="172">
        <f>(468.5+342.5)/2</f>
        <v>405.5</v>
      </c>
      <c r="I164" s="172">
        <v>510</v>
      </c>
      <c r="J164" s="173" t="s">
        <v>655</v>
      </c>
      <c r="K164" s="174">
        <f t="shared" ref="K164:K170" si="71">H164-F164</f>
        <v>10.5</v>
      </c>
      <c r="L164" s="175">
        <f t="shared" ref="L164:L170" si="72">K164/F164</f>
        <v>2.6582278481012658E-2</v>
      </c>
      <c r="M164" s="171" t="s">
        <v>656</v>
      </c>
      <c r="N164" s="169">
        <v>43606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5">
        <v>64</v>
      </c>
      <c r="B165" s="156">
        <v>42584</v>
      </c>
      <c r="C165" s="156"/>
      <c r="D165" s="157" t="s">
        <v>657</v>
      </c>
      <c r="E165" s="158" t="s">
        <v>537</v>
      </c>
      <c r="F165" s="159">
        <f>169.5-12.8</f>
        <v>156.69999999999999</v>
      </c>
      <c r="G165" s="159"/>
      <c r="H165" s="160">
        <v>77</v>
      </c>
      <c r="I165" s="160" t="s">
        <v>658</v>
      </c>
      <c r="J165" s="161" t="s">
        <v>659</v>
      </c>
      <c r="K165" s="162">
        <f t="shared" si="71"/>
        <v>-79.699999999999989</v>
      </c>
      <c r="L165" s="163">
        <f t="shared" si="72"/>
        <v>-0.50861518825781749</v>
      </c>
      <c r="M165" s="159" t="s">
        <v>547</v>
      </c>
      <c r="N165" s="156">
        <v>43522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5">
        <v>65</v>
      </c>
      <c r="B166" s="156">
        <v>42586</v>
      </c>
      <c r="C166" s="156"/>
      <c r="D166" s="157" t="s">
        <v>660</v>
      </c>
      <c r="E166" s="158" t="s">
        <v>565</v>
      </c>
      <c r="F166" s="159">
        <v>400</v>
      </c>
      <c r="G166" s="159"/>
      <c r="H166" s="160">
        <v>305</v>
      </c>
      <c r="I166" s="160">
        <v>475</v>
      </c>
      <c r="J166" s="161" t="s">
        <v>661</v>
      </c>
      <c r="K166" s="162">
        <f t="shared" si="71"/>
        <v>-95</v>
      </c>
      <c r="L166" s="163">
        <f t="shared" si="72"/>
        <v>-0.23749999999999999</v>
      </c>
      <c r="M166" s="159" t="s">
        <v>547</v>
      </c>
      <c r="N166" s="156">
        <v>43606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66</v>
      </c>
      <c r="B167" s="146">
        <v>42593</v>
      </c>
      <c r="C167" s="146"/>
      <c r="D167" s="147" t="s">
        <v>662</v>
      </c>
      <c r="E167" s="148" t="s">
        <v>565</v>
      </c>
      <c r="F167" s="149">
        <v>86.5</v>
      </c>
      <c r="G167" s="148"/>
      <c r="H167" s="148">
        <v>130</v>
      </c>
      <c r="I167" s="150">
        <v>130</v>
      </c>
      <c r="J167" s="151" t="s">
        <v>663</v>
      </c>
      <c r="K167" s="152">
        <f t="shared" si="71"/>
        <v>43.5</v>
      </c>
      <c r="L167" s="153">
        <f t="shared" si="72"/>
        <v>0.50289017341040465</v>
      </c>
      <c r="M167" s="148" t="s">
        <v>535</v>
      </c>
      <c r="N167" s="154">
        <v>43091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5">
        <v>67</v>
      </c>
      <c r="B168" s="156">
        <v>42600</v>
      </c>
      <c r="C168" s="156"/>
      <c r="D168" s="157" t="s">
        <v>109</v>
      </c>
      <c r="E168" s="158" t="s">
        <v>565</v>
      </c>
      <c r="F168" s="159">
        <v>133.5</v>
      </c>
      <c r="G168" s="159"/>
      <c r="H168" s="160">
        <v>126.5</v>
      </c>
      <c r="I168" s="160">
        <v>178</v>
      </c>
      <c r="J168" s="161" t="s">
        <v>664</v>
      </c>
      <c r="K168" s="162">
        <f t="shared" si="71"/>
        <v>-7</v>
      </c>
      <c r="L168" s="163">
        <f t="shared" si="72"/>
        <v>-5.2434456928838954E-2</v>
      </c>
      <c r="M168" s="159" t="s">
        <v>547</v>
      </c>
      <c r="N168" s="156">
        <v>42615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68</v>
      </c>
      <c r="B169" s="146">
        <v>42613</v>
      </c>
      <c r="C169" s="146"/>
      <c r="D169" s="147" t="s">
        <v>665</v>
      </c>
      <c r="E169" s="148" t="s">
        <v>565</v>
      </c>
      <c r="F169" s="149">
        <v>560</v>
      </c>
      <c r="G169" s="148"/>
      <c r="H169" s="148">
        <v>725</v>
      </c>
      <c r="I169" s="150">
        <v>725</v>
      </c>
      <c r="J169" s="151" t="s">
        <v>567</v>
      </c>
      <c r="K169" s="152">
        <f t="shared" si="71"/>
        <v>165</v>
      </c>
      <c r="L169" s="153">
        <f t="shared" si="72"/>
        <v>0.29464285714285715</v>
      </c>
      <c r="M169" s="148" t="s">
        <v>535</v>
      </c>
      <c r="N169" s="154">
        <v>42456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69</v>
      </c>
      <c r="B170" s="146">
        <v>42614</v>
      </c>
      <c r="C170" s="146"/>
      <c r="D170" s="147" t="s">
        <v>666</v>
      </c>
      <c r="E170" s="148" t="s">
        <v>565</v>
      </c>
      <c r="F170" s="149">
        <v>160.5</v>
      </c>
      <c r="G170" s="148"/>
      <c r="H170" s="148">
        <v>210</v>
      </c>
      <c r="I170" s="150">
        <v>210</v>
      </c>
      <c r="J170" s="151" t="s">
        <v>567</v>
      </c>
      <c r="K170" s="152">
        <f t="shared" si="71"/>
        <v>49.5</v>
      </c>
      <c r="L170" s="153">
        <f t="shared" si="72"/>
        <v>0.30841121495327101</v>
      </c>
      <c r="M170" s="148" t="s">
        <v>535</v>
      </c>
      <c r="N170" s="154">
        <v>42871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70</v>
      </c>
      <c r="B171" s="146">
        <v>42646</v>
      </c>
      <c r="C171" s="146"/>
      <c r="D171" s="147" t="s">
        <v>378</v>
      </c>
      <c r="E171" s="148" t="s">
        <v>565</v>
      </c>
      <c r="F171" s="149">
        <v>430</v>
      </c>
      <c r="G171" s="148"/>
      <c r="H171" s="148">
        <v>596</v>
      </c>
      <c r="I171" s="150">
        <v>575</v>
      </c>
      <c r="J171" s="151" t="s">
        <v>667</v>
      </c>
      <c r="K171" s="152">
        <v>166</v>
      </c>
      <c r="L171" s="153">
        <v>0.38604651162790699</v>
      </c>
      <c r="M171" s="148" t="s">
        <v>535</v>
      </c>
      <c r="N171" s="154">
        <v>42769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71</v>
      </c>
      <c r="B172" s="146">
        <v>42657</v>
      </c>
      <c r="C172" s="146"/>
      <c r="D172" s="147" t="s">
        <v>668</v>
      </c>
      <c r="E172" s="148" t="s">
        <v>565</v>
      </c>
      <c r="F172" s="149">
        <v>280</v>
      </c>
      <c r="G172" s="148"/>
      <c r="H172" s="148">
        <v>345</v>
      </c>
      <c r="I172" s="150">
        <v>345</v>
      </c>
      <c r="J172" s="151" t="s">
        <v>567</v>
      </c>
      <c r="K172" s="152">
        <f t="shared" ref="K172:K177" si="73">H172-F172</f>
        <v>65</v>
      </c>
      <c r="L172" s="153">
        <f>K172/F172</f>
        <v>0.23214285714285715</v>
      </c>
      <c r="M172" s="148" t="s">
        <v>535</v>
      </c>
      <c r="N172" s="154">
        <v>42814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72</v>
      </c>
      <c r="B173" s="146">
        <v>42657</v>
      </c>
      <c r="C173" s="146"/>
      <c r="D173" s="147" t="s">
        <v>669</v>
      </c>
      <c r="E173" s="148" t="s">
        <v>565</v>
      </c>
      <c r="F173" s="149">
        <v>245</v>
      </c>
      <c r="G173" s="148"/>
      <c r="H173" s="148">
        <v>325.5</v>
      </c>
      <c r="I173" s="150">
        <v>330</v>
      </c>
      <c r="J173" s="151" t="s">
        <v>670</v>
      </c>
      <c r="K173" s="152">
        <f t="shared" si="73"/>
        <v>80.5</v>
      </c>
      <c r="L173" s="153">
        <f>K173/F173</f>
        <v>0.32857142857142857</v>
      </c>
      <c r="M173" s="148" t="s">
        <v>535</v>
      </c>
      <c r="N173" s="154">
        <v>42769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73</v>
      </c>
      <c r="B174" s="146">
        <v>42660</v>
      </c>
      <c r="C174" s="146"/>
      <c r="D174" s="147" t="s">
        <v>334</v>
      </c>
      <c r="E174" s="148" t="s">
        <v>565</v>
      </c>
      <c r="F174" s="149">
        <v>125</v>
      </c>
      <c r="G174" s="148"/>
      <c r="H174" s="148">
        <v>160</v>
      </c>
      <c r="I174" s="150">
        <v>160</v>
      </c>
      <c r="J174" s="151" t="s">
        <v>623</v>
      </c>
      <c r="K174" s="152">
        <f t="shared" si="73"/>
        <v>35</v>
      </c>
      <c r="L174" s="153">
        <v>0.28000000000000003</v>
      </c>
      <c r="M174" s="148" t="s">
        <v>535</v>
      </c>
      <c r="N174" s="154">
        <v>42803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74</v>
      </c>
      <c r="B175" s="146">
        <v>42660</v>
      </c>
      <c r="C175" s="146"/>
      <c r="D175" s="147" t="s">
        <v>433</v>
      </c>
      <c r="E175" s="148" t="s">
        <v>565</v>
      </c>
      <c r="F175" s="149">
        <v>114</v>
      </c>
      <c r="G175" s="148"/>
      <c r="H175" s="148">
        <v>145</v>
      </c>
      <c r="I175" s="150">
        <v>145</v>
      </c>
      <c r="J175" s="151" t="s">
        <v>623</v>
      </c>
      <c r="K175" s="152">
        <f t="shared" si="73"/>
        <v>31</v>
      </c>
      <c r="L175" s="153">
        <f>K175/F175</f>
        <v>0.27192982456140352</v>
      </c>
      <c r="M175" s="148" t="s">
        <v>535</v>
      </c>
      <c r="N175" s="154">
        <v>42859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75</v>
      </c>
      <c r="B176" s="146">
        <v>42660</v>
      </c>
      <c r="C176" s="146"/>
      <c r="D176" s="147" t="s">
        <v>671</v>
      </c>
      <c r="E176" s="148" t="s">
        <v>565</v>
      </c>
      <c r="F176" s="149">
        <v>212</v>
      </c>
      <c r="G176" s="148"/>
      <c r="H176" s="148">
        <v>280</v>
      </c>
      <c r="I176" s="150">
        <v>276</v>
      </c>
      <c r="J176" s="151" t="s">
        <v>672</v>
      </c>
      <c r="K176" s="152">
        <f t="shared" si="73"/>
        <v>68</v>
      </c>
      <c r="L176" s="153">
        <f>K176/F176</f>
        <v>0.32075471698113206</v>
      </c>
      <c r="M176" s="148" t="s">
        <v>535</v>
      </c>
      <c r="N176" s="154">
        <v>42858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76</v>
      </c>
      <c r="B177" s="146">
        <v>42678</v>
      </c>
      <c r="C177" s="146"/>
      <c r="D177" s="147" t="s">
        <v>424</v>
      </c>
      <c r="E177" s="148" t="s">
        <v>565</v>
      </c>
      <c r="F177" s="149">
        <v>155</v>
      </c>
      <c r="G177" s="148"/>
      <c r="H177" s="148">
        <v>210</v>
      </c>
      <c r="I177" s="150">
        <v>210</v>
      </c>
      <c r="J177" s="151" t="s">
        <v>673</v>
      </c>
      <c r="K177" s="152">
        <f t="shared" si="73"/>
        <v>55</v>
      </c>
      <c r="L177" s="153">
        <f>K177/F177</f>
        <v>0.35483870967741937</v>
      </c>
      <c r="M177" s="148" t="s">
        <v>535</v>
      </c>
      <c r="N177" s="154">
        <v>42944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5">
        <v>77</v>
      </c>
      <c r="B178" s="156">
        <v>42710</v>
      </c>
      <c r="C178" s="156"/>
      <c r="D178" s="157" t="s">
        <v>674</v>
      </c>
      <c r="E178" s="158" t="s">
        <v>565</v>
      </c>
      <c r="F178" s="159">
        <v>150.5</v>
      </c>
      <c r="G178" s="159"/>
      <c r="H178" s="160">
        <v>72.5</v>
      </c>
      <c r="I178" s="160">
        <v>174</v>
      </c>
      <c r="J178" s="161" t="s">
        <v>675</v>
      </c>
      <c r="K178" s="162">
        <v>-78</v>
      </c>
      <c r="L178" s="163">
        <v>-0.51827242524916906</v>
      </c>
      <c r="M178" s="159" t="s">
        <v>547</v>
      </c>
      <c r="N178" s="156">
        <v>43333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78</v>
      </c>
      <c r="B179" s="146">
        <v>42712</v>
      </c>
      <c r="C179" s="146"/>
      <c r="D179" s="147" t="s">
        <v>676</v>
      </c>
      <c r="E179" s="148" t="s">
        <v>565</v>
      </c>
      <c r="F179" s="149">
        <v>380</v>
      </c>
      <c r="G179" s="148"/>
      <c r="H179" s="148">
        <v>478</v>
      </c>
      <c r="I179" s="150">
        <v>468</v>
      </c>
      <c r="J179" s="151" t="s">
        <v>623</v>
      </c>
      <c r="K179" s="152">
        <f>H179-F179</f>
        <v>98</v>
      </c>
      <c r="L179" s="153">
        <f>K179/F179</f>
        <v>0.25789473684210529</v>
      </c>
      <c r="M179" s="148" t="s">
        <v>535</v>
      </c>
      <c r="N179" s="154">
        <v>43025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79</v>
      </c>
      <c r="B180" s="146">
        <v>42734</v>
      </c>
      <c r="C180" s="146"/>
      <c r="D180" s="147" t="s">
        <v>108</v>
      </c>
      <c r="E180" s="148" t="s">
        <v>565</v>
      </c>
      <c r="F180" s="149">
        <v>305</v>
      </c>
      <c r="G180" s="148"/>
      <c r="H180" s="148">
        <v>375</v>
      </c>
      <c r="I180" s="150">
        <v>375</v>
      </c>
      <c r="J180" s="151" t="s">
        <v>623</v>
      </c>
      <c r="K180" s="152">
        <f>H180-F180</f>
        <v>70</v>
      </c>
      <c r="L180" s="153">
        <f>K180/F180</f>
        <v>0.22950819672131148</v>
      </c>
      <c r="M180" s="148" t="s">
        <v>535</v>
      </c>
      <c r="N180" s="154">
        <v>42768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80</v>
      </c>
      <c r="B181" s="146">
        <v>42739</v>
      </c>
      <c r="C181" s="146"/>
      <c r="D181" s="147" t="s">
        <v>94</v>
      </c>
      <c r="E181" s="148" t="s">
        <v>565</v>
      </c>
      <c r="F181" s="149">
        <v>99.5</v>
      </c>
      <c r="G181" s="148"/>
      <c r="H181" s="148">
        <v>158</v>
      </c>
      <c r="I181" s="150">
        <v>158</v>
      </c>
      <c r="J181" s="151" t="s">
        <v>623</v>
      </c>
      <c r="K181" s="152">
        <f>H181-F181</f>
        <v>58.5</v>
      </c>
      <c r="L181" s="153">
        <f>K181/F181</f>
        <v>0.5879396984924623</v>
      </c>
      <c r="M181" s="148" t="s">
        <v>535</v>
      </c>
      <c r="N181" s="154">
        <v>42898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81</v>
      </c>
      <c r="B182" s="146">
        <v>42739</v>
      </c>
      <c r="C182" s="146"/>
      <c r="D182" s="147" t="s">
        <v>94</v>
      </c>
      <c r="E182" s="148" t="s">
        <v>565</v>
      </c>
      <c r="F182" s="149">
        <v>99.5</v>
      </c>
      <c r="G182" s="148"/>
      <c r="H182" s="148">
        <v>158</v>
      </c>
      <c r="I182" s="150">
        <v>158</v>
      </c>
      <c r="J182" s="151" t="s">
        <v>623</v>
      </c>
      <c r="K182" s="152">
        <v>58.5</v>
      </c>
      <c r="L182" s="153">
        <v>0.58793969849246197</v>
      </c>
      <c r="M182" s="148" t="s">
        <v>535</v>
      </c>
      <c r="N182" s="154">
        <v>42898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82</v>
      </c>
      <c r="B183" s="146">
        <v>42786</v>
      </c>
      <c r="C183" s="146"/>
      <c r="D183" s="147" t="s">
        <v>182</v>
      </c>
      <c r="E183" s="148" t="s">
        <v>565</v>
      </c>
      <c r="F183" s="149">
        <v>140.5</v>
      </c>
      <c r="G183" s="148"/>
      <c r="H183" s="148">
        <v>220</v>
      </c>
      <c r="I183" s="150">
        <v>220</v>
      </c>
      <c r="J183" s="151" t="s">
        <v>623</v>
      </c>
      <c r="K183" s="152">
        <f>H183-F183</f>
        <v>79.5</v>
      </c>
      <c r="L183" s="153">
        <f>K183/F183</f>
        <v>0.5658362989323843</v>
      </c>
      <c r="M183" s="148" t="s">
        <v>535</v>
      </c>
      <c r="N183" s="154">
        <v>42864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83</v>
      </c>
      <c r="B184" s="146">
        <v>42786</v>
      </c>
      <c r="C184" s="146"/>
      <c r="D184" s="147" t="s">
        <v>677</v>
      </c>
      <c r="E184" s="148" t="s">
        <v>565</v>
      </c>
      <c r="F184" s="149">
        <v>202.5</v>
      </c>
      <c r="G184" s="148"/>
      <c r="H184" s="148">
        <v>234</v>
      </c>
      <c r="I184" s="150">
        <v>234</v>
      </c>
      <c r="J184" s="151" t="s">
        <v>623</v>
      </c>
      <c r="K184" s="152">
        <v>31.5</v>
      </c>
      <c r="L184" s="153">
        <v>0.155555555555556</v>
      </c>
      <c r="M184" s="148" t="s">
        <v>535</v>
      </c>
      <c r="N184" s="154">
        <v>42836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84</v>
      </c>
      <c r="B185" s="146">
        <v>42818</v>
      </c>
      <c r="C185" s="146"/>
      <c r="D185" s="147" t="s">
        <v>678</v>
      </c>
      <c r="E185" s="148" t="s">
        <v>565</v>
      </c>
      <c r="F185" s="149">
        <v>300.5</v>
      </c>
      <c r="G185" s="148"/>
      <c r="H185" s="148">
        <v>417.5</v>
      </c>
      <c r="I185" s="150">
        <v>420</v>
      </c>
      <c r="J185" s="151" t="s">
        <v>679</v>
      </c>
      <c r="K185" s="152">
        <f>H185-F185</f>
        <v>117</v>
      </c>
      <c r="L185" s="153">
        <f>K185/F185</f>
        <v>0.38935108153078202</v>
      </c>
      <c r="M185" s="148" t="s">
        <v>535</v>
      </c>
      <c r="N185" s="154">
        <v>43070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85</v>
      </c>
      <c r="B186" s="146">
        <v>42818</v>
      </c>
      <c r="C186" s="146"/>
      <c r="D186" s="147" t="s">
        <v>653</v>
      </c>
      <c r="E186" s="148" t="s">
        <v>565</v>
      </c>
      <c r="F186" s="149">
        <v>850</v>
      </c>
      <c r="G186" s="148"/>
      <c r="H186" s="148">
        <v>1042.5</v>
      </c>
      <c r="I186" s="150">
        <v>1023</v>
      </c>
      <c r="J186" s="151" t="s">
        <v>680</v>
      </c>
      <c r="K186" s="152">
        <v>192.5</v>
      </c>
      <c r="L186" s="153">
        <v>0.22647058823529401</v>
      </c>
      <c r="M186" s="148" t="s">
        <v>535</v>
      </c>
      <c r="N186" s="154">
        <v>42830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86</v>
      </c>
      <c r="B187" s="146">
        <v>42830</v>
      </c>
      <c r="C187" s="146"/>
      <c r="D187" s="147" t="s">
        <v>452</v>
      </c>
      <c r="E187" s="148" t="s">
        <v>565</v>
      </c>
      <c r="F187" s="149">
        <v>785</v>
      </c>
      <c r="G187" s="148"/>
      <c r="H187" s="148">
        <v>930</v>
      </c>
      <c r="I187" s="150">
        <v>920</v>
      </c>
      <c r="J187" s="151" t="s">
        <v>681</v>
      </c>
      <c r="K187" s="152">
        <f>H187-F187</f>
        <v>145</v>
      </c>
      <c r="L187" s="153">
        <f>K187/F187</f>
        <v>0.18471337579617833</v>
      </c>
      <c r="M187" s="148" t="s">
        <v>535</v>
      </c>
      <c r="N187" s="154">
        <v>42976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5">
        <v>87</v>
      </c>
      <c r="B188" s="156">
        <v>42831</v>
      </c>
      <c r="C188" s="156"/>
      <c r="D188" s="157" t="s">
        <v>682</v>
      </c>
      <c r="E188" s="158" t="s">
        <v>565</v>
      </c>
      <c r="F188" s="159">
        <v>40</v>
      </c>
      <c r="G188" s="159"/>
      <c r="H188" s="160">
        <v>13.1</v>
      </c>
      <c r="I188" s="160">
        <v>60</v>
      </c>
      <c r="J188" s="161" t="s">
        <v>683</v>
      </c>
      <c r="K188" s="162">
        <v>-26.9</v>
      </c>
      <c r="L188" s="163">
        <v>-0.67249999999999999</v>
      </c>
      <c r="M188" s="159" t="s">
        <v>547</v>
      </c>
      <c r="N188" s="156">
        <v>43138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88</v>
      </c>
      <c r="B189" s="146">
        <v>42837</v>
      </c>
      <c r="C189" s="146"/>
      <c r="D189" s="147" t="s">
        <v>93</v>
      </c>
      <c r="E189" s="148" t="s">
        <v>565</v>
      </c>
      <c r="F189" s="149">
        <v>289.5</v>
      </c>
      <c r="G189" s="148"/>
      <c r="H189" s="148">
        <v>354</v>
      </c>
      <c r="I189" s="150">
        <v>360</v>
      </c>
      <c r="J189" s="151" t="s">
        <v>684</v>
      </c>
      <c r="K189" s="152">
        <f t="shared" ref="K189:K197" si="74">H189-F189</f>
        <v>64.5</v>
      </c>
      <c r="L189" s="153">
        <f t="shared" ref="L189:L197" si="75">K189/F189</f>
        <v>0.22279792746113988</v>
      </c>
      <c r="M189" s="148" t="s">
        <v>535</v>
      </c>
      <c r="N189" s="154">
        <v>43040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89</v>
      </c>
      <c r="B190" s="146">
        <v>42845</v>
      </c>
      <c r="C190" s="146"/>
      <c r="D190" s="147" t="s">
        <v>400</v>
      </c>
      <c r="E190" s="148" t="s">
        <v>565</v>
      </c>
      <c r="F190" s="149">
        <v>700</v>
      </c>
      <c r="G190" s="148"/>
      <c r="H190" s="148">
        <v>840</v>
      </c>
      <c r="I190" s="150">
        <v>840</v>
      </c>
      <c r="J190" s="151" t="s">
        <v>685</v>
      </c>
      <c r="K190" s="152">
        <f t="shared" si="74"/>
        <v>140</v>
      </c>
      <c r="L190" s="153">
        <f t="shared" si="75"/>
        <v>0.2</v>
      </c>
      <c r="M190" s="148" t="s">
        <v>535</v>
      </c>
      <c r="N190" s="154">
        <v>42893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90</v>
      </c>
      <c r="B191" s="146">
        <v>42887</v>
      </c>
      <c r="C191" s="146"/>
      <c r="D191" s="147" t="s">
        <v>686</v>
      </c>
      <c r="E191" s="148" t="s">
        <v>565</v>
      </c>
      <c r="F191" s="149">
        <v>130</v>
      </c>
      <c r="G191" s="148"/>
      <c r="H191" s="148">
        <v>144.25</v>
      </c>
      <c r="I191" s="150">
        <v>170</v>
      </c>
      <c r="J191" s="151" t="s">
        <v>687</v>
      </c>
      <c r="K191" s="152">
        <f t="shared" si="74"/>
        <v>14.25</v>
      </c>
      <c r="L191" s="153">
        <f t="shared" si="75"/>
        <v>0.10961538461538461</v>
      </c>
      <c r="M191" s="148" t="s">
        <v>535</v>
      </c>
      <c r="N191" s="154">
        <v>43675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91</v>
      </c>
      <c r="B192" s="146">
        <v>42901</v>
      </c>
      <c r="C192" s="146"/>
      <c r="D192" s="147" t="s">
        <v>688</v>
      </c>
      <c r="E192" s="148" t="s">
        <v>565</v>
      </c>
      <c r="F192" s="149">
        <v>214.5</v>
      </c>
      <c r="G192" s="148"/>
      <c r="H192" s="148">
        <v>262</v>
      </c>
      <c r="I192" s="150">
        <v>262</v>
      </c>
      <c r="J192" s="151" t="s">
        <v>689</v>
      </c>
      <c r="K192" s="152">
        <f t="shared" si="74"/>
        <v>47.5</v>
      </c>
      <c r="L192" s="153">
        <f t="shared" si="75"/>
        <v>0.22144522144522144</v>
      </c>
      <c r="M192" s="148" t="s">
        <v>535</v>
      </c>
      <c r="N192" s="154">
        <v>42977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92</v>
      </c>
      <c r="B193" s="177">
        <v>42933</v>
      </c>
      <c r="C193" s="177"/>
      <c r="D193" s="178" t="s">
        <v>690</v>
      </c>
      <c r="E193" s="179" t="s">
        <v>565</v>
      </c>
      <c r="F193" s="180">
        <v>370</v>
      </c>
      <c r="G193" s="179"/>
      <c r="H193" s="179">
        <v>447.5</v>
      </c>
      <c r="I193" s="181">
        <v>450</v>
      </c>
      <c r="J193" s="182" t="s">
        <v>623</v>
      </c>
      <c r="K193" s="152">
        <f t="shared" si="74"/>
        <v>77.5</v>
      </c>
      <c r="L193" s="183">
        <f t="shared" si="75"/>
        <v>0.20945945945945946</v>
      </c>
      <c r="M193" s="179" t="s">
        <v>535</v>
      </c>
      <c r="N193" s="184">
        <v>43035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93</v>
      </c>
      <c r="B194" s="177">
        <v>42943</v>
      </c>
      <c r="C194" s="177"/>
      <c r="D194" s="178" t="s">
        <v>180</v>
      </c>
      <c r="E194" s="179" t="s">
        <v>565</v>
      </c>
      <c r="F194" s="180">
        <v>657.5</v>
      </c>
      <c r="G194" s="179"/>
      <c r="H194" s="179">
        <v>825</v>
      </c>
      <c r="I194" s="181">
        <v>820</v>
      </c>
      <c r="J194" s="182" t="s">
        <v>623</v>
      </c>
      <c r="K194" s="152">
        <f t="shared" si="74"/>
        <v>167.5</v>
      </c>
      <c r="L194" s="183">
        <f t="shared" si="75"/>
        <v>0.25475285171102663</v>
      </c>
      <c r="M194" s="179" t="s">
        <v>535</v>
      </c>
      <c r="N194" s="184">
        <v>43090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94</v>
      </c>
      <c r="B195" s="146">
        <v>42964</v>
      </c>
      <c r="C195" s="146"/>
      <c r="D195" s="147" t="s">
        <v>347</v>
      </c>
      <c r="E195" s="148" t="s">
        <v>565</v>
      </c>
      <c r="F195" s="149">
        <v>605</v>
      </c>
      <c r="G195" s="148"/>
      <c r="H195" s="148">
        <v>750</v>
      </c>
      <c r="I195" s="150">
        <v>750</v>
      </c>
      <c r="J195" s="151" t="s">
        <v>681</v>
      </c>
      <c r="K195" s="152">
        <f t="shared" si="74"/>
        <v>145</v>
      </c>
      <c r="L195" s="153">
        <f t="shared" si="75"/>
        <v>0.23966942148760331</v>
      </c>
      <c r="M195" s="148" t="s">
        <v>535</v>
      </c>
      <c r="N195" s="154">
        <v>43027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5">
        <v>95</v>
      </c>
      <c r="B196" s="156">
        <v>42979</v>
      </c>
      <c r="C196" s="156"/>
      <c r="D196" s="164" t="s">
        <v>691</v>
      </c>
      <c r="E196" s="159" t="s">
        <v>565</v>
      </c>
      <c r="F196" s="159">
        <v>255</v>
      </c>
      <c r="G196" s="160"/>
      <c r="H196" s="160">
        <v>217.25</v>
      </c>
      <c r="I196" s="160">
        <v>320</v>
      </c>
      <c r="J196" s="161" t="s">
        <v>692</v>
      </c>
      <c r="K196" s="162">
        <f t="shared" si="74"/>
        <v>-37.75</v>
      </c>
      <c r="L196" s="165">
        <f t="shared" si="75"/>
        <v>-0.14803921568627451</v>
      </c>
      <c r="M196" s="159" t="s">
        <v>547</v>
      </c>
      <c r="N196" s="156">
        <v>43661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96</v>
      </c>
      <c r="B197" s="146">
        <v>42997</v>
      </c>
      <c r="C197" s="146"/>
      <c r="D197" s="147" t="s">
        <v>693</v>
      </c>
      <c r="E197" s="148" t="s">
        <v>565</v>
      </c>
      <c r="F197" s="149">
        <v>215</v>
      </c>
      <c r="G197" s="148"/>
      <c r="H197" s="148">
        <v>258</v>
      </c>
      <c r="I197" s="150">
        <v>258</v>
      </c>
      <c r="J197" s="151" t="s">
        <v>623</v>
      </c>
      <c r="K197" s="152">
        <f t="shared" si="74"/>
        <v>43</v>
      </c>
      <c r="L197" s="153">
        <f t="shared" si="75"/>
        <v>0.2</v>
      </c>
      <c r="M197" s="148" t="s">
        <v>535</v>
      </c>
      <c r="N197" s="154">
        <v>43040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97</v>
      </c>
      <c r="B198" s="146">
        <v>42997</v>
      </c>
      <c r="C198" s="146"/>
      <c r="D198" s="147" t="s">
        <v>693</v>
      </c>
      <c r="E198" s="148" t="s">
        <v>565</v>
      </c>
      <c r="F198" s="149">
        <v>215</v>
      </c>
      <c r="G198" s="148"/>
      <c r="H198" s="148">
        <v>258</v>
      </c>
      <c r="I198" s="150">
        <v>258</v>
      </c>
      <c r="J198" s="182" t="s">
        <v>623</v>
      </c>
      <c r="K198" s="152">
        <v>43</v>
      </c>
      <c r="L198" s="153">
        <v>0.2</v>
      </c>
      <c r="M198" s="148" t="s">
        <v>535</v>
      </c>
      <c r="N198" s="154">
        <v>43040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98</v>
      </c>
      <c r="B199" s="177">
        <v>42998</v>
      </c>
      <c r="C199" s="177"/>
      <c r="D199" s="178" t="s">
        <v>694</v>
      </c>
      <c r="E199" s="179" t="s">
        <v>565</v>
      </c>
      <c r="F199" s="149">
        <v>75</v>
      </c>
      <c r="G199" s="179"/>
      <c r="H199" s="179">
        <v>90</v>
      </c>
      <c r="I199" s="181">
        <v>90</v>
      </c>
      <c r="J199" s="151" t="s">
        <v>695</v>
      </c>
      <c r="K199" s="152">
        <f t="shared" ref="K199:K204" si="76">H199-F199</f>
        <v>15</v>
      </c>
      <c r="L199" s="153">
        <f t="shared" ref="L199:L204" si="77">K199/F199</f>
        <v>0.2</v>
      </c>
      <c r="M199" s="148" t="s">
        <v>535</v>
      </c>
      <c r="N199" s="154">
        <v>43019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99</v>
      </c>
      <c r="B200" s="177">
        <v>43011</v>
      </c>
      <c r="C200" s="177"/>
      <c r="D200" s="178" t="s">
        <v>549</v>
      </c>
      <c r="E200" s="179" t="s">
        <v>565</v>
      </c>
      <c r="F200" s="180">
        <v>315</v>
      </c>
      <c r="G200" s="179"/>
      <c r="H200" s="179">
        <v>392</v>
      </c>
      <c r="I200" s="181">
        <v>384</v>
      </c>
      <c r="J200" s="182" t="s">
        <v>696</v>
      </c>
      <c r="K200" s="152">
        <f t="shared" si="76"/>
        <v>77</v>
      </c>
      <c r="L200" s="183">
        <f t="shared" si="77"/>
        <v>0.24444444444444444</v>
      </c>
      <c r="M200" s="179" t="s">
        <v>535</v>
      </c>
      <c r="N200" s="184">
        <v>43017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100</v>
      </c>
      <c r="B201" s="177">
        <v>43013</v>
      </c>
      <c r="C201" s="177"/>
      <c r="D201" s="178" t="s">
        <v>428</v>
      </c>
      <c r="E201" s="179" t="s">
        <v>565</v>
      </c>
      <c r="F201" s="180">
        <v>145</v>
      </c>
      <c r="G201" s="179"/>
      <c r="H201" s="179">
        <v>179</v>
      </c>
      <c r="I201" s="181">
        <v>180</v>
      </c>
      <c r="J201" s="182" t="s">
        <v>697</v>
      </c>
      <c r="K201" s="152">
        <f t="shared" si="76"/>
        <v>34</v>
      </c>
      <c r="L201" s="183">
        <f t="shared" si="77"/>
        <v>0.23448275862068965</v>
      </c>
      <c r="M201" s="179" t="s">
        <v>535</v>
      </c>
      <c r="N201" s="184">
        <v>43025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101</v>
      </c>
      <c r="B202" s="177">
        <v>43014</v>
      </c>
      <c r="C202" s="177"/>
      <c r="D202" s="178" t="s">
        <v>324</v>
      </c>
      <c r="E202" s="179" t="s">
        <v>565</v>
      </c>
      <c r="F202" s="180">
        <v>256</v>
      </c>
      <c r="G202" s="179"/>
      <c r="H202" s="179">
        <v>323</v>
      </c>
      <c r="I202" s="181">
        <v>320</v>
      </c>
      <c r="J202" s="182" t="s">
        <v>623</v>
      </c>
      <c r="K202" s="152">
        <f t="shared" si="76"/>
        <v>67</v>
      </c>
      <c r="L202" s="183">
        <f t="shared" si="77"/>
        <v>0.26171875</v>
      </c>
      <c r="M202" s="179" t="s">
        <v>535</v>
      </c>
      <c r="N202" s="184">
        <v>43067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102</v>
      </c>
      <c r="B203" s="177">
        <v>43017</v>
      </c>
      <c r="C203" s="177"/>
      <c r="D203" s="178" t="s">
        <v>339</v>
      </c>
      <c r="E203" s="179" t="s">
        <v>565</v>
      </c>
      <c r="F203" s="180">
        <v>137.5</v>
      </c>
      <c r="G203" s="179"/>
      <c r="H203" s="179">
        <v>184</v>
      </c>
      <c r="I203" s="181">
        <v>183</v>
      </c>
      <c r="J203" s="182" t="s">
        <v>698</v>
      </c>
      <c r="K203" s="152">
        <f t="shared" si="76"/>
        <v>46.5</v>
      </c>
      <c r="L203" s="183">
        <f t="shared" si="77"/>
        <v>0.33818181818181819</v>
      </c>
      <c r="M203" s="179" t="s">
        <v>535</v>
      </c>
      <c r="N203" s="184">
        <v>43108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103</v>
      </c>
      <c r="B204" s="177">
        <v>43018</v>
      </c>
      <c r="C204" s="177"/>
      <c r="D204" s="178" t="s">
        <v>699</v>
      </c>
      <c r="E204" s="179" t="s">
        <v>565</v>
      </c>
      <c r="F204" s="180">
        <v>125.5</v>
      </c>
      <c r="G204" s="179"/>
      <c r="H204" s="179">
        <v>158</v>
      </c>
      <c r="I204" s="181">
        <v>155</v>
      </c>
      <c r="J204" s="182" t="s">
        <v>700</v>
      </c>
      <c r="K204" s="152">
        <f t="shared" si="76"/>
        <v>32.5</v>
      </c>
      <c r="L204" s="183">
        <f t="shared" si="77"/>
        <v>0.25896414342629481</v>
      </c>
      <c r="M204" s="179" t="s">
        <v>535</v>
      </c>
      <c r="N204" s="184">
        <v>43067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104</v>
      </c>
      <c r="B205" s="177">
        <v>43018</v>
      </c>
      <c r="C205" s="177"/>
      <c r="D205" s="178" t="s">
        <v>701</v>
      </c>
      <c r="E205" s="179" t="s">
        <v>565</v>
      </c>
      <c r="F205" s="180">
        <v>895</v>
      </c>
      <c r="G205" s="179"/>
      <c r="H205" s="179">
        <v>1122.5</v>
      </c>
      <c r="I205" s="181">
        <v>1078</v>
      </c>
      <c r="J205" s="182" t="s">
        <v>702</v>
      </c>
      <c r="K205" s="152">
        <v>227.5</v>
      </c>
      <c r="L205" s="183">
        <v>0.25418994413407803</v>
      </c>
      <c r="M205" s="179" t="s">
        <v>535</v>
      </c>
      <c r="N205" s="184">
        <v>43117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105</v>
      </c>
      <c r="B206" s="177">
        <v>43020</v>
      </c>
      <c r="C206" s="177"/>
      <c r="D206" s="178" t="s">
        <v>333</v>
      </c>
      <c r="E206" s="179" t="s">
        <v>565</v>
      </c>
      <c r="F206" s="180">
        <v>525</v>
      </c>
      <c r="G206" s="179"/>
      <c r="H206" s="179">
        <v>629</v>
      </c>
      <c r="I206" s="181">
        <v>629</v>
      </c>
      <c r="J206" s="182" t="s">
        <v>623</v>
      </c>
      <c r="K206" s="152">
        <v>104</v>
      </c>
      <c r="L206" s="183">
        <v>0.19809523809523799</v>
      </c>
      <c r="M206" s="179" t="s">
        <v>535</v>
      </c>
      <c r="N206" s="184">
        <v>43119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106</v>
      </c>
      <c r="B207" s="177">
        <v>43046</v>
      </c>
      <c r="C207" s="177"/>
      <c r="D207" s="178" t="s">
        <v>370</v>
      </c>
      <c r="E207" s="179" t="s">
        <v>565</v>
      </c>
      <c r="F207" s="180">
        <v>740</v>
      </c>
      <c r="G207" s="179"/>
      <c r="H207" s="179">
        <v>892.5</v>
      </c>
      <c r="I207" s="181">
        <v>900</v>
      </c>
      <c r="J207" s="182" t="s">
        <v>703</v>
      </c>
      <c r="K207" s="152">
        <f>H207-F207</f>
        <v>152.5</v>
      </c>
      <c r="L207" s="183">
        <f>K207/F207</f>
        <v>0.20608108108108109</v>
      </c>
      <c r="M207" s="179" t="s">
        <v>535</v>
      </c>
      <c r="N207" s="184">
        <v>43052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107</v>
      </c>
      <c r="B208" s="146">
        <v>43073</v>
      </c>
      <c r="C208" s="146"/>
      <c r="D208" s="147" t="s">
        <v>704</v>
      </c>
      <c r="E208" s="148" t="s">
        <v>565</v>
      </c>
      <c r="F208" s="149">
        <v>118.5</v>
      </c>
      <c r="G208" s="148"/>
      <c r="H208" s="148">
        <v>143.5</v>
      </c>
      <c r="I208" s="150">
        <v>145</v>
      </c>
      <c r="J208" s="151" t="s">
        <v>556</v>
      </c>
      <c r="K208" s="152">
        <f>H208-F208</f>
        <v>25</v>
      </c>
      <c r="L208" s="153">
        <f>K208/F208</f>
        <v>0.2109704641350211</v>
      </c>
      <c r="M208" s="148" t="s">
        <v>535</v>
      </c>
      <c r="N208" s="154">
        <v>43097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5">
        <v>108</v>
      </c>
      <c r="B209" s="156">
        <v>43090</v>
      </c>
      <c r="C209" s="156"/>
      <c r="D209" s="157" t="s">
        <v>405</v>
      </c>
      <c r="E209" s="158" t="s">
        <v>565</v>
      </c>
      <c r="F209" s="159">
        <v>715</v>
      </c>
      <c r="G209" s="159"/>
      <c r="H209" s="160">
        <v>500</v>
      </c>
      <c r="I209" s="160">
        <v>872</v>
      </c>
      <c r="J209" s="161" t="s">
        <v>705</v>
      </c>
      <c r="K209" s="162">
        <f>H209-F209</f>
        <v>-215</v>
      </c>
      <c r="L209" s="163">
        <f>K209/F209</f>
        <v>-0.30069930069930068</v>
      </c>
      <c r="M209" s="159" t="s">
        <v>547</v>
      </c>
      <c r="N209" s="156">
        <v>43670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109</v>
      </c>
      <c r="B210" s="146">
        <v>43098</v>
      </c>
      <c r="C210" s="146"/>
      <c r="D210" s="147" t="s">
        <v>549</v>
      </c>
      <c r="E210" s="148" t="s">
        <v>565</v>
      </c>
      <c r="F210" s="149">
        <v>435</v>
      </c>
      <c r="G210" s="148"/>
      <c r="H210" s="148">
        <v>542.5</v>
      </c>
      <c r="I210" s="150">
        <v>539</v>
      </c>
      <c r="J210" s="151" t="s">
        <v>623</v>
      </c>
      <c r="K210" s="152">
        <v>107.5</v>
      </c>
      <c r="L210" s="153">
        <v>0.247126436781609</v>
      </c>
      <c r="M210" s="148" t="s">
        <v>535</v>
      </c>
      <c r="N210" s="154">
        <v>43206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110</v>
      </c>
      <c r="B211" s="146">
        <v>43098</v>
      </c>
      <c r="C211" s="146"/>
      <c r="D211" s="147" t="s">
        <v>507</v>
      </c>
      <c r="E211" s="148" t="s">
        <v>565</v>
      </c>
      <c r="F211" s="149">
        <v>885</v>
      </c>
      <c r="G211" s="148"/>
      <c r="H211" s="148">
        <v>1090</v>
      </c>
      <c r="I211" s="150">
        <v>1084</v>
      </c>
      <c r="J211" s="151" t="s">
        <v>623</v>
      </c>
      <c r="K211" s="152">
        <v>205</v>
      </c>
      <c r="L211" s="153">
        <v>0.23163841807909599</v>
      </c>
      <c r="M211" s="148" t="s">
        <v>535</v>
      </c>
      <c r="N211" s="154">
        <v>43213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111</v>
      </c>
      <c r="B212" s="186">
        <v>43192</v>
      </c>
      <c r="C212" s="186"/>
      <c r="D212" s="164" t="s">
        <v>706</v>
      </c>
      <c r="E212" s="159" t="s">
        <v>565</v>
      </c>
      <c r="F212" s="187">
        <v>478.5</v>
      </c>
      <c r="G212" s="159"/>
      <c r="H212" s="159">
        <v>442</v>
      </c>
      <c r="I212" s="160">
        <v>613</v>
      </c>
      <c r="J212" s="161" t="s">
        <v>707</v>
      </c>
      <c r="K212" s="162">
        <f>H212-F212</f>
        <v>-36.5</v>
      </c>
      <c r="L212" s="163">
        <f>K212/F212</f>
        <v>-7.6280041797283177E-2</v>
      </c>
      <c r="M212" s="159" t="s">
        <v>547</v>
      </c>
      <c r="N212" s="156">
        <v>43762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5">
        <v>112</v>
      </c>
      <c r="B213" s="156">
        <v>43194</v>
      </c>
      <c r="C213" s="156"/>
      <c r="D213" s="157" t="s">
        <v>708</v>
      </c>
      <c r="E213" s="158" t="s">
        <v>565</v>
      </c>
      <c r="F213" s="159">
        <f>141.5-7.3</f>
        <v>134.19999999999999</v>
      </c>
      <c r="G213" s="159"/>
      <c r="H213" s="160">
        <v>77</v>
      </c>
      <c r="I213" s="160">
        <v>180</v>
      </c>
      <c r="J213" s="161" t="s">
        <v>709</v>
      </c>
      <c r="K213" s="162">
        <f>H213-F213</f>
        <v>-57.199999999999989</v>
      </c>
      <c r="L213" s="163">
        <f>K213/F213</f>
        <v>-0.42622950819672129</v>
      </c>
      <c r="M213" s="159" t="s">
        <v>547</v>
      </c>
      <c r="N213" s="156">
        <v>43522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5">
        <v>113</v>
      </c>
      <c r="B214" s="156">
        <v>43209</v>
      </c>
      <c r="C214" s="156"/>
      <c r="D214" s="157" t="s">
        <v>710</v>
      </c>
      <c r="E214" s="158" t="s">
        <v>565</v>
      </c>
      <c r="F214" s="159">
        <v>430</v>
      </c>
      <c r="G214" s="159"/>
      <c r="H214" s="160">
        <v>220</v>
      </c>
      <c r="I214" s="160">
        <v>537</v>
      </c>
      <c r="J214" s="161" t="s">
        <v>711</v>
      </c>
      <c r="K214" s="162">
        <f>H214-F214</f>
        <v>-210</v>
      </c>
      <c r="L214" s="163">
        <f>K214/F214</f>
        <v>-0.48837209302325579</v>
      </c>
      <c r="M214" s="159" t="s">
        <v>547</v>
      </c>
      <c r="N214" s="156">
        <v>43252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114</v>
      </c>
      <c r="B215" s="177">
        <v>43220</v>
      </c>
      <c r="C215" s="177"/>
      <c r="D215" s="178" t="s">
        <v>371</v>
      </c>
      <c r="E215" s="179" t="s">
        <v>565</v>
      </c>
      <c r="F215" s="179">
        <v>153.5</v>
      </c>
      <c r="G215" s="179"/>
      <c r="H215" s="179">
        <v>196</v>
      </c>
      <c r="I215" s="181">
        <v>196</v>
      </c>
      <c r="J215" s="151" t="s">
        <v>712</v>
      </c>
      <c r="K215" s="152">
        <f>H215-F215</f>
        <v>42.5</v>
      </c>
      <c r="L215" s="153">
        <f>K215/F215</f>
        <v>0.27687296416938112</v>
      </c>
      <c r="M215" s="148" t="s">
        <v>535</v>
      </c>
      <c r="N215" s="154">
        <v>43605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5">
        <v>115</v>
      </c>
      <c r="B216" s="156">
        <v>43306</v>
      </c>
      <c r="C216" s="156"/>
      <c r="D216" s="157" t="s">
        <v>682</v>
      </c>
      <c r="E216" s="158" t="s">
        <v>565</v>
      </c>
      <c r="F216" s="159">
        <v>27.5</v>
      </c>
      <c r="G216" s="159"/>
      <c r="H216" s="160">
        <v>13.1</v>
      </c>
      <c r="I216" s="160">
        <v>60</v>
      </c>
      <c r="J216" s="161" t="s">
        <v>713</v>
      </c>
      <c r="K216" s="162">
        <v>-14.4</v>
      </c>
      <c r="L216" s="163">
        <v>-0.52363636363636401</v>
      </c>
      <c r="M216" s="159" t="s">
        <v>547</v>
      </c>
      <c r="N216" s="156">
        <v>43138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116</v>
      </c>
      <c r="B217" s="186">
        <v>43318</v>
      </c>
      <c r="C217" s="186"/>
      <c r="D217" s="164" t="s">
        <v>714</v>
      </c>
      <c r="E217" s="159" t="s">
        <v>565</v>
      </c>
      <c r="F217" s="159">
        <v>148.5</v>
      </c>
      <c r="G217" s="159"/>
      <c r="H217" s="159">
        <v>102</v>
      </c>
      <c r="I217" s="160">
        <v>182</v>
      </c>
      <c r="J217" s="161" t="s">
        <v>715</v>
      </c>
      <c r="K217" s="162">
        <f>H217-F217</f>
        <v>-46.5</v>
      </c>
      <c r="L217" s="163">
        <f>K217/F217</f>
        <v>-0.31313131313131315</v>
      </c>
      <c r="M217" s="159" t="s">
        <v>547</v>
      </c>
      <c r="N217" s="156">
        <v>43661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117</v>
      </c>
      <c r="B218" s="146">
        <v>43335</v>
      </c>
      <c r="C218" s="146"/>
      <c r="D218" s="147" t="s">
        <v>716</v>
      </c>
      <c r="E218" s="148" t="s">
        <v>565</v>
      </c>
      <c r="F218" s="179">
        <v>285</v>
      </c>
      <c r="G218" s="148"/>
      <c r="H218" s="148">
        <v>355</v>
      </c>
      <c r="I218" s="150">
        <v>364</v>
      </c>
      <c r="J218" s="151" t="s">
        <v>717</v>
      </c>
      <c r="K218" s="152">
        <v>70</v>
      </c>
      <c r="L218" s="153">
        <v>0.24561403508771901</v>
      </c>
      <c r="M218" s="148" t="s">
        <v>535</v>
      </c>
      <c r="N218" s="154">
        <v>43455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45">
        <v>118</v>
      </c>
      <c r="B219" s="146">
        <v>43341</v>
      </c>
      <c r="C219" s="146"/>
      <c r="D219" s="147" t="s">
        <v>359</v>
      </c>
      <c r="E219" s="148" t="s">
        <v>565</v>
      </c>
      <c r="F219" s="179">
        <v>525</v>
      </c>
      <c r="G219" s="148"/>
      <c r="H219" s="148">
        <v>585</v>
      </c>
      <c r="I219" s="150">
        <v>635</v>
      </c>
      <c r="J219" s="151" t="s">
        <v>718</v>
      </c>
      <c r="K219" s="152">
        <f t="shared" ref="K219:K250" si="78">H219-F219</f>
        <v>60</v>
      </c>
      <c r="L219" s="153">
        <f t="shared" ref="L219:L250" si="79">K219/F219</f>
        <v>0.11428571428571428</v>
      </c>
      <c r="M219" s="148" t="s">
        <v>535</v>
      </c>
      <c r="N219" s="154">
        <v>43662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119</v>
      </c>
      <c r="B220" s="146">
        <v>43395</v>
      </c>
      <c r="C220" s="146"/>
      <c r="D220" s="147" t="s">
        <v>347</v>
      </c>
      <c r="E220" s="148" t="s">
        <v>565</v>
      </c>
      <c r="F220" s="179">
        <v>475</v>
      </c>
      <c r="G220" s="148"/>
      <c r="H220" s="148">
        <v>574</v>
      </c>
      <c r="I220" s="150">
        <v>570</v>
      </c>
      <c r="J220" s="151" t="s">
        <v>623</v>
      </c>
      <c r="K220" s="152">
        <f t="shared" si="78"/>
        <v>99</v>
      </c>
      <c r="L220" s="153">
        <f t="shared" si="79"/>
        <v>0.20842105263157895</v>
      </c>
      <c r="M220" s="148" t="s">
        <v>535</v>
      </c>
      <c r="N220" s="154">
        <v>43403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120</v>
      </c>
      <c r="B221" s="177">
        <v>43397</v>
      </c>
      <c r="C221" s="177"/>
      <c r="D221" s="178" t="s">
        <v>366</v>
      </c>
      <c r="E221" s="179" t="s">
        <v>565</v>
      </c>
      <c r="F221" s="179">
        <v>707.5</v>
      </c>
      <c r="G221" s="179"/>
      <c r="H221" s="179">
        <v>872</v>
      </c>
      <c r="I221" s="181">
        <v>872</v>
      </c>
      <c r="J221" s="182" t="s">
        <v>623</v>
      </c>
      <c r="K221" s="152">
        <f t="shared" si="78"/>
        <v>164.5</v>
      </c>
      <c r="L221" s="183">
        <f t="shared" si="79"/>
        <v>0.23250883392226149</v>
      </c>
      <c r="M221" s="179" t="s">
        <v>535</v>
      </c>
      <c r="N221" s="184">
        <v>43482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121</v>
      </c>
      <c r="B222" s="177">
        <v>43398</v>
      </c>
      <c r="C222" s="177"/>
      <c r="D222" s="178" t="s">
        <v>719</v>
      </c>
      <c r="E222" s="179" t="s">
        <v>565</v>
      </c>
      <c r="F222" s="179">
        <v>162</v>
      </c>
      <c r="G222" s="179"/>
      <c r="H222" s="179">
        <v>204</v>
      </c>
      <c r="I222" s="181">
        <v>209</v>
      </c>
      <c r="J222" s="182" t="s">
        <v>720</v>
      </c>
      <c r="K222" s="152">
        <f t="shared" si="78"/>
        <v>42</v>
      </c>
      <c r="L222" s="183">
        <f t="shared" si="79"/>
        <v>0.25925925925925924</v>
      </c>
      <c r="M222" s="179" t="s">
        <v>535</v>
      </c>
      <c r="N222" s="184">
        <v>43539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122</v>
      </c>
      <c r="B223" s="177">
        <v>43399</v>
      </c>
      <c r="C223" s="177"/>
      <c r="D223" s="178" t="s">
        <v>445</v>
      </c>
      <c r="E223" s="179" t="s">
        <v>565</v>
      </c>
      <c r="F223" s="179">
        <v>240</v>
      </c>
      <c r="G223" s="179"/>
      <c r="H223" s="179">
        <v>297</v>
      </c>
      <c r="I223" s="181">
        <v>297</v>
      </c>
      <c r="J223" s="182" t="s">
        <v>623</v>
      </c>
      <c r="K223" s="188">
        <f t="shared" si="78"/>
        <v>57</v>
      </c>
      <c r="L223" s="183">
        <f t="shared" si="79"/>
        <v>0.23749999999999999</v>
      </c>
      <c r="M223" s="179" t="s">
        <v>535</v>
      </c>
      <c r="N223" s="184">
        <v>43417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123</v>
      </c>
      <c r="B224" s="146">
        <v>43439</v>
      </c>
      <c r="C224" s="146"/>
      <c r="D224" s="147" t="s">
        <v>721</v>
      </c>
      <c r="E224" s="148" t="s">
        <v>565</v>
      </c>
      <c r="F224" s="148">
        <v>202.5</v>
      </c>
      <c r="G224" s="148"/>
      <c r="H224" s="148">
        <v>255</v>
      </c>
      <c r="I224" s="150">
        <v>252</v>
      </c>
      <c r="J224" s="151" t="s">
        <v>623</v>
      </c>
      <c r="K224" s="152">
        <f t="shared" si="78"/>
        <v>52.5</v>
      </c>
      <c r="L224" s="153">
        <f t="shared" si="79"/>
        <v>0.25925925925925924</v>
      </c>
      <c r="M224" s="148" t="s">
        <v>535</v>
      </c>
      <c r="N224" s="154">
        <v>43542</v>
      </c>
      <c r="O224" s="1"/>
      <c r="P224" s="1"/>
      <c r="Q224" s="1"/>
      <c r="R224" s="6" t="s">
        <v>722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124</v>
      </c>
      <c r="B225" s="177">
        <v>43465</v>
      </c>
      <c r="C225" s="146"/>
      <c r="D225" s="178" t="s">
        <v>392</v>
      </c>
      <c r="E225" s="179" t="s">
        <v>565</v>
      </c>
      <c r="F225" s="179">
        <v>710</v>
      </c>
      <c r="G225" s="179"/>
      <c r="H225" s="179">
        <v>866</v>
      </c>
      <c r="I225" s="181">
        <v>866</v>
      </c>
      <c r="J225" s="182" t="s">
        <v>623</v>
      </c>
      <c r="K225" s="152">
        <f t="shared" si="78"/>
        <v>156</v>
      </c>
      <c r="L225" s="153">
        <f t="shared" si="79"/>
        <v>0.21971830985915494</v>
      </c>
      <c r="M225" s="148" t="s">
        <v>535</v>
      </c>
      <c r="N225" s="154">
        <v>43553</v>
      </c>
      <c r="O225" s="1"/>
      <c r="P225" s="1"/>
      <c r="Q225" s="1"/>
      <c r="R225" s="6" t="s">
        <v>722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125</v>
      </c>
      <c r="B226" s="177">
        <v>43522</v>
      </c>
      <c r="C226" s="177"/>
      <c r="D226" s="178" t="s">
        <v>151</v>
      </c>
      <c r="E226" s="179" t="s">
        <v>565</v>
      </c>
      <c r="F226" s="179">
        <v>337.25</v>
      </c>
      <c r="G226" s="179"/>
      <c r="H226" s="179">
        <v>398.5</v>
      </c>
      <c r="I226" s="181">
        <v>411</v>
      </c>
      <c r="J226" s="151" t="s">
        <v>723</v>
      </c>
      <c r="K226" s="152">
        <f t="shared" si="78"/>
        <v>61.25</v>
      </c>
      <c r="L226" s="153">
        <f t="shared" si="79"/>
        <v>0.1816160118606375</v>
      </c>
      <c r="M226" s="148" t="s">
        <v>535</v>
      </c>
      <c r="N226" s="154">
        <v>43760</v>
      </c>
      <c r="O226" s="1"/>
      <c r="P226" s="1"/>
      <c r="Q226" s="1"/>
      <c r="R226" s="6" t="s">
        <v>722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126</v>
      </c>
      <c r="B227" s="190">
        <v>43559</v>
      </c>
      <c r="C227" s="190"/>
      <c r="D227" s="191" t="s">
        <v>724</v>
      </c>
      <c r="E227" s="192" t="s">
        <v>565</v>
      </c>
      <c r="F227" s="192">
        <v>130</v>
      </c>
      <c r="G227" s="192"/>
      <c r="H227" s="192">
        <v>65</v>
      </c>
      <c r="I227" s="193">
        <v>158</v>
      </c>
      <c r="J227" s="161" t="s">
        <v>725</v>
      </c>
      <c r="K227" s="162">
        <f t="shared" si="78"/>
        <v>-65</v>
      </c>
      <c r="L227" s="163">
        <f t="shared" si="79"/>
        <v>-0.5</v>
      </c>
      <c r="M227" s="159" t="s">
        <v>547</v>
      </c>
      <c r="N227" s="156">
        <v>43726</v>
      </c>
      <c r="O227" s="1"/>
      <c r="P227" s="1"/>
      <c r="Q227" s="1"/>
      <c r="R227" s="6" t="s">
        <v>726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127</v>
      </c>
      <c r="B228" s="177">
        <v>43017</v>
      </c>
      <c r="C228" s="177"/>
      <c r="D228" s="178" t="s">
        <v>182</v>
      </c>
      <c r="E228" s="179" t="s">
        <v>565</v>
      </c>
      <c r="F228" s="179">
        <v>141.5</v>
      </c>
      <c r="G228" s="179"/>
      <c r="H228" s="179">
        <v>183.5</v>
      </c>
      <c r="I228" s="181">
        <v>210</v>
      </c>
      <c r="J228" s="151" t="s">
        <v>720</v>
      </c>
      <c r="K228" s="152">
        <f t="shared" si="78"/>
        <v>42</v>
      </c>
      <c r="L228" s="153">
        <f t="shared" si="79"/>
        <v>0.29681978798586572</v>
      </c>
      <c r="M228" s="148" t="s">
        <v>535</v>
      </c>
      <c r="N228" s="154">
        <v>43042</v>
      </c>
      <c r="O228" s="1"/>
      <c r="P228" s="1"/>
      <c r="Q228" s="1"/>
      <c r="R228" s="6" t="s">
        <v>726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128</v>
      </c>
      <c r="B229" s="190">
        <v>43074</v>
      </c>
      <c r="C229" s="190"/>
      <c r="D229" s="191" t="s">
        <v>727</v>
      </c>
      <c r="E229" s="192" t="s">
        <v>565</v>
      </c>
      <c r="F229" s="187">
        <v>172</v>
      </c>
      <c r="G229" s="192"/>
      <c r="H229" s="192">
        <v>155.25</v>
      </c>
      <c r="I229" s="193">
        <v>230</v>
      </c>
      <c r="J229" s="161" t="s">
        <v>728</v>
      </c>
      <c r="K229" s="162">
        <f t="shared" si="78"/>
        <v>-16.75</v>
      </c>
      <c r="L229" s="163">
        <f t="shared" si="79"/>
        <v>-9.7383720930232565E-2</v>
      </c>
      <c r="M229" s="159" t="s">
        <v>547</v>
      </c>
      <c r="N229" s="156">
        <v>43787</v>
      </c>
      <c r="O229" s="1"/>
      <c r="P229" s="1"/>
      <c r="Q229" s="1"/>
      <c r="R229" s="6" t="s">
        <v>726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129</v>
      </c>
      <c r="B230" s="177">
        <v>43398</v>
      </c>
      <c r="C230" s="177"/>
      <c r="D230" s="178" t="s">
        <v>107</v>
      </c>
      <c r="E230" s="179" t="s">
        <v>565</v>
      </c>
      <c r="F230" s="179">
        <v>698.5</v>
      </c>
      <c r="G230" s="179"/>
      <c r="H230" s="179">
        <v>890</v>
      </c>
      <c r="I230" s="181">
        <v>890</v>
      </c>
      <c r="J230" s="151" t="s">
        <v>788</v>
      </c>
      <c r="K230" s="152">
        <f t="shared" si="78"/>
        <v>191.5</v>
      </c>
      <c r="L230" s="153">
        <f t="shared" si="79"/>
        <v>0.27415891195418757</v>
      </c>
      <c r="M230" s="148" t="s">
        <v>535</v>
      </c>
      <c r="N230" s="154">
        <v>44328</v>
      </c>
      <c r="O230" s="1"/>
      <c r="P230" s="1"/>
      <c r="Q230" s="1"/>
      <c r="R230" s="6" t="s">
        <v>722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130</v>
      </c>
      <c r="B231" s="177">
        <v>42877</v>
      </c>
      <c r="C231" s="177"/>
      <c r="D231" s="178" t="s">
        <v>358</v>
      </c>
      <c r="E231" s="179" t="s">
        <v>565</v>
      </c>
      <c r="F231" s="179">
        <v>127.6</v>
      </c>
      <c r="G231" s="179"/>
      <c r="H231" s="179">
        <v>138</v>
      </c>
      <c r="I231" s="181">
        <v>190</v>
      </c>
      <c r="J231" s="151" t="s">
        <v>729</v>
      </c>
      <c r="K231" s="152">
        <f t="shared" si="78"/>
        <v>10.400000000000006</v>
      </c>
      <c r="L231" s="153">
        <f t="shared" si="79"/>
        <v>8.1504702194357417E-2</v>
      </c>
      <c r="M231" s="148" t="s">
        <v>535</v>
      </c>
      <c r="N231" s="154">
        <v>43774</v>
      </c>
      <c r="O231" s="1"/>
      <c r="P231" s="1"/>
      <c r="Q231" s="1"/>
      <c r="R231" s="6" t="s">
        <v>726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131</v>
      </c>
      <c r="B232" s="177">
        <v>43158</v>
      </c>
      <c r="C232" s="177"/>
      <c r="D232" s="178" t="s">
        <v>730</v>
      </c>
      <c r="E232" s="179" t="s">
        <v>565</v>
      </c>
      <c r="F232" s="179">
        <v>317</v>
      </c>
      <c r="G232" s="179"/>
      <c r="H232" s="179">
        <v>382.5</v>
      </c>
      <c r="I232" s="181">
        <v>398</v>
      </c>
      <c r="J232" s="151" t="s">
        <v>731</v>
      </c>
      <c r="K232" s="152">
        <f t="shared" si="78"/>
        <v>65.5</v>
      </c>
      <c r="L232" s="153">
        <f t="shared" si="79"/>
        <v>0.20662460567823343</v>
      </c>
      <c r="M232" s="148" t="s">
        <v>535</v>
      </c>
      <c r="N232" s="154">
        <v>44238</v>
      </c>
      <c r="O232" s="1"/>
      <c r="P232" s="1"/>
      <c r="Q232" s="1"/>
      <c r="R232" s="6" t="s">
        <v>726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132</v>
      </c>
      <c r="B233" s="190">
        <v>43164</v>
      </c>
      <c r="C233" s="190"/>
      <c r="D233" s="191" t="s">
        <v>144</v>
      </c>
      <c r="E233" s="192" t="s">
        <v>565</v>
      </c>
      <c r="F233" s="187">
        <f>510-14.4</f>
        <v>495.6</v>
      </c>
      <c r="G233" s="192"/>
      <c r="H233" s="192">
        <v>350</v>
      </c>
      <c r="I233" s="193">
        <v>672</v>
      </c>
      <c r="J233" s="161" t="s">
        <v>732</v>
      </c>
      <c r="K233" s="162">
        <f t="shared" si="78"/>
        <v>-145.60000000000002</v>
      </c>
      <c r="L233" s="163">
        <f t="shared" si="79"/>
        <v>-0.29378531073446329</v>
      </c>
      <c r="M233" s="159" t="s">
        <v>547</v>
      </c>
      <c r="N233" s="156">
        <v>43887</v>
      </c>
      <c r="O233" s="1"/>
      <c r="P233" s="1"/>
      <c r="Q233" s="1"/>
      <c r="R233" s="6" t="s">
        <v>722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133</v>
      </c>
      <c r="B234" s="190">
        <v>43237</v>
      </c>
      <c r="C234" s="190"/>
      <c r="D234" s="191" t="s">
        <v>437</v>
      </c>
      <c r="E234" s="192" t="s">
        <v>565</v>
      </c>
      <c r="F234" s="187">
        <v>230.3</v>
      </c>
      <c r="G234" s="192"/>
      <c r="H234" s="192">
        <v>102.5</v>
      </c>
      <c r="I234" s="193">
        <v>348</v>
      </c>
      <c r="J234" s="161" t="s">
        <v>733</v>
      </c>
      <c r="K234" s="162">
        <f t="shared" si="78"/>
        <v>-127.80000000000001</v>
      </c>
      <c r="L234" s="163">
        <f t="shared" si="79"/>
        <v>-0.55492835432045162</v>
      </c>
      <c r="M234" s="159" t="s">
        <v>547</v>
      </c>
      <c r="N234" s="156">
        <v>43896</v>
      </c>
      <c r="O234" s="1"/>
      <c r="P234" s="1"/>
      <c r="Q234" s="1"/>
      <c r="R234" s="6" t="s">
        <v>722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134</v>
      </c>
      <c r="B235" s="177">
        <v>43258</v>
      </c>
      <c r="C235" s="177"/>
      <c r="D235" s="178" t="s">
        <v>409</v>
      </c>
      <c r="E235" s="179" t="s">
        <v>565</v>
      </c>
      <c r="F235" s="179">
        <f>342.5-5.1</f>
        <v>337.4</v>
      </c>
      <c r="G235" s="179"/>
      <c r="H235" s="179">
        <v>412.5</v>
      </c>
      <c r="I235" s="181">
        <v>439</v>
      </c>
      <c r="J235" s="151" t="s">
        <v>734</v>
      </c>
      <c r="K235" s="152">
        <f t="shared" si="78"/>
        <v>75.100000000000023</v>
      </c>
      <c r="L235" s="153">
        <f t="shared" si="79"/>
        <v>0.22258446947243635</v>
      </c>
      <c r="M235" s="148" t="s">
        <v>535</v>
      </c>
      <c r="N235" s="154">
        <v>44230</v>
      </c>
      <c r="O235" s="1"/>
      <c r="P235" s="1"/>
      <c r="Q235" s="1"/>
      <c r="R235" s="6" t="s">
        <v>726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0">
        <v>135</v>
      </c>
      <c r="B236" s="169">
        <v>43285</v>
      </c>
      <c r="C236" s="169"/>
      <c r="D236" s="170" t="s">
        <v>55</v>
      </c>
      <c r="E236" s="171" t="s">
        <v>565</v>
      </c>
      <c r="F236" s="171">
        <f>127.5-5.53</f>
        <v>121.97</v>
      </c>
      <c r="G236" s="172"/>
      <c r="H236" s="172">
        <v>122.5</v>
      </c>
      <c r="I236" s="172">
        <v>170</v>
      </c>
      <c r="J236" s="173" t="s">
        <v>761</v>
      </c>
      <c r="K236" s="174">
        <f t="shared" si="78"/>
        <v>0.53000000000000114</v>
      </c>
      <c r="L236" s="175">
        <f t="shared" si="79"/>
        <v>4.3453308190538747E-3</v>
      </c>
      <c r="M236" s="171" t="s">
        <v>656</v>
      </c>
      <c r="N236" s="169">
        <v>44431</v>
      </c>
      <c r="O236" s="1"/>
      <c r="P236" s="1"/>
      <c r="Q236" s="1"/>
      <c r="R236" s="6" t="s">
        <v>722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136</v>
      </c>
      <c r="B237" s="190">
        <v>43294</v>
      </c>
      <c r="C237" s="190"/>
      <c r="D237" s="191" t="s">
        <v>349</v>
      </c>
      <c r="E237" s="192" t="s">
        <v>565</v>
      </c>
      <c r="F237" s="187">
        <v>46.5</v>
      </c>
      <c r="G237" s="192"/>
      <c r="H237" s="192">
        <v>17</v>
      </c>
      <c r="I237" s="193">
        <v>59</v>
      </c>
      <c r="J237" s="161" t="s">
        <v>735</v>
      </c>
      <c r="K237" s="162">
        <f t="shared" si="78"/>
        <v>-29.5</v>
      </c>
      <c r="L237" s="163">
        <f t="shared" si="79"/>
        <v>-0.63440860215053763</v>
      </c>
      <c r="M237" s="159" t="s">
        <v>547</v>
      </c>
      <c r="N237" s="156">
        <v>43887</v>
      </c>
      <c r="O237" s="1"/>
      <c r="P237" s="1"/>
      <c r="Q237" s="1"/>
      <c r="R237" s="6" t="s">
        <v>722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137</v>
      </c>
      <c r="B238" s="177">
        <v>43396</v>
      </c>
      <c r="C238" s="177"/>
      <c r="D238" s="178" t="s">
        <v>394</v>
      </c>
      <c r="E238" s="179" t="s">
        <v>565</v>
      </c>
      <c r="F238" s="179">
        <v>156.5</v>
      </c>
      <c r="G238" s="179"/>
      <c r="H238" s="179">
        <v>207.5</v>
      </c>
      <c r="I238" s="181">
        <v>191</v>
      </c>
      <c r="J238" s="151" t="s">
        <v>623</v>
      </c>
      <c r="K238" s="152">
        <f t="shared" si="78"/>
        <v>51</v>
      </c>
      <c r="L238" s="153">
        <f t="shared" si="79"/>
        <v>0.32587859424920129</v>
      </c>
      <c r="M238" s="148" t="s">
        <v>535</v>
      </c>
      <c r="N238" s="154">
        <v>44369</v>
      </c>
      <c r="O238" s="1"/>
      <c r="P238" s="1"/>
      <c r="Q238" s="1"/>
      <c r="R238" s="6" t="s">
        <v>722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138</v>
      </c>
      <c r="B239" s="177">
        <v>43439</v>
      </c>
      <c r="C239" s="177"/>
      <c r="D239" s="178" t="s">
        <v>314</v>
      </c>
      <c r="E239" s="179" t="s">
        <v>565</v>
      </c>
      <c r="F239" s="179">
        <v>259.5</v>
      </c>
      <c r="G239" s="179"/>
      <c r="H239" s="179">
        <v>320</v>
      </c>
      <c r="I239" s="181">
        <v>320</v>
      </c>
      <c r="J239" s="151" t="s">
        <v>623</v>
      </c>
      <c r="K239" s="152">
        <f t="shared" si="78"/>
        <v>60.5</v>
      </c>
      <c r="L239" s="153">
        <f t="shared" si="79"/>
        <v>0.23314065510597304</v>
      </c>
      <c r="M239" s="148" t="s">
        <v>535</v>
      </c>
      <c r="N239" s="154">
        <v>44323</v>
      </c>
      <c r="O239" s="1"/>
      <c r="P239" s="1"/>
      <c r="Q239" s="1"/>
      <c r="R239" s="6" t="s">
        <v>722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139</v>
      </c>
      <c r="B240" s="190">
        <v>43439</v>
      </c>
      <c r="C240" s="190"/>
      <c r="D240" s="191" t="s">
        <v>736</v>
      </c>
      <c r="E240" s="192" t="s">
        <v>565</v>
      </c>
      <c r="F240" s="192">
        <v>715</v>
      </c>
      <c r="G240" s="192"/>
      <c r="H240" s="192">
        <v>445</v>
      </c>
      <c r="I240" s="193">
        <v>840</v>
      </c>
      <c r="J240" s="161" t="s">
        <v>737</v>
      </c>
      <c r="K240" s="162">
        <f t="shared" si="78"/>
        <v>-270</v>
      </c>
      <c r="L240" s="163">
        <f t="shared" si="79"/>
        <v>-0.3776223776223776</v>
      </c>
      <c r="M240" s="159" t="s">
        <v>547</v>
      </c>
      <c r="N240" s="156">
        <v>43800</v>
      </c>
      <c r="O240" s="1"/>
      <c r="P240" s="1"/>
      <c r="Q240" s="1"/>
      <c r="R240" s="6" t="s">
        <v>722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140</v>
      </c>
      <c r="B241" s="177">
        <v>43469</v>
      </c>
      <c r="C241" s="177"/>
      <c r="D241" s="178" t="s">
        <v>156</v>
      </c>
      <c r="E241" s="179" t="s">
        <v>565</v>
      </c>
      <c r="F241" s="179">
        <v>875</v>
      </c>
      <c r="G241" s="179"/>
      <c r="H241" s="179">
        <v>1165</v>
      </c>
      <c r="I241" s="181">
        <v>1185</v>
      </c>
      <c r="J241" s="151" t="s">
        <v>738</v>
      </c>
      <c r="K241" s="152">
        <f t="shared" si="78"/>
        <v>290</v>
      </c>
      <c r="L241" s="153">
        <f t="shared" si="79"/>
        <v>0.33142857142857141</v>
      </c>
      <c r="M241" s="148" t="s">
        <v>535</v>
      </c>
      <c r="N241" s="154">
        <v>43847</v>
      </c>
      <c r="O241" s="1"/>
      <c r="P241" s="1"/>
      <c r="Q241" s="1"/>
      <c r="R241" s="6" t="s">
        <v>722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141</v>
      </c>
      <c r="B242" s="177">
        <v>43559</v>
      </c>
      <c r="C242" s="177"/>
      <c r="D242" s="178" t="s">
        <v>330</v>
      </c>
      <c r="E242" s="179" t="s">
        <v>565</v>
      </c>
      <c r="F242" s="179">
        <f>387-14.63</f>
        <v>372.37</v>
      </c>
      <c r="G242" s="179"/>
      <c r="H242" s="179">
        <v>490</v>
      </c>
      <c r="I242" s="181">
        <v>490</v>
      </c>
      <c r="J242" s="151" t="s">
        <v>623</v>
      </c>
      <c r="K242" s="152">
        <f t="shared" si="78"/>
        <v>117.63</v>
      </c>
      <c r="L242" s="153">
        <f t="shared" si="79"/>
        <v>0.31589548030185027</v>
      </c>
      <c r="M242" s="148" t="s">
        <v>535</v>
      </c>
      <c r="N242" s="154">
        <v>43850</v>
      </c>
      <c r="O242" s="1"/>
      <c r="P242" s="1"/>
      <c r="Q242" s="1"/>
      <c r="R242" s="6" t="s">
        <v>722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142</v>
      </c>
      <c r="B243" s="190">
        <v>43578</v>
      </c>
      <c r="C243" s="190"/>
      <c r="D243" s="191" t="s">
        <v>739</v>
      </c>
      <c r="E243" s="192" t="s">
        <v>537</v>
      </c>
      <c r="F243" s="192">
        <v>220</v>
      </c>
      <c r="G243" s="192"/>
      <c r="H243" s="192">
        <v>127.5</v>
      </c>
      <c r="I243" s="193">
        <v>284</v>
      </c>
      <c r="J243" s="161" t="s">
        <v>740</v>
      </c>
      <c r="K243" s="162">
        <f t="shared" si="78"/>
        <v>-92.5</v>
      </c>
      <c r="L243" s="163">
        <f t="shared" si="79"/>
        <v>-0.42045454545454547</v>
      </c>
      <c r="M243" s="159" t="s">
        <v>547</v>
      </c>
      <c r="N243" s="156">
        <v>43896</v>
      </c>
      <c r="O243" s="1"/>
      <c r="P243" s="1"/>
      <c r="Q243" s="1"/>
      <c r="R243" s="6" t="s">
        <v>722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143</v>
      </c>
      <c r="B244" s="177">
        <v>43622</v>
      </c>
      <c r="C244" s="177"/>
      <c r="D244" s="178" t="s">
        <v>446</v>
      </c>
      <c r="E244" s="179" t="s">
        <v>537</v>
      </c>
      <c r="F244" s="179">
        <v>332.8</v>
      </c>
      <c r="G244" s="179"/>
      <c r="H244" s="179">
        <v>405</v>
      </c>
      <c r="I244" s="181">
        <v>419</v>
      </c>
      <c r="J244" s="151" t="s">
        <v>741</v>
      </c>
      <c r="K244" s="152">
        <f t="shared" si="78"/>
        <v>72.199999999999989</v>
      </c>
      <c r="L244" s="153">
        <f t="shared" si="79"/>
        <v>0.21694711538461534</v>
      </c>
      <c r="M244" s="148" t="s">
        <v>535</v>
      </c>
      <c r="N244" s="154">
        <v>43860</v>
      </c>
      <c r="O244" s="1"/>
      <c r="P244" s="1"/>
      <c r="Q244" s="1"/>
      <c r="R244" s="6" t="s">
        <v>726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0">
        <v>144</v>
      </c>
      <c r="B245" s="169">
        <v>43641</v>
      </c>
      <c r="C245" s="169"/>
      <c r="D245" s="170" t="s">
        <v>149</v>
      </c>
      <c r="E245" s="171" t="s">
        <v>565</v>
      </c>
      <c r="F245" s="171">
        <v>386</v>
      </c>
      <c r="G245" s="172"/>
      <c r="H245" s="172">
        <v>395</v>
      </c>
      <c r="I245" s="172">
        <v>452</v>
      </c>
      <c r="J245" s="173" t="s">
        <v>742</v>
      </c>
      <c r="K245" s="174">
        <f t="shared" si="78"/>
        <v>9</v>
      </c>
      <c r="L245" s="175">
        <f t="shared" si="79"/>
        <v>2.3316062176165803E-2</v>
      </c>
      <c r="M245" s="171" t="s">
        <v>656</v>
      </c>
      <c r="N245" s="169">
        <v>43868</v>
      </c>
      <c r="O245" s="1"/>
      <c r="P245" s="1"/>
      <c r="Q245" s="1"/>
      <c r="R245" s="6" t="s">
        <v>726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0">
        <v>145</v>
      </c>
      <c r="B246" s="169">
        <v>43707</v>
      </c>
      <c r="C246" s="169"/>
      <c r="D246" s="170" t="s">
        <v>130</v>
      </c>
      <c r="E246" s="171" t="s">
        <v>565</v>
      </c>
      <c r="F246" s="171">
        <v>137.5</v>
      </c>
      <c r="G246" s="172"/>
      <c r="H246" s="172">
        <v>138.5</v>
      </c>
      <c r="I246" s="172">
        <v>190</v>
      </c>
      <c r="J246" s="173" t="s">
        <v>760</v>
      </c>
      <c r="K246" s="174">
        <f t="shared" si="78"/>
        <v>1</v>
      </c>
      <c r="L246" s="175">
        <f t="shared" si="79"/>
        <v>7.2727272727272727E-3</v>
      </c>
      <c r="M246" s="171" t="s">
        <v>656</v>
      </c>
      <c r="N246" s="169">
        <v>44432</v>
      </c>
      <c r="O246" s="1"/>
      <c r="P246" s="1"/>
      <c r="Q246" s="1"/>
      <c r="R246" s="6" t="s">
        <v>722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146</v>
      </c>
      <c r="B247" s="177">
        <v>43731</v>
      </c>
      <c r="C247" s="177"/>
      <c r="D247" s="178" t="s">
        <v>402</v>
      </c>
      <c r="E247" s="179" t="s">
        <v>565</v>
      </c>
      <c r="F247" s="179">
        <v>235</v>
      </c>
      <c r="G247" s="179"/>
      <c r="H247" s="179">
        <v>295</v>
      </c>
      <c r="I247" s="181">
        <v>296</v>
      </c>
      <c r="J247" s="151" t="s">
        <v>743</v>
      </c>
      <c r="K247" s="152">
        <f t="shared" si="78"/>
        <v>60</v>
      </c>
      <c r="L247" s="153">
        <f t="shared" si="79"/>
        <v>0.25531914893617019</v>
      </c>
      <c r="M247" s="148" t="s">
        <v>535</v>
      </c>
      <c r="N247" s="154">
        <v>43844</v>
      </c>
      <c r="O247" s="1"/>
      <c r="P247" s="1"/>
      <c r="Q247" s="1"/>
      <c r="R247" s="6" t="s">
        <v>726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147</v>
      </c>
      <c r="B248" s="177">
        <v>43752</v>
      </c>
      <c r="C248" s="177"/>
      <c r="D248" s="178" t="s">
        <v>744</v>
      </c>
      <c r="E248" s="179" t="s">
        <v>565</v>
      </c>
      <c r="F248" s="179">
        <v>277.5</v>
      </c>
      <c r="G248" s="179"/>
      <c r="H248" s="179">
        <v>333</v>
      </c>
      <c r="I248" s="181">
        <v>333</v>
      </c>
      <c r="J248" s="151" t="s">
        <v>745</v>
      </c>
      <c r="K248" s="152">
        <f t="shared" si="78"/>
        <v>55.5</v>
      </c>
      <c r="L248" s="153">
        <f t="shared" si="79"/>
        <v>0.2</v>
      </c>
      <c r="M248" s="148" t="s">
        <v>535</v>
      </c>
      <c r="N248" s="154">
        <v>43846</v>
      </c>
      <c r="O248" s="1"/>
      <c r="P248" s="1"/>
      <c r="Q248" s="1"/>
      <c r="R248" s="6" t="s">
        <v>722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148</v>
      </c>
      <c r="B249" s="177">
        <v>43752</v>
      </c>
      <c r="C249" s="177"/>
      <c r="D249" s="178" t="s">
        <v>746</v>
      </c>
      <c r="E249" s="179" t="s">
        <v>565</v>
      </c>
      <c r="F249" s="179">
        <v>930</v>
      </c>
      <c r="G249" s="179"/>
      <c r="H249" s="179">
        <v>1165</v>
      </c>
      <c r="I249" s="181">
        <v>1200</v>
      </c>
      <c r="J249" s="151" t="s">
        <v>747</v>
      </c>
      <c r="K249" s="152">
        <f t="shared" si="78"/>
        <v>235</v>
      </c>
      <c r="L249" s="153">
        <f t="shared" si="79"/>
        <v>0.25268817204301075</v>
      </c>
      <c r="M249" s="148" t="s">
        <v>535</v>
      </c>
      <c r="N249" s="154">
        <v>43847</v>
      </c>
      <c r="O249" s="1"/>
      <c r="P249" s="1"/>
      <c r="Q249" s="1"/>
      <c r="R249" s="6" t="s">
        <v>726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149</v>
      </c>
      <c r="B250" s="177">
        <v>43753</v>
      </c>
      <c r="C250" s="177"/>
      <c r="D250" s="178" t="s">
        <v>748</v>
      </c>
      <c r="E250" s="179" t="s">
        <v>565</v>
      </c>
      <c r="F250" s="149">
        <v>111</v>
      </c>
      <c r="G250" s="179"/>
      <c r="H250" s="179">
        <v>141</v>
      </c>
      <c r="I250" s="181">
        <v>141</v>
      </c>
      <c r="J250" s="151" t="s">
        <v>550</v>
      </c>
      <c r="K250" s="152">
        <f t="shared" si="78"/>
        <v>30</v>
      </c>
      <c r="L250" s="153">
        <f t="shared" si="79"/>
        <v>0.27027027027027029</v>
      </c>
      <c r="M250" s="148" t="s">
        <v>535</v>
      </c>
      <c r="N250" s="154">
        <v>44328</v>
      </c>
      <c r="O250" s="1"/>
      <c r="P250" s="1"/>
      <c r="Q250" s="1"/>
      <c r="R250" s="6" t="s">
        <v>726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150</v>
      </c>
      <c r="B251" s="177">
        <v>43753</v>
      </c>
      <c r="C251" s="177"/>
      <c r="D251" s="178" t="s">
        <v>749</v>
      </c>
      <c r="E251" s="179" t="s">
        <v>565</v>
      </c>
      <c r="F251" s="149">
        <v>296</v>
      </c>
      <c r="G251" s="179"/>
      <c r="H251" s="179">
        <v>370</v>
      </c>
      <c r="I251" s="181">
        <v>370</v>
      </c>
      <c r="J251" s="151" t="s">
        <v>623</v>
      </c>
      <c r="K251" s="152">
        <f t="shared" ref="K251:K270" si="80">H251-F251</f>
        <v>74</v>
      </c>
      <c r="L251" s="153">
        <f t="shared" ref="L251:L270" si="81">K251/F251</f>
        <v>0.25</v>
      </c>
      <c r="M251" s="148" t="s">
        <v>535</v>
      </c>
      <c r="N251" s="154">
        <v>43853</v>
      </c>
      <c r="O251" s="1"/>
      <c r="P251" s="1"/>
      <c r="Q251" s="1"/>
      <c r="R251" s="6" t="s">
        <v>726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151</v>
      </c>
      <c r="B252" s="177">
        <v>43754</v>
      </c>
      <c r="C252" s="177"/>
      <c r="D252" s="178" t="s">
        <v>750</v>
      </c>
      <c r="E252" s="179" t="s">
        <v>565</v>
      </c>
      <c r="F252" s="149">
        <v>300</v>
      </c>
      <c r="G252" s="179"/>
      <c r="H252" s="179">
        <v>382.5</v>
      </c>
      <c r="I252" s="181">
        <v>344</v>
      </c>
      <c r="J252" s="151" t="s">
        <v>791</v>
      </c>
      <c r="K252" s="152">
        <f t="shared" si="80"/>
        <v>82.5</v>
      </c>
      <c r="L252" s="153">
        <f t="shared" si="81"/>
        <v>0.27500000000000002</v>
      </c>
      <c r="M252" s="148" t="s">
        <v>535</v>
      </c>
      <c r="N252" s="154">
        <v>44238</v>
      </c>
      <c r="O252" s="1"/>
      <c r="P252" s="1"/>
      <c r="Q252" s="1"/>
      <c r="R252" s="6" t="s">
        <v>726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152</v>
      </c>
      <c r="B253" s="177">
        <v>43832</v>
      </c>
      <c r="C253" s="177"/>
      <c r="D253" s="178" t="s">
        <v>751</v>
      </c>
      <c r="E253" s="179" t="s">
        <v>565</v>
      </c>
      <c r="F253" s="149">
        <v>495</v>
      </c>
      <c r="G253" s="179"/>
      <c r="H253" s="179">
        <v>595</v>
      </c>
      <c r="I253" s="181">
        <v>590</v>
      </c>
      <c r="J253" s="151" t="s">
        <v>790</v>
      </c>
      <c r="K253" s="152">
        <f t="shared" si="80"/>
        <v>100</v>
      </c>
      <c r="L253" s="153">
        <f t="shared" si="81"/>
        <v>0.20202020202020202</v>
      </c>
      <c r="M253" s="148" t="s">
        <v>535</v>
      </c>
      <c r="N253" s="154">
        <v>44589</v>
      </c>
      <c r="O253" s="1"/>
      <c r="P253" s="1"/>
      <c r="Q253" s="1"/>
      <c r="R253" s="6" t="s">
        <v>726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153</v>
      </c>
      <c r="B254" s="177">
        <v>43966</v>
      </c>
      <c r="C254" s="177"/>
      <c r="D254" s="178" t="s">
        <v>71</v>
      </c>
      <c r="E254" s="179" t="s">
        <v>565</v>
      </c>
      <c r="F254" s="149">
        <v>67.5</v>
      </c>
      <c r="G254" s="179"/>
      <c r="H254" s="179">
        <v>86</v>
      </c>
      <c r="I254" s="181">
        <v>86</v>
      </c>
      <c r="J254" s="151" t="s">
        <v>752</v>
      </c>
      <c r="K254" s="152">
        <f t="shared" si="80"/>
        <v>18.5</v>
      </c>
      <c r="L254" s="153">
        <f t="shared" si="81"/>
        <v>0.27407407407407408</v>
      </c>
      <c r="M254" s="148" t="s">
        <v>535</v>
      </c>
      <c r="N254" s="154">
        <v>44008</v>
      </c>
      <c r="O254" s="1"/>
      <c r="P254" s="1"/>
      <c r="Q254" s="1"/>
      <c r="R254" s="6" t="s">
        <v>726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154</v>
      </c>
      <c r="B255" s="177">
        <v>44035</v>
      </c>
      <c r="C255" s="177"/>
      <c r="D255" s="178" t="s">
        <v>445</v>
      </c>
      <c r="E255" s="179" t="s">
        <v>565</v>
      </c>
      <c r="F255" s="149">
        <v>231</v>
      </c>
      <c r="G255" s="179"/>
      <c r="H255" s="179">
        <v>281</v>
      </c>
      <c r="I255" s="181">
        <v>281</v>
      </c>
      <c r="J255" s="151" t="s">
        <v>623</v>
      </c>
      <c r="K255" s="152">
        <f t="shared" si="80"/>
        <v>50</v>
      </c>
      <c r="L255" s="153">
        <f t="shared" si="81"/>
        <v>0.21645021645021645</v>
      </c>
      <c r="M255" s="148" t="s">
        <v>535</v>
      </c>
      <c r="N255" s="154">
        <v>44358</v>
      </c>
      <c r="O255" s="1"/>
      <c r="P255" s="1"/>
      <c r="Q255" s="1"/>
      <c r="R255" s="6" t="s">
        <v>726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155</v>
      </c>
      <c r="B256" s="177">
        <v>44092</v>
      </c>
      <c r="C256" s="177"/>
      <c r="D256" s="178" t="s">
        <v>386</v>
      </c>
      <c r="E256" s="179" t="s">
        <v>565</v>
      </c>
      <c r="F256" s="179">
        <v>206</v>
      </c>
      <c r="G256" s="179"/>
      <c r="H256" s="179">
        <v>248</v>
      </c>
      <c r="I256" s="181">
        <v>248</v>
      </c>
      <c r="J256" s="151" t="s">
        <v>623</v>
      </c>
      <c r="K256" s="152">
        <f t="shared" si="80"/>
        <v>42</v>
      </c>
      <c r="L256" s="153">
        <f t="shared" si="81"/>
        <v>0.20388349514563106</v>
      </c>
      <c r="M256" s="148" t="s">
        <v>535</v>
      </c>
      <c r="N256" s="154">
        <v>44214</v>
      </c>
      <c r="O256" s="1"/>
      <c r="P256" s="1"/>
      <c r="Q256" s="1"/>
      <c r="R256" s="6" t="s">
        <v>726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156</v>
      </c>
      <c r="B257" s="177">
        <v>44140</v>
      </c>
      <c r="C257" s="177"/>
      <c r="D257" s="178" t="s">
        <v>386</v>
      </c>
      <c r="E257" s="179" t="s">
        <v>565</v>
      </c>
      <c r="F257" s="179">
        <v>182.5</v>
      </c>
      <c r="G257" s="179"/>
      <c r="H257" s="179">
        <v>248</v>
      </c>
      <c r="I257" s="181">
        <v>248</v>
      </c>
      <c r="J257" s="151" t="s">
        <v>623</v>
      </c>
      <c r="K257" s="152">
        <f t="shared" si="80"/>
        <v>65.5</v>
      </c>
      <c r="L257" s="153">
        <f t="shared" si="81"/>
        <v>0.35890410958904112</v>
      </c>
      <c r="M257" s="148" t="s">
        <v>535</v>
      </c>
      <c r="N257" s="154">
        <v>44214</v>
      </c>
      <c r="O257" s="1"/>
      <c r="P257" s="1"/>
      <c r="Q257" s="1"/>
      <c r="R257" s="6" t="s">
        <v>726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157</v>
      </c>
      <c r="B258" s="177">
        <v>44140</v>
      </c>
      <c r="C258" s="177"/>
      <c r="D258" s="178" t="s">
        <v>314</v>
      </c>
      <c r="E258" s="179" t="s">
        <v>565</v>
      </c>
      <c r="F258" s="179">
        <v>247.5</v>
      </c>
      <c r="G258" s="179"/>
      <c r="H258" s="179">
        <v>320</v>
      </c>
      <c r="I258" s="181">
        <v>320</v>
      </c>
      <c r="J258" s="151" t="s">
        <v>623</v>
      </c>
      <c r="K258" s="152">
        <f t="shared" si="80"/>
        <v>72.5</v>
      </c>
      <c r="L258" s="153">
        <f t="shared" si="81"/>
        <v>0.29292929292929293</v>
      </c>
      <c r="M258" s="148" t="s">
        <v>535</v>
      </c>
      <c r="N258" s="154">
        <v>44323</v>
      </c>
      <c r="O258" s="1"/>
      <c r="P258" s="1"/>
      <c r="Q258" s="1"/>
      <c r="R258" s="6" t="s">
        <v>726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158</v>
      </c>
      <c r="B259" s="177">
        <v>44140</v>
      </c>
      <c r="C259" s="177"/>
      <c r="D259" s="178" t="s">
        <v>267</v>
      </c>
      <c r="E259" s="179" t="s">
        <v>565</v>
      </c>
      <c r="F259" s="149">
        <v>925</v>
      </c>
      <c r="G259" s="179"/>
      <c r="H259" s="179">
        <v>1095</v>
      </c>
      <c r="I259" s="181">
        <v>1093</v>
      </c>
      <c r="J259" s="151" t="s">
        <v>753</v>
      </c>
      <c r="K259" s="152">
        <f t="shared" si="80"/>
        <v>170</v>
      </c>
      <c r="L259" s="153">
        <f t="shared" si="81"/>
        <v>0.18378378378378379</v>
      </c>
      <c r="M259" s="148" t="s">
        <v>535</v>
      </c>
      <c r="N259" s="154">
        <v>44201</v>
      </c>
      <c r="O259" s="1"/>
      <c r="P259" s="1"/>
      <c r="Q259" s="1"/>
      <c r="R259" s="6" t="s">
        <v>726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159</v>
      </c>
      <c r="B260" s="177">
        <v>44140</v>
      </c>
      <c r="C260" s="177"/>
      <c r="D260" s="178" t="s">
        <v>330</v>
      </c>
      <c r="E260" s="179" t="s">
        <v>565</v>
      </c>
      <c r="F260" s="149">
        <v>332.5</v>
      </c>
      <c r="G260" s="179"/>
      <c r="H260" s="179">
        <v>393</v>
      </c>
      <c r="I260" s="181">
        <v>406</v>
      </c>
      <c r="J260" s="151" t="s">
        <v>754</v>
      </c>
      <c r="K260" s="152">
        <f t="shared" si="80"/>
        <v>60.5</v>
      </c>
      <c r="L260" s="153">
        <f t="shared" si="81"/>
        <v>0.18195488721804512</v>
      </c>
      <c r="M260" s="148" t="s">
        <v>535</v>
      </c>
      <c r="N260" s="154">
        <v>44256</v>
      </c>
      <c r="O260" s="1"/>
      <c r="P260" s="1"/>
      <c r="Q260" s="1"/>
      <c r="R260" s="6" t="s">
        <v>726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160</v>
      </c>
      <c r="B261" s="177">
        <v>44141</v>
      </c>
      <c r="C261" s="177"/>
      <c r="D261" s="178" t="s">
        <v>445</v>
      </c>
      <c r="E261" s="179" t="s">
        <v>565</v>
      </c>
      <c r="F261" s="149">
        <v>231</v>
      </c>
      <c r="G261" s="179"/>
      <c r="H261" s="179">
        <v>281</v>
      </c>
      <c r="I261" s="181">
        <v>281</v>
      </c>
      <c r="J261" s="151" t="s">
        <v>623</v>
      </c>
      <c r="K261" s="152">
        <f t="shared" si="80"/>
        <v>50</v>
      </c>
      <c r="L261" s="153">
        <f t="shared" si="81"/>
        <v>0.21645021645021645</v>
      </c>
      <c r="M261" s="148" t="s">
        <v>535</v>
      </c>
      <c r="N261" s="154">
        <v>44358</v>
      </c>
      <c r="O261" s="1"/>
      <c r="P261" s="1"/>
      <c r="Q261" s="1"/>
      <c r="R261" s="6" t="s">
        <v>726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161</v>
      </c>
      <c r="B262" s="177">
        <v>44187</v>
      </c>
      <c r="C262" s="177"/>
      <c r="D262" s="178" t="s">
        <v>421</v>
      </c>
      <c r="E262" s="179" t="s">
        <v>565</v>
      </c>
      <c r="F262" s="149">
        <v>190</v>
      </c>
      <c r="G262" s="179"/>
      <c r="H262" s="179">
        <v>239</v>
      </c>
      <c r="I262" s="181">
        <v>239</v>
      </c>
      <c r="J262" s="151" t="s">
        <v>840</v>
      </c>
      <c r="K262" s="152">
        <f t="shared" si="80"/>
        <v>49</v>
      </c>
      <c r="L262" s="153">
        <f t="shared" si="81"/>
        <v>0.25789473684210529</v>
      </c>
      <c r="M262" s="148" t="s">
        <v>535</v>
      </c>
      <c r="N262" s="154">
        <v>44844</v>
      </c>
      <c r="O262" s="1"/>
      <c r="P262" s="1"/>
      <c r="Q262" s="1"/>
      <c r="R262" s="6" t="s">
        <v>726</v>
      </c>
    </row>
    <row r="263" spans="1:26" ht="12.75" customHeight="1">
      <c r="A263" s="176">
        <v>162</v>
      </c>
      <c r="B263" s="177">
        <v>44258</v>
      </c>
      <c r="C263" s="177"/>
      <c r="D263" s="178" t="s">
        <v>751</v>
      </c>
      <c r="E263" s="179" t="s">
        <v>565</v>
      </c>
      <c r="F263" s="149">
        <v>495</v>
      </c>
      <c r="G263" s="179"/>
      <c r="H263" s="179">
        <v>595</v>
      </c>
      <c r="I263" s="181">
        <v>590</v>
      </c>
      <c r="J263" s="151" t="s">
        <v>790</v>
      </c>
      <c r="K263" s="152">
        <f t="shared" si="80"/>
        <v>100</v>
      </c>
      <c r="L263" s="153">
        <f t="shared" si="81"/>
        <v>0.20202020202020202</v>
      </c>
      <c r="M263" s="148" t="s">
        <v>535</v>
      </c>
      <c r="N263" s="154">
        <v>44589</v>
      </c>
      <c r="O263" s="1"/>
      <c r="P263" s="1"/>
      <c r="R263" s="6" t="s">
        <v>726</v>
      </c>
    </row>
    <row r="264" spans="1:26" ht="12.75" customHeight="1">
      <c r="A264" s="176">
        <v>163</v>
      </c>
      <c r="B264" s="177">
        <v>44274</v>
      </c>
      <c r="C264" s="177"/>
      <c r="D264" s="178" t="s">
        <v>330</v>
      </c>
      <c r="E264" s="179" t="s">
        <v>565</v>
      </c>
      <c r="F264" s="149">
        <v>355</v>
      </c>
      <c r="G264" s="179"/>
      <c r="H264" s="179">
        <v>422.5</v>
      </c>
      <c r="I264" s="181">
        <v>420</v>
      </c>
      <c r="J264" s="151" t="s">
        <v>755</v>
      </c>
      <c r="K264" s="152">
        <f t="shared" si="80"/>
        <v>67.5</v>
      </c>
      <c r="L264" s="153">
        <f t="shared" si="81"/>
        <v>0.19014084507042253</v>
      </c>
      <c r="M264" s="148" t="s">
        <v>535</v>
      </c>
      <c r="N264" s="154">
        <v>44361</v>
      </c>
      <c r="O264" s="1"/>
      <c r="R264" s="194" t="s">
        <v>726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164</v>
      </c>
      <c r="B265" s="177">
        <v>44295</v>
      </c>
      <c r="C265" s="177"/>
      <c r="D265" s="178" t="s">
        <v>756</v>
      </c>
      <c r="E265" s="179" t="s">
        <v>565</v>
      </c>
      <c r="F265" s="149">
        <v>555</v>
      </c>
      <c r="G265" s="179"/>
      <c r="H265" s="179">
        <v>663</v>
      </c>
      <c r="I265" s="181">
        <v>663</v>
      </c>
      <c r="J265" s="151" t="s">
        <v>757</v>
      </c>
      <c r="K265" s="152">
        <f t="shared" si="80"/>
        <v>108</v>
      </c>
      <c r="L265" s="153">
        <f t="shared" si="81"/>
        <v>0.19459459459459461</v>
      </c>
      <c r="M265" s="148" t="s">
        <v>535</v>
      </c>
      <c r="N265" s="154">
        <v>44321</v>
      </c>
      <c r="O265" s="1"/>
      <c r="P265" s="1"/>
      <c r="Q265" s="1"/>
      <c r="R265" s="194" t="s">
        <v>726</v>
      </c>
    </row>
    <row r="266" spans="1:26" ht="12.75" customHeight="1">
      <c r="A266" s="176">
        <v>165</v>
      </c>
      <c r="B266" s="177">
        <v>44308</v>
      </c>
      <c r="C266" s="177"/>
      <c r="D266" s="178" t="s">
        <v>358</v>
      </c>
      <c r="E266" s="179" t="s">
        <v>565</v>
      </c>
      <c r="F266" s="149">
        <v>126.5</v>
      </c>
      <c r="G266" s="179"/>
      <c r="H266" s="179">
        <v>155</v>
      </c>
      <c r="I266" s="181">
        <v>155</v>
      </c>
      <c r="J266" s="151" t="s">
        <v>623</v>
      </c>
      <c r="K266" s="152">
        <f t="shared" si="80"/>
        <v>28.5</v>
      </c>
      <c r="L266" s="153">
        <f t="shared" si="81"/>
        <v>0.22529644268774704</v>
      </c>
      <c r="M266" s="148" t="s">
        <v>535</v>
      </c>
      <c r="N266" s="154">
        <v>44362</v>
      </c>
      <c r="O266" s="1"/>
      <c r="R266" s="194" t="s">
        <v>726</v>
      </c>
    </row>
    <row r="267" spans="1:26" ht="12.75" customHeight="1">
      <c r="A267" s="219">
        <v>166</v>
      </c>
      <c r="B267" s="220">
        <v>44368</v>
      </c>
      <c r="C267" s="220"/>
      <c r="D267" s="221" t="s">
        <v>375</v>
      </c>
      <c r="E267" s="222" t="s">
        <v>565</v>
      </c>
      <c r="F267" s="223">
        <v>287.5</v>
      </c>
      <c r="G267" s="222"/>
      <c r="H267" s="222">
        <v>245</v>
      </c>
      <c r="I267" s="224">
        <v>344</v>
      </c>
      <c r="J267" s="161" t="s">
        <v>786</v>
      </c>
      <c r="K267" s="162">
        <f t="shared" si="80"/>
        <v>-42.5</v>
      </c>
      <c r="L267" s="163">
        <f t="shared" si="81"/>
        <v>-0.14782608695652175</v>
      </c>
      <c r="M267" s="159" t="s">
        <v>547</v>
      </c>
      <c r="N267" s="156">
        <v>44508</v>
      </c>
      <c r="O267" s="1"/>
      <c r="R267" s="194" t="s">
        <v>726</v>
      </c>
    </row>
    <row r="268" spans="1:26" ht="12.75" customHeight="1">
      <c r="A268" s="176">
        <v>167</v>
      </c>
      <c r="B268" s="177">
        <v>44368</v>
      </c>
      <c r="C268" s="177"/>
      <c r="D268" s="178" t="s">
        <v>445</v>
      </c>
      <c r="E268" s="179" t="s">
        <v>565</v>
      </c>
      <c r="F268" s="149">
        <v>241</v>
      </c>
      <c r="G268" s="179"/>
      <c r="H268" s="179">
        <v>298</v>
      </c>
      <c r="I268" s="181">
        <v>320</v>
      </c>
      <c r="J268" s="151" t="s">
        <v>623</v>
      </c>
      <c r="K268" s="152">
        <f t="shared" si="80"/>
        <v>57</v>
      </c>
      <c r="L268" s="153">
        <f t="shared" si="81"/>
        <v>0.23651452282157676</v>
      </c>
      <c r="M268" s="148" t="s">
        <v>535</v>
      </c>
      <c r="N268" s="154">
        <v>44802</v>
      </c>
      <c r="O268" s="41"/>
      <c r="R268" s="194" t="s">
        <v>726</v>
      </c>
    </row>
    <row r="269" spans="1:26" ht="12.75" customHeight="1">
      <c r="A269" s="176">
        <v>168</v>
      </c>
      <c r="B269" s="177">
        <v>44406</v>
      </c>
      <c r="C269" s="177"/>
      <c r="D269" s="178" t="s">
        <v>358</v>
      </c>
      <c r="E269" s="179" t="s">
        <v>565</v>
      </c>
      <c r="F269" s="149">
        <v>162.5</v>
      </c>
      <c r="G269" s="179"/>
      <c r="H269" s="179">
        <v>200</v>
      </c>
      <c r="I269" s="181">
        <v>200</v>
      </c>
      <c r="J269" s="151" t="s">
        <v>623</v>
      </c>
      <c r="K269" s="152">
        <f t="shared" si="80"/>
        <v>37.5</v>
      </c>
      <c r="L269" s="153">
        <f t="shared" si="81"/>
        <v>0.23076923076923078</v>
      </c>
      <c r="M269" s="148" t="s">
        <v>535</v>
      </c>
      <c r="N269" s="154">
        <v>44802</v>
      </c>
      <c r="O269" s="1"/>
      <c r="R269" s="194" t="s">
        <v>726</v>
      </c>
    </row>
    <row r="270" spans="1:26" ht="12.75" customHeight="1">
      <c r="A270" s="176">
        <v>169</v>
      </c>
      <c r="B270" s="177">
        <v>44462</v>
      </c>
      <c r="C270" s="177"/>
      <c r="D270" s="178" t="s">
        <v>762</v>
      </c>
      <c r="E270" s="179" t="s">
        <v>565</v>
      </c>
      <c r="F270" s="149">
        <v>1235</v>
      </c>
      <c r="G270" s="179"/>
      <c r="H270" s="179">
        <v>1505</v>
      </c>
      <c r="I270" s="181">
        <v>1500</v>
      </c>
      <c r="J270" s="151" t="s">
        <v>623</v>
      </c>
      <c r="K270" s="152">
        <f t="shared" si="80"/>
        <v>270</v>
      </c>
      <c r="L270" s="153">
        <f t="shared" si="81"/>
        <v>0.21862348178137653</v>
      </c>
      <c r="M270" s="148" t="s">
        <v>535</v>
      </c>
      <c r="N270" s="154">
        <v>44564</v>
      </c>
      <c r="O270" s="1"/>
      <c r="R270" s="194" t="s">
        <v>726</v>
      </c>
    </row>
    <row r="271" spans="1:26" ht="12.75" customHeight="1">
      <c r="A271" s="206">
        <v>170</v>
      </c>
      <c r="B271" s="207">
        <v>44480</v>
      </c>
      <c r="C271" s="207"/>
      <c r="D271" s="208" t="s">
        <v>764</v>
      </c>
      <c r="E271" s="209" t="s">
        <v>565</v>
      </c>
      <c r="F271" s="54">
        <v>58.75</v>
      </c>
      <c r="G271" s="209"/>
      <c r="H271" s="330"/>
      <c r="I271" s="213"/>
      <c r="J271" s="331" t="s">
        <v>538</v>
      </c>
      <c r="K271" s="206"/>
      <c r="L271" s="207"/>
      <c r="M271" s="207"/>
      <c r="N271" s="208"/>
      <c r="O271" s="41"/>
      <c r="R271" s="194" t="s">
        <v>726</v>
      </c>
    </row>
    <row r="272" spans="1:26" ht="12.75" customHeight="1">
      <c r="A272" s="210">
        <v>171</v>
      </c>
      <c r="B272" s="211">
        <v>44481</v>
      </c>
      <c r="C272" s="211"/>
      <c r="D272" s="212" t="s">
        <v>256</v>
      </c>
      <c r="E272" s="213" t="s">
        <v>565</v>
      </c>
      <c r="F272" s="214" t="s">
        <v>766</v>
      </c>
      <c r="G272" s="213"/>
      <c r="H272" s="213"/>
      <c r="I272" s="213">
        <v>380</v>
      </c>
      <c r="J272" s="215" t="s">
        <v>538</v>
      </c>
      <c r="K272" s="210"/>
      <c r="L272" s="211"/>
      <c r="M272" s="211"/>
      <c r="N272" s="212"/>
      <c r="O272" s="41"/>
      <c r="R272" s="194" t="s">
        <v>726</v>
      </c>
    </row>
    <row r="273" spans="1:18" ht="12.75" customHeight="1">
      <c r="A273" s="176">
        <v>172</v>
      </c>
      <c r="B273" s="177">
        <v>44481</v>
      </c>
      <c r="C273" s="177"/>
      <c r="D273" s="178" t="s">
        <v>381</v>
      </c>
      <c r="E273" s="179" t="s">
        <v>565</v>
      </c>
      <c r="F273" s="149">
        <v>45.5</v>
      </c>
      <c r="G273" s="179"/>
      <c r="H273" s="179">
        <v>56.5</v>
      </c>
      <c r="I273" s="181">
        <v>56</v>
      </c>
      <c r="J273" s="151" t="s">
        <v>863</v>
      </c>
      <c r="K273" s="152">
        <f>H273-F273</f>
        <v>11</v>
      </c>
      <c r="L273" s="153">
        <f>K273/F273</f>
        <v>0.24175824175824176</v>
      </c>
      <c r="M273" s="148" t="s">
        <v>535</v>
      </c>
      <c r="N273" s="154">
        <v>44881</v>
      </c>
      <c r="O273" s="41"/>
      <c r="R273" s="194"/>
    </row>
    <row r="274" spans="1:18" ht="12.75" customHeight="1">
      <c r="A274" s="176">
        <v>173</v>
      </c>
      <c r="B274" s="177">
        <v>44551</v>
      </c>
      <c r="C274" s="177"/>
      <c r="D274" s="178" t="s">
        <v>118</v>
      </c>
      <c r="E274" s="179" t="s">
        <v>565</v>
      </c>
      <c r="F274" s="149">
        <v>2300</v>
      </c>
      <c r="G274" s="179"/>
      <c r="H274" s="179">
        <f>(2820+2200)/2</f>
        <v>2510</v>
      </c>
      <c r="I274" s="181">
        <v>3000</v>
      </c>
      <c r="J274" s="151" t="s">
        <v>798</v>
      </c>
      <c r="K274" s="152">
        <f>H274-F274</f>
        <v>210</v>
      </c>
      <c r="L274" s="153">
        <f>K274/F274</f>
        <v>9.1304347826086957E-2</v>
      </c>
      <c r="M274" s="148" t="s">
        <v>535</v>
      </c>
      <c r="N274" s="154">
        <v>44649</v>
      </c>
      <c r="O274" s="1"/>
      <c r="R274" s="194"/>
    </row>
    <row r="275" spans="1:18" ht="12.75" customHeight="1">
      <c r="A275" s="216">
        <v>174</v>
      </c>
      <c r="B275" s="211">
        <v>44606</v>
      </c>
      <c r="C275" s="216"/>
      <c r="D275" s="216" t="s">
        <v>400</v>
      </c>
      <c r="E275" s="213" t="s">
        <v>565</v>
      </c>
      <c r="F275" s="213" t="s">
        <v>793</v>
      </c>
      <c r="G275" s="213"/>
      <c r="H275" s="213"/>
      <c r="I275" s="213">
        <v>764</v>
      </c>
      <c r="J275" s="213" t="s">
        <v>538</v>
      </c>
      <c r="K275" s="213"/>
      <c r="L275" s="213"/>
      <c r="M275" s="213"/>
      <c r="N275" s="216"/>
      <c r="O275" s="41"/>
      <c r="R275" s="194"/>
    </row>
    <row r="276" spans="1:18" ht="12.75" customHeight="1">
      <c r="A276" s="176">
        <v>175</v>
      </c>
      <c r="B276" s="177">
        <v>44613</v>
      </c>
      <c r="C276" s="177"/>
      <c r="D276" s="178" t="s">
        <v>762</v>
      </c>
      <c r="E276" s="179" t="s">
        <v>565</v>
      </c>
      <c r="F276" s="149">
        <v>1255</v>
      </c>
      <c r="G276" s="179"/>
      <c r="H276" s="179">
        <v>1515</v>
      </c>
      <c r="I276" s="181">
        <v>1510</v>
      </c>
      <c r="J276" s="151" t="s">
        <v>623</v>
      </c>
      <c r="K276" s="152">
        <f>H276-F276</f>
        <v>260</v>
      </c>
      <c r="L276" s="153">
        <f>K276/F276</f>
        <v>0.20717131474103587</v>
      </c>
      <c r="M276" s="148" t="s">
        <v>535</v>
      </c>
      <c r="N276" s="154">
        <v>44834</v>
      </c>
      <c r="O276" s="41"/>
      <c r="R276" s="194"/>
    </row>
    <row r="277" spans="1:18" ht="12.75" customHeight="1">
      <c r="A277">
        <v>176</v>
      </c>
      <c r="B277" s="211">
        <v>44670</v>
      </c>
      <c r="C277" s="211"/>
      <c r="D277" s="216" t="s">
        <v>500</v>
      </c>
      <c r="E277" s="242" t="s">
        <v>565</v>
      </c>
      <c r="F277" s="213" t="s">
        <v>800</v>
      </c>
      <c r="G277" s="213"/>
      <c r="H277" s="213"/>
      <c r="I277" s="213">
        <v>553</v>
      </c>
      <c r="J277" s="213" t="s">
        <v>538</v>
      </c>
      <c r="K277" s="213"/>
      <c r="L277" s="213"/>
      <c r="M277" s="213"/>
      <c r="N277" s="213"/>
      <c r="O277" s="41"/>
      <c r="R277" s="194"/>
    </row>
    <row r="278" spans="1:18" ht="12.75" customHeight="1">
      <c r="A278" s="176">
        <v>177</v>
      </c>
      <c r="B278" s="177">
        <v>44746</v>
      </c>
      <c r="C278" s="177"/>
      <c r="D278" s="178" t="s">
        <v>833</v>
      </c>
      <c r="E278" s="179" t="s">
        <v>565</v>
      </c>
      <c r="F278" s="149">
        <v>207.5</v>
      </c>
      <c r="G278" s="179"/>
      <c r="H278" s="179">
        <v>254</v>
      </c>
      <c r="I278" s="181">
        <v>254</v>
      </c>
      <c r="J278" s="151" t="s">
        <v>623</v>
      </c>
      <c r="K278" s="152">
        <f>H278-F278</f>
        <v>46.5</v>
      </c>
      <c r="L278" s="153">
        <f>K278/F278</f>
        <v>0.22409638554216868</v>
      </c>
      <c r="M278" s="148" t="s">
        <v>535</v>
      </c>
      <c r="N278" s="154">
        <v>44792</v>
      </c>
      <c r="O278" s="1"/>
      <c r="R278" s="194"/>
    </row>
    <row r="279" spans="1:18" ht="12.75" customHeight="1">
      <c r="A279" s="176">
        <v>178</v>
      </c>
      <c r="B279" s="177">
        <v>44775</v>
      </c>
      <c r="C279" s="177"/>
      <c r="D279" s="178" t="s">
        <v>447</v>
      </c>
      <c r="E279" s="179" t="s">
        <v>565</v>
      </c>
      <c r="F279" s="149">
        <v>31.25</v>
      </c>
      <c r="G279" s="179"/>
      <c r="H279" s="179">
        <v>38.75</v>
      </c>
      <c r="I279" s="181">
        <v>38</v>
      </c>
      <c r="J279" s="151" t="s">
        <v>623</v>
      </c>
      <c r="K279" s="152">
        <f>H279-F279</f>
        <v>7.5</v>
      </c>
      <c r="L279" s="153">
        <f>K279/F279</f>
        <v>0.24</v>
      </c>
      <c r="M279" s="148" t="s">
        <v>535</v>
      </c>
      <c r="N279" s="154">
        <v>44844</v>
      </c>
      <c r="O279" s="41"/>
      <c r="R279" s="54"/>
    </row>
    <row r="280" spans="1:18" ht="12.75" customHeight="1">
      <c r="A280" s="210">
        <v>179</v>
      </c>
      <c r="B280" s="211">
        <v>44841</v>
      </c>
      <c r="C280" s="216"/>
      <c r="D280" s="216" t="s">
        <v>838</v>
      </c>
      <c r="E280" s="242" t="s">
        <v>565</v>
      </c>
      <c r="F280" s="213" t="s">
        <v>839</v>
      </c>
      <c r="G280" s="213"/>
      <c r="H280" s="213"/>
      <c r="I280" s="213">
        <v>840</v>
      </c>
      <c r="J280" s="213" t="s">
        <v>538</v>
      </c>
      <c r="K280" s="213"/>
      <c r="L280" s="213"/>
      <c r="M280" s="213"/>
      <c r="N280" s="213"/>
      <c r="O280" s="41"/>
      <c r="Q280" s="197"/>
      <c r="R280" s="54"/>
    </row>
    <row r="281" spans="1:18" ht="12.75" customHeight="1">
      <c r="A281" s="210">
        <v>180</v>
      </c>
      <c r="B281" s="211">
        <v>44844</v>
      </c>
      <c r="C281" s="216"/>
      <c r="D281" s="216" t="s">
        <v>402</v>
      </c>
      <c r="E281" s="242" t="s">
        <v>565</v>
      </c>
      <c r="F281" s="213" t="s">
        <v>841</v>
      </c>
      <c r="G281" s="213"/>
      <c r="H281" s="213"/>
      <c r="I281" s="213">
        <v>291</v>
      </c>
      <c r="J281" s="213" t="s">
        <v>538</v>
      </c>
      <c r="K281" s="213"/>
      <c r="L281" s="213"/>
      <c r="M281" s="213"/>
      <c r="N281" s="213"/>
      <c r="O281" s="41"/>
      <c r="Q281" s="197"/>
      <c r="R281" s="54"/>
    </row>
    <row r="282" spans="1:18" ht="12.75" customHeight="1">
      <c r="A282" s="210">
        <v>181</v>
      </c>
      <c r="B282" s="211">
        <v>44845</v>
      </c>
      <c r="C282" s="216"/>
      <c r="D282" s="216" t="s">
        <v>400</v>
      </c>
      <c r="E282" s="242" t="s">
        <v>565</v>
      </c>
      <c r="F282" s="213" t="s">
        <v>862</v>
      </c>
      <c r="G282" s="213"/>
      <c r="H282" s="213"/>
      <c r="I282" s="213">
        <v>765</v>
      </c>
      <c r="J282" s="213" t="s">
        <v>538</v>
      </c>
      <c r="K282" s="213"/>
      <c r="L282" s="213"/>
      <c r="M282" s="213"/>
      <c r="N282" s="213"/>
      <c r="O282" s="41"/>
      <c r="Q282" s="197"/>
      <c r="R282" s="54"/>
    </row>
    <row r="283" spans="1:18" ht="12.75" customHeight="1">
      <c r="A283" s="286">
        <v>182</v>
      </c>
      <c r="B283" s="211">
        <v>44981</v>
      </c>
      <c r="C283" s="211"/>
      <c r="D283" s="216" t="s">
        <v>819</v>
      </c>
      <c r="E283" s="242" t="s">
        <v>565</v>
      </c>
      <c r="F283" s="242" t="s">
        <v>874</v>
      </c>
      <c r="G283" s="213"/>
      <c r="H283" s="213"/>
      <c r="I283" s="213">
        <v>2080</v>
      </c>
      <c r="J283" s="213" t="s">
        <v>538</v>
      </c>
      <c r="K283" s="213"/>
      <c r="L283" s="213"/>
      <c r="M283" s="213"/>
      <c r="N283" s="213"/>
      <c r="O283" s="41"/>
      <c r="R283" s="54"/>
    </row>
    <row r="284" spans="1:18" ht="12.75" customHeight="1">
      <c r="A284" s="210">
        <v>183</v>
      </c>
      <c r="B284" s="211">
        <v>44986</v>
      </c>
      <c r="C284" s="216"/>
      <c r="D284" s="216" t="s">
        <v>447</v>
      </c>
      <c r="E284" s="242" t="s">
        <v>565</v>
      </c>
      <c r="F284" s="213" t="s">
        <v>887</v>
      </c>
      <c r="G284" s="213"/>
      <c r="H284" s="213"/>
      <c r="I284" s="213">
        <v>120</v>
      </c>
      <c r="J284" s="213" t="s">
        <v>538</v>
      </c>
      <c r="K284" s="213"/>
      <c r="L284" s="213"/>
      <c r="M284" s="213"/>
      <c r="N284" s="213"/>
      <c r="O284" s="41"/>
      <c r="R284" s="54"/>
    </row>
    <row r="285" spans="1:18" ht="12.75" customHeight="1">
      <c r="A285" s="286">
        <v>184</v>
      </c>
      <c r="B285" s="211">
        <v>45008</v>
      </c>
      <c r="C285" s="211"/>
      <c r="D285" s="216" t="s">
        <v>460</v>
      </c>
      <c r="E285" s="242" t="s">
        <v>565</v>
      </c>
      <c r="F285" s="242" t="s">
        <v>888</v>
      </c>
      <c r="G285" s="213"/>
      <c r="H285" s="213"/>
      <c r="I285" s="213">
        <v>3523</v>
      </c>
      <c r="J285" s="213" t="s">
        <v>538</v>
      </c>
      <c r="K285" s="213"/>
      <c r="L285" s="213"/>
      <c r="M285" s="213"/>
      <c r="N285" s="213"/>
      <c r="O285" s="41"/>
      <c r="R285" s="54"/>
    </row>
    <row r="286" spans="1:18" ht="12.75" customHeight="1">
      <c r="A286" s="210">
        <v>185</v>
      </c>
      <c r="B286" s="211">
        <v>45027</v>
      </c>
      <c r="C286" s="216"/>
      <c r="D286" s="216" t="s">
        <v>927</v>
      </c>
      <c r="E286" s="242" t="s">
        <v>565</v>
      </c>
      <c r="F286" s="213" t="s">
        <v>928</v>
      </c>
      <c r="G286" s="213"/>
      <c r="H286" s="213"/>
      <c r="I286" s="213">
        <v>810</v>
      </c>
      <c r="J286" s="213" t="s">
        <v>538</v>
      </c>
      <c r="K286" s="213"/>
      <c r="L286" s="213"/>
      <c r="M286" s="213"/>
      <c r="N286" s="213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B288" s="195" t="s">
        <v>758</v>
      </c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1:18" ht="12.75" customHeight="1">
      <c r="A289" s="196"/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1:18" ht="12.75" customHeight="1">
      <c r="A290" s="196"/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1:18" ht="12.75" customHeight="1">
      <c r="A291" s="53"/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1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1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</sheetData>
  <autoFilter ref="R1:R287"/>
  <mergeCells count="10">
    <mergeCell ref="O56:O57"/>
    <mergeCell ref="P56:P57"/>
    <mergeCell ref="B81:B82"/>
    <mergeCell ref="A81:A82"/>
    <mergeCell ref="J81:J82"/>
    <mergeCell ref="A56:A57"/>
    <mergeCell ref="B56:B57"/>
    <mergeCell ref="J56:J57"/>
    <mergeCell ref="O81:O82"/>
    <mergeCell ref="P81:P82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2023-04-25T02:37:26Z</dcterms:modified>
</cp:coreProperties>
</file>