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F&amp;O)'!$S$1:$S$310</definedName>
  </definedNames>
  <calcPr calcId="181029"/>
</workbook>
</file>

<file path=xl/calcChain.xml><?xml version="1.0" encoding="utf-8"?>
<calcChain xmlns="http://schemas.openxmlformats.org/spreadsheetml/2006/main">
  <c r="K56" i="6" l="1"/>
  <c r="M56" i="6" s="1"/>
  <c r="L56" i="6"/>
  <c r="L29" i="6" l="1"/>
  <c r="K29" i="6"/>
  <c r="L27" i="6"/>
  <c r="K27" i="6"/>
  <c r="M82" i="6"/>
  <c r="L55" i="6"/>
  <c r="K55" i="6"/>
  <c r="L54" i="6"/>
  <c r="K54" i="6"/>
  <c r="M55" i="6" l="1"/>
  <c r="M29" i="6"/>
  <c r="M27" i="6"/>
  <c r="M54" i="6"/>
  <c r="F19" i="6"/>
  <c r="K19" i="6" s="1"/>
  <c r="K81" i="6"/>
  <c r="K80" i="6"/>
  <c r="L24" i="6"/>
  <c r="K24" i="6"/>
  <c r="L19" i="6" l="1"/>
  <c r="M19" i="6" s="1"/>
  <c r="M24" i="6"/>
  <c r="K77" i="6" l="1"/>
  <c r="M77" i="6" s="1"/>
  <c r="K76" i="6"/>
  <c r="M76" i="6" s="1"/>
  <c r="K79" i="6"/>
  <c r="M79" i="6" s="1"/>
  <c r="P28" i="6"/>
  <c r="K78" i="6" l="1"/>
  <c r="M78" i="6" s="1"/>
  <c r="L48" i="6"/>
  <c r="K48" i="6"/>
  <c r="L53" i="6"/>
  <c r="K53" i="6"/>
  <c r="K74" i="6"/>
  <c r="K73" i="6"/>
  <c r="M48" i="6" l="1"/>
  <c r="M53" i="6"/>
  <c r="K75" i="6"/>
  <c r="M75" i="6" s="1"/>
  <c r="L15" i="6"/>
  <c r="K15" i="6"/>
  <c r="L51" i="6"/>
  <c r="K51" i="6"/>
  <c r="L49" i="6"/>
  <c r="K49" i="6"/>
  <c r="L52" i="6"/>
  <c r="K52" i="6"/>
  <c r="K71" i="6"/>
  <c r="K70" i="6"/>
  <c r="K72" i="6"/>
  <c r="M72" i="6" s="1"/>
  <c r="M15" i="6" l="1"/>
  <c r="M51" i="6"/>
  <c r="M49" i="6"/>
  <c r="M52" i="6"/>
  <c r="P25" i="6"/>
  <c r="L10" i="6"/>
  <c r="K10" i="6"/>
  <c r="M10" i="6" l="1"/>
  <c r="L50" i="6"/>
  <c r="K50" i="6"/>
  <c r="K69" i="6"/>
  <c r="M69" i="6" s="1"/>
  <c r="M50" i="6" l="1"/>
  <c r="K68" i="6" l="1"/>
  <c r="M68" i="6" s="1"/>
  <c r="K67" i="6"/>
  <c r="M67" i="6" s="1"/>
  <c r="K66" i="6"/>
  <c r="M66" i="6" s="1"/>
  <c r="P23" i="6" l="1"/>
  <c r="P22" i="6"/>
  <c r="L18" i="6"/>
  <c r="K18" i="6"/>
  <c r="K276" i="6"/>
  <c r="L276" i="6" s="1"/>
  <c r="L46" i="6"/>
  <c r="K46" i="6"/>
  <c r="L47" i="6"/>
  <c r="K47" i="6"/>
  <c r="M18" i="6" l="1"/>
  <c r="M46" i="6"/>
  <c r="M47" i="6"/>
  <c r="K65" i="6"/>
  <c r="M65" i="6" s="1"/>
  <c r="L17" i="6" l="1"/>
  <c r="K17" i="6"/>
  <c r="M17" i="6" l="1"/>
  <c r="K64" i="6"/>
  <c r="K63" i="6"/>
  <c r="P21" i="6" l="1"/>
  <c r="P20" i="6"/>
  <c r="K11" i="6"/>
  <c r="L11" i="6"/>
  <c r="L45" i="6"/>
  <c r="K45" i="6"/>
  <c r="L43" i="6"/>
  <c r="K43" i="6"/>
  <c r="L44" i="6"/>
  <c r="K44" i="6"/>
  <c r="M11" i="6" l="1"/>
  <c r="M45" i="6"/>
  <c r="M44" i="6"/>
  <c r="M43" i="6"/>
  <c r="L42" i="6"/>
  <c r="K42" i="6"/>
  <c r="L13" i="6"/>
  <c r="K13" i="6"/>
  <c r="M42" i="6" l="1"/>
  <c r="M13" i="6"/>
  <c r="P16" i="6" l="1"/>
  <c r="K302" i="6" l="1"/>
  <c r="L302" i="6" s="1"/>
  <c r="P14" i="6" l="1"/>
  <c r="P91" i="6" l="1"/>
  <c r="P90" i="6"/>
  <c r="P89" i="6"/>
  <c r="P12" i="6"/>
  <c r="K294" i="6" l="1"/>
  <c r="L294" i="6" s="1"/>
  <c r="K298" i="6" l="1"/>
  <c r="L298" i="6" s="1"/>
  <c r="K303" i="6" l="1"/>
  <c r="L303" i="6" s="1"/>
  <c r="K295" i="6" l="1"/>
  <c r="L295" i="6" s="1"/>
  <c r="K289" i="6"/>
  <c r="L289" i="6" s="1"/>
  <c r="K297" i="6" l="1"/>
  <c r="L297" i="6" s="1"/>
  <c r="K285" i="6" l="1"/>
  <c r="L285" i="6" s="1"/>
  <c r="K286" i="6" l="1"/>
  <c r="L286" i="6" s="1"/>
  <c r="K279" i="6"/>
  <c r="L279" i="6" s="1"/>
  <c r="K296" i="6" l="1"/>
  <c r="L296" i="6" s="1"/>
  <c r="K290" i="6"/>
  <c r="L290" i="6" s="1"/>
  <c r="K292" i="6" l="1"/>
  <c r="L292" i="6" s="1"/>
  <c r="L6" i="2" l="1"/>
  <c r="K6" i="3"/>
  <c r="D7" i="5" l="1"/>
  <c r="M7" i="6"/>
  <c r="K287" i="6" l="1"/>
  <c r="L287" i="6" s="1"/>
  <c r="K284" i="6" l="1"/>
  <c r="L284" i="6" s="1"/>
  <c r="K288" i="6" l="1"/>
  <c r="L288" i="6" s="1"/>
  <c r="K283" i="6"/>
  <c r="L283" i="6" s="1"/>
  <c r="K282" i="6"/>
  <c r="L282" i="6" s="1"/>
  <c r="K280" i="6"/>
  <c r="L280" i="6" s="1"/>
  <c r="H278" i="6"/>
  <c r="K278" i="6" s="1"/>
  <c r="L278" i="6" s="1"/>
  <c r="K277" i="6"/>
  <c r="L277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F240" i="6"/>
  <c r="K240" i="6" s="1"/>
  <c r="L240" i="6" s="1"/>
  <c r="F239" i="6"/>
  <c r="K239" i="6" s="1"/>
  <c r="L239" i="6" s="1"/>
  <c r="K238" i="6"/>
  <c r="L238" i="6" s="1"/>
  <c r="F237" i="6"/>
  <c r="K237" i="6" s="1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1" i="6"/>
  <c r="L221" i="6" s="1"/>
  <c r="K219" i="6"/>
  <c r="L219" i="6" s="1"/>
  <c r="K218" i="6"/>
  <c r="L218" i="6" s="1"/>
  <c r="F217" i="6"/>
  <c r="K217" i="6" s="1"/>
  <c r="L217" i="6" s="1"/>
  <c r="K216" i="6"/>
  <c r="L216" i="6" s="1"/>
  <c r="K213" i="6"/>
  <c r="L213" i="6" s="1"/>
  <c r="K212" i="6"/>
  <c r="L212" i="6" s="1"/>
  <c r="K211" i="6"/>
  <c r="L211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89" i="6"/>
  <c r="L189" i="6" s="1"/>
  <c r="K187" i="6"/>
  <c r="L187" i="6" s="1"/>
  <c r="K185" i="6"/>
  <c r="L185" i="6" s="1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L171" i="6" s="1"/>
  <c r="K170" i="6"/>
  <c r="L170" i="6" s="1"/>
  <c r="F169" i="6"/>
  <c r="K169" i="6" s="1"/>
  <c r="L169" i="6" s="1"/>
  <c r="H168" i="6"/>
  <c r="K168" i="6" s="1"/>
  <c r="L168" i="6" s="1"/>
  <c r="K165" i="6"/>
  <c r="L165" i="6" s="1"/>
  <c r="K164" i="6"/>
  <c r="L164" i="6" s="1"/>
  <c r="K163" i="6"/>
  <c r="L163" i="6" s="1"/>
  <c r="K162" i="6"/>
  <c r="L162" i="6" s="1"/>
  <c r="K161" i="6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H134" i="6"/>
  <c r="K134" i="6" s="1"/>
  <c r="L134" i="6" s="1"/>
  <c r="F133" i="6"/>
  <c r="K133" i="6" s="1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6" i="4"/>
</calcChain>
</file>

<file path=xl/sharedStrings.xml><?xml version="1.0" encoding="utf-8"?>
<sst xmlns="http://schemas.openxmlformats.org/spreadsheetml/2006/main" count="3856" uniqueCount="1283">
  <si>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</si>
  <si>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</si>
  <si>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</si>
  <si>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</si>
  <si>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</si>
  <si>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</si>
  <si>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</si>
  <si>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</si>
  <si>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</si>
  <si>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</si>
  <si>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</si>
  <si>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</si>
  <si>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</si>
  <si>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</si>
  <si>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</si>
  <si>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</si>
  <si>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</si>
  <si>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</si>
  <si>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</si>
  <si>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</si>
  <si>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</si>
  <si>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</si>
  <si>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</si>
  <si>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</si>
  <si>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</si>
  <si>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</si>
  <si>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</si>
  <si>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</si>
  <si>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</si>
  <si>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</si>
  <si>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</si>
  <si>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</si>
  <si>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</si>
  <si>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</si>
  <si>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</si>
  <si>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</si>
  <si>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</si>
  <si>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</si>
  <si>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</si>
  <si>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</si>
  <si>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</si>
  <si>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</si>
  <si>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</si>
  <si>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</si>
  <si>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</si>
  <si>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</si>
  <si>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</si>
  <si>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</si>
  <si>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</si>
  <si>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</si>
  <si>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</si>
  <si>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</si>
  <si>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</si>
  <si>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</si>
  <si>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</si>
  <si>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</si>
  <si>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</si>
  <si>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</si>
  <si>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</si>
  <si>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</si>
  <si>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</si>
  <si>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</si>
  <si>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</si>
  <si>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</si>
  <si>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</si>
  <si>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</si>
  <si>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</si>
  <si>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</si>
  <si>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</si>
  <si>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</si>
  <si>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</si>
  <si>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</si>
  <si>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</si>
  <si>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</si>
  <si>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</si>
  <si>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</si>
  <si>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</si>
  <si>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</si>
  <si>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</si>
  <si>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</si>
  <si>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</si>
  <si>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</si>
  <si>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</si>
  <si>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</si>
  <si>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</si>
  <si>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</si>
  <si>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</si>
  <si>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</si>
  <si>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</si>
  <si>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</si>
  <si>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</si>
  <si>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</si>
  <si>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</si>
  <si>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</si>
  <si>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</si>
  <si>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</si>
  <si>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</si>
  <si>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</si>
  <si>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</si>
  <si>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</si>
  <si>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</si>
  <si>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</si>
  <si>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</si>
  <si>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</si>
  <si>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</si>
  <si>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</si>
  <si>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</si>
  <si>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</si>
  <si>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</si>
  <si>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</si>
  <si>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</si>
  <si>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</si>
  <si>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</si>
  <si>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</si>
  <si>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</si>
  <si>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</si>
  <si>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</si>
  <si>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</si>
  <si>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</si>
  <si>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</si>
  <si>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</si>
  <si>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</si>
  <si>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</si>
  <si>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</si>
  <si>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</si>
  <si>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</si>
  <si>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</si>
  <si>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</si>
  <si>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</si>
  <si>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</si>
  <si>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</si>
  <si>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</si>
  <si>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</si>
  <si>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</si>
  <si>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</si>
  <si>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</si>
  <si>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</si>
  <si>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</si>
  <si>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</si>
  <si>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</si>
  <si>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</si>
  <si>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</si>
  <si>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</si>
  <si>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</si>
  <si>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</si>
  <si>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</si>
  <si>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</si>
  <si>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</si>
  <si>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</si>
  <si>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</si>
  <si>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</si>
  <si>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</si>
  <si>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</si>
  <si>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</si>
  <si>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</si>
  <si>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</si>
  <si>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</si>
  <si>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</si>
  <si>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</si>
  <si>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</si>
  <si>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</si>
  <si>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</si>
  <si>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</si>
  <si>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</si>
  <si>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</si>
  <si>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</si>
  <si>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</si>
  <si>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</si>
  <si>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</si>
  <si>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</si>
  <si>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</si>
  <si>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</si>
  <si>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</si>
  <si>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</si>
  <si>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</si>
  <si>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</si>
  <si>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</si>
  <si>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</si>
  <si>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</si>
  <si>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</si>
  <si>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</si>
  <si>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</si>
  <si>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</si>
  <si>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</si>
  <si>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</si>
  <si>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</si>
  <si>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</si>
  <si>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</si>
  <si>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</si>
  <si>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</si>
  <si>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</si>
  <si>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</si>
  <si>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</si>
  <si>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</si>
  <si>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</si>
  <si>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</si>
  <si>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</si>
  <si>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</si>
  <si>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</si>
  <si>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</si>
  <si>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</si>
  <si>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</si>
  <si>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</si>
  <si>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</si>
  <si>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</si>
  <si>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</si>
  <si>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</si>
  <si>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</si>
  <si>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</si>
  <si>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</si>
  <si>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</si>
  <si>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</si>
  <si>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</si>
  <si>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</si>
  <si>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</si>
  <si>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</si>
  <si>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</si>
  <si>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</si>
  <si>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</si>
  <si>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</si>
  <si>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</si>
  <si>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</si>
  <si>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</si>
  <si>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</si>
  <si>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</si>
  <si>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</si>
  <si>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</si>
  <si>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</si>
  <si>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</si>
  <si>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</si>
  <si>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</si>
  <si>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</si>
  <si>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</si>
  <si>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</si>
  <si>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</si>
  <si>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</si>
  <si>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</si>
  <si>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</si>
  <si>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</si>
  <si>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</si>
  <si>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</si>
  <si>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</si>
  <si>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</si>
  <si>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</si>
  <si>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</si>
  <si>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</si>
  <si>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</si>
  <si>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</si>
  <si>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</si>
  <si>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</si>
  <si>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</si>
  <si>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</si>
  <si>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</si>
  <si>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</si>
  <si>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</si>
  <si>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</si>
  <si>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</si>
  <si>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</si>
  <si>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</si>
  <si>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</si>
  <si>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</si>
  <si>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</si>
  <si>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</si>
  <si>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</si>
  <si>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</si>
  <si>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</si>
  <si>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</si>
  <si>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</si>
  <si>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</si>
  <si>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</si>
  <si>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</si>
  <si>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</si>
  <si>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</si>
  <si>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</si>
  <si>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</si>
  <si>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</si>
  <si>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</si>
  <si>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</si>
  <si>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</si>
  <si>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</si>
  <si>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</si>
  <si>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</si>
  <si>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</si>
  <si>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</si>
  <si>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</si>
  <si>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</si>
  <si>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</si>
  <si>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</si>
  <si>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</si>
  <si>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</si>
  <si>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</si>
  <si>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</si>
  <si>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</si>
  <si>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</si>
  <si>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</si>
  <si>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</si>
  <si>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</si>
  <si>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</si>
  <si>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</si>
  <si>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</si>
  <si>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</si>
  <si>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</si>
  <si>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</si>
  <si>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</si>
  <si>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</si>
  <si>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</si>
  <si>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</si>
  <si>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</si>
  <si>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</si>
  <si>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</si>
  <si>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</si>
  <si>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</si>
  <si>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</si>
  <si>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</si>
  <si>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</si>
  <si>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</si>
  <si>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</si>
  <si>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</si>
  <si>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</si>
  <si>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</si>
  <si>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</si>
  <si>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</si>
  <si>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</si>
  <si>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</si>
  <si>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</si>
  <si>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</si>
  <si>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</si>
  <si>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</si>
  <si>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</si>
  <si>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</si>
  <si>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</si>
  <si>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</si>
  <si>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</si>
  <si>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</si>
  <si>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</si>
  <si>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</si>
  <si>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</si>
  <si>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</si>
  <si>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</si>
  <si>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</si>
  <si>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</si>
  <si>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</si>
  <si>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</si>
  <si>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</si>
  <si>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</si>
  <si>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</si>
  <si>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</si>
  <si>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</si>
  <si>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</si>
  <si>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</si>
  <si>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</si>
  <si>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</si>
  <si>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</si>
  <si>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</si>
  <si>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</si>
  <si>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</si>
  <si>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</si>
  <si>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</si>
  <si>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</si>
  <si>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</si>
  <si>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</si>
  <si>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</si>
  <si>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</si>
  <si>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</si>
  <si>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</si>
  <si>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</si>
  <si>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</si>
  <si>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</si>
  <si>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</si>
  <si>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</si>
  <si>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</si>
  <si>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</si>
  <si>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</si>
  <si>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</si>
  <si>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</si>
  <si>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</si>
  <si>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</si>
  <si>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</si>
  <si>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</si>
  <si>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</si>
  <si>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</si>
  <si>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</si>
  <si>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</si>
  <si>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</si>
  <si>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</si>
  <si>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</si>
  <si>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</si>
  <si>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</si>
  <si>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</si>
  <si>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</si>
  <si>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</si>
  <si>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</si>
  <si>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</si>
  <si>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</si>
  <si>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</si>
  <si>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</si>
  <si>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</si>
  <si>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</si>
  <si>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</si>
  <si>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</si>
  <si>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</si>
  <si>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</si>
  <si>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</si>
  <si>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</si>
  <si>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</si>
  <si>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</si>
  <si>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</si>
  <si>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</si>
  <si>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</si>
  <si>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</si>
  <si>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</si>
  <si>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</si>
  <si>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</si>
  <si>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</si>
  <si>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</si>
  <si>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</si>
  <si>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</si>
  <si>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</si>
  <si>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</si>
  <si>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</si>
  <si>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</si>
  <si>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</si>
  <si>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</si>
  <si>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</si>
  <si>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</si>
  <si>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</si>
  <si>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</si>
  <si>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</si>
  <si>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</si>
  <si>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</si>
  <si>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</si>
  <si>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</si>
  <si>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</si>
  <si>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</si>
  <si>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</si>
  <si>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</si>
  <si>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</si>
  <si>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</si>
  <si>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</si>
  <si>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</si>
  <si>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</si>
  <si>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</si>
  <si>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</si>
  <si>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</si>
  <si>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</si>
  <si>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</si>
  <si>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</si>
  <si>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</si>
  <si>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</si>
  <si>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</si>
  <si>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</si>
  <si>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</si>
  <si>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</si>
  <si>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</si>
  <si>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</si>
  <si>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</si>
  <si>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</si>
  <si>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</si>
  <si>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</si>
  <si>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</si>
  <si>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</si>
  <si>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</si>
  <si>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</si>
  <si>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</si>
  <si>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</si>
  <si>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</si>
  <si>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</si>
  <si>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</si>
  <si>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</si>
  <si>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</si>
  <si>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</si>
  <si>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</si>
  <si>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</si>
  <si>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</si>
  <si>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</si>
  <si>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</si>
  <si>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</si>
  <si>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</si>
  <si>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</si>
  <si>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</si>
  <si>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</si>
  <si>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</si>
  <si>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</si>
  <si>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</si>
  <si>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</si>
  <si>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</si>
  <si>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</si>
  <si>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</si>
  <si>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</si>
  <si>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</si>
  <si>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</si>
  <si>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</si>
  <si>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</si>
  <si>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</si>
  <si>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</si>
  <si>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</si>
  <si>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</si>
  <si>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</si>
  <si>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</si>
  <si>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</si>
  <si>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</si>
  <si>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</si>
  <si>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</si>
  <si>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</si>
  <si>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</si>
  <si>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</si>
  <si>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</si>
  <si>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</si>
  <si>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</si>
  <si>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</si>
  <si>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</si>
  <si>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</si>
  <si>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</si>
  <si>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</si>
  <si>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</si>
  <si>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</si>
  <si>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</si>
  <si>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</si>
  <si>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</si>
  <si>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</si>
  <si>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</si>
  <si>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</si>
  <si>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</si>
  <si>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</si>
  <si>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</si>
  <si>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</si>
  <si>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</si>
  <si>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</si>
  <si>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</si>
  <si>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</si>
  <si>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</si>
  <si>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</si>
  <si>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</si>
  <si>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</si>
  <si>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</si>
  <si>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</si>
  <si>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</si>
  <si>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</si>
  <si>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</si>
  <si>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</si>
  <si>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</si>
  <si>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</si>
  <si>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</si>
  <si>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</si>
  <si>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</si>
  <si>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</si>
  <si>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</si>
  <si>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</si>
  <si>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</si>
  <si>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</si>
  <si>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</si>
  <si>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</si>
  <si>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</si>
  <si>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</si>
  <si>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</si>
  <si>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</si>
  <si>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</si>
  <si>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</si>
  <si>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</si>
  <si>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</si>
  <si>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</si>
  <si>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</si>
  <si>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</si>
  <si>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</si>
  <si>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</si>
  <si>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</si>
  <si>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</si>
  <si>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</si>
  <si>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</si>
  <si>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</si>
  <si>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</si>
  <si>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</si>
  <si>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</si>
  <si>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</si>
  <si>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</si>
  <si>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</si>
  <si>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</si>
  <si>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</si>
  <si>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</si>
  <si>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</si>
  <si>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</si>
  <si>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</si>
  <si>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</si>
  <si>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</si>
  <si>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</si>
  <si>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</si>
  <si>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</si>
  <si>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</si>
  <si>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</si>
  <si>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</si>
  <si>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</si>
  <si>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</si>
  <si>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</si>
  <si>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</si>
  <si>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</si>
  <si>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</si>
  <si>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</si>
  <si>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</si>
  <si>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</si>
  <si>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</si>
  <si>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</si>
  <si>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</si>
  <si>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</si>
  <si>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</si>
  <si>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</si>
  <si>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</si>
  <si>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</si>
  <si>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</si>
  <si>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</si>
  <si>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</si>
  <si>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</si>
  <si>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</si>
  <si>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</si>
  <si>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</si>
  <si>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</si>
  <si>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</si>
  <si>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</si>
  <si>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</si>
  <si>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</si>
  <si>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</si>
  <si>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</si>
  <si>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</si>
  <si>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</si>
  <si>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</si>
  <si>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</si>
  <si>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</si>
  <si>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</si>
  <si>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</si>
  <si>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</si>
  <si>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</si>
  <si>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</si>
  <si>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</si>
  <si>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</si>
  <si>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</si>
  <si>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</si>
  <si>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</si>
  <si>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</si>
  <si>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</si>
  <si>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</si>
  <si>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</si>
  <si>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</si>
  <si>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</si>
  <si>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</si>
  <si>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</si>
  <si>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</si>
  <si>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</si>
  <si>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</si>
  <si>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</si>
  <si>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</si>
  <si>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</si>
  <si>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</si>
  <si>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</si>
  <si>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</si>
  <si>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</si>
  <si>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</si>
  <si>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</si>
  <si>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</si>
  <si>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</si>
  <si>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</si>
  <si>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</si>
  <si>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</si>
  <si>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</si>
  <si>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</si>
  <si>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</si>
  <si>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</si>
  <si>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</si>
  <si>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</si>
  <si>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</si>
  <si>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</si>
  <si>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</si>
  <si>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</si>
  <si>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</si>
  <si>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</si>
  <si>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</si>
  <si>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</si>
  <si>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</si>
  <si>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</si>
  <si>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</si>
  <si>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</si>
  <si>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</si>
  <si>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</si>
  <si>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</si>
  <si>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</si>
  <si>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</si>
  <si>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</si>
  <si>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</si>
  <si>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</si>
  <si>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</si>
  <si>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</si>
  <si>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</si>
  <si>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</si>
  <si>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</si>
  <si>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</si>
  <si>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</si>
  <si>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</si>
  <si>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</si>
  <si>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</si>
  <si>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</si>
  <si>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</si>
  <si>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</si>
  <si>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</si>
  <si>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</si>
  <si>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</si>
  <si>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</si>
  <si>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</si>
  <si>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</si>
  <si>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</si>
  <si>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</si>
  <si>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</si>
  <si>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</si>
  <si>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</si>
  <si>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</si>
  <si>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</si>
  <si>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</si>
  <si>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</si>
  <si>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</si>
  <si>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</si>
  <si>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</si>
  <si>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</si>
  <si>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</si>
  <si>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</si>
  <si>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</si>
  <si>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</si>
  <si>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</si>
  <si>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</si>
  <si>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</si>
  <si>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</si>
  <si>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</si>
  <si>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</si>
  <si>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</si>
  <si>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</si>
  <si>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</si>
  <si>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</si>
  <si>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</si>
  <si>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</si>
  <si>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</si>
  <si>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</si>
  <si>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</si>
  <si>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</si>
  <si>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</si>
  <si>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</si>
  <si>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</si>
  <si>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</si>
  <si>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</si>
  <si>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</si>
  <si>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</si>
  <si>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</si>
  <si>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</si>
  <si>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</si>
  <si>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</si>
  <si>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</si>
  <si>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</si>
  <si>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</si>
  <si>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</si>
  <si>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</si>
  <si>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</si>
  <si>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</si>
  <si>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</si>
  <si>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</si>
  <si>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</si>
  <si>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</si>
  <si>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</si>
  <si>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</si>
  <si>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</si>
  <si>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</si>
  <si>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</si>
  <si>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</si>
  <si>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</si>
  <si>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</si>
  <si>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</si>
  <si>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</si>
  <si>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</si>
  <si>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</si>
  <si>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</si>
  <si>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</si>
  <si>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</si>
  <si>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</si>
  <si>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</si>
  <si>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</si>
  <si>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</si>
  <si>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</si>
  <si>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</si>
  <si>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</si>
  <si>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</si>
  <si>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</si>
  <si>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</si>
  <si>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</si>
  <si>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</si>
  <si>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</si>
  <si>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</si>
  <si>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</si>
  <si>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</si>
  <si>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</si>
  <si>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</si>
  <si>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</si>
  <si>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</si>
  <si>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</si>
  <si>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</si>
  <si>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</si>
  <si>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</si>
  <si>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</si>
  <si>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</si>
  <si>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</si>
  <si>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</si>
  <si>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</si>
  <si>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</si>
  <si>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</si>
  <si>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</si>
  <si>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</si>
  <si>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</si>
  <si>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</si>
  <si>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</si>
  <si>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</si>
  <si>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</si>
  <si>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</si>
  <si>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</si>
  <si>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</si>
  <si>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</si>
  <si>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</si>
  <si>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</si>
  <si>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</si>
  <si>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</si>
  <si>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</si>
  <si>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</si>
  <si>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</si>
  <si>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</si>
  <si>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</si>
  <si>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</si>
  <si>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</si>
  <si>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</si>
  <si>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</si>
  <si>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</si>
  <si>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</si>
  <si>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</si>
  <si>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</si>
  <si>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</si>
  <si>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</si>
  <si>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</si>
  <si>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</si>
  <si>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</si>
  <si>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</si>
  <si>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</si>
  <si>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</si>
  <si>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</si>
  <si>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</si>
  <si>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</si>
  <si>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</si>
  <si>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</si>
  <si>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</si>
  <si>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</si>
  <si>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</si>
  <si>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</si>
  <si>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</si>
  <si>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</si>
  <si>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</si>
  <si>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</si>
  <si>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</si>
  <si>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</si>
  <si>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</si>
  <si>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</si>
  <si>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</si>
  <si>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</si>
  <si>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</si>
  <si>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</si>
  <si>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</si>
  <si>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</si>
  <si>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</si>
  <si>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</si>
  <si>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</si>
  <si>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</si>
  <si>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</si>
  <si>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</si>
  <si>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</si>
  <si>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</si>
  <si>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</si>
  <si>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</si>
  <si>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</si>
  <si>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</si>
  <si>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</si>
  <si>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</si>
  <si>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</si>
  <si>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</si>
  <si>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</si>
  <si>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</si>
  <si>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</si>
  <si>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</si>
  <si>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</si>
  <si>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</si>
  <si>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</si>
  <si>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</si>
  <si>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</si>
  <si>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</si>
  <si>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</si>
  <si>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</si>
  <si>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</si>
  <si>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</si>
  <si>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</si>
  <si>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</si>
  <si>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</si>
  <si>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</si>
  <si>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</si>
  <si>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</si>
  <si>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</si>
  <si>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</si>
  <si>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</si>
  <si>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</si>
  <si>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</si>
  <si>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</si>
  <si>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</si>
  <si>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</si>
  <si>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</si>
  <si>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</si>
  <si>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</si>
  <si>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</si>
  <si>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</si>
  <si>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</si>
  <si>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</si>
  <si>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</si>
  <si>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Loss of Rs.10/-</t>
  </si>
  <si>
    <t>Loss of Rs.37/-</t>
  </si>
  <si>
    <t>1475-1490</t>
  </si>
  <si>
    <t>Loss of Rs.15/-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</si>
  <si>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</si>
  <si>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</si>
  <si>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</si>
  <si>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</si>
  <si>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</si>
  <si>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</si>
  <si>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</si>
  <si>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</si>
  <si>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</si>
  <si>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</si>
  <si>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</si>
  <si>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</si>
  <si>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</si>
  <si>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</si>
  <si>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</si>
  <si>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OSIAHYPER</t>
  </si>
  <si>
    <t>Osia Hyper Retail Ltd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</si>
  <si>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</si>
  <si>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</si>
  <si>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</si>
  <si>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</si>
  <si>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</si>
  <si>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</si>
  <si>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</si>
  <si>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</si>
  <si>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</si>
  <si>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10290-10500</t>
  </si>
  <si>
    <t>NIFTY 21500 PE 11 JAN</t>
  </si>
  <si>
    <t>120-150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</si>
  <si>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</si>
  <si>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</si>
  <si>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</si>
  <si>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</si>
  <si>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</si>
  <si>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</si>
  <si>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</si>
  <si>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</si>
  <si>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</si>
  <si>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3800-4000</t>
  </si>
  <si>
    <t>RELIANCE JAN FUT</t>
  </si>
  <si>
    <t>2700-2750</t>
  </si>
  <si>
    <t>BANKNIFTY 47600 CE 17 JAN</t>
  </si>
  <si>
    <t>450-520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</si>
  <si>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</si>
  <si>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</si>
  <si>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</si>
  <si>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</si>
  <si>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</si>
  <si>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</si>
  <si>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</si>
  <si>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</si>
  <si>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</si>
  <si>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</si>
  <si>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QE SECURITIES LLP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</si>
  <si>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</si>
  <si>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</si>
  <si>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</si>
  <si>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</si>
  <si>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</si>
  <si>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</si>
  <si>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</si>
  <si>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</si>
  <si>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</si>
  <si>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NCLRESE</t>
  </si>
  <si>
    <t>VIBRANT SECURITIES PRIVATE LIMITED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</si>
  <si>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</si>
  <si>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</si>
  <si>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</si>
  <si>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</si>
  <si>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</si>
  <si>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</si>
  <si>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</si>
  <si>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</si>
  <si>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</si>
  <si>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FINNIFTY 21400 PE 16 JAN</t>
  </si>
  <si>
    <t>30-50</t>
  </si>
  <si>
    <t>300-400</t>
  </si>
  <si>
    <t>MTNL</t>
  </si>
  <si>
    <t>Maha Tel Nigam Ltd.</t>
  </si>
  <si>
    <t>SCI</t>
  </si>
  <si>
    <t>184-196</t>
  </si>
  <si>
    <t>2605-2715</t>
  </si>
  <si>
    <t>3000-3200</t>
  </si>
  <si>
    <t>Loss of Rs.205/-</t>
  </si>
  <si>
    <t>Profit of Rs.5.5/-</t>
  </si>
  <si>
    <t>480-500</t>
  </si>
  <si>
    <t>BAJAJ-AUTO 7150 CE JAN</t>
  </si>
  <si>
    <t>BAJAJ-AUTO 7350 CE JAN</t>
  </si>
  <si>
    <t>ADMANUM</t>
  </si>
  <si>
    <t>TOPGAIN FINANCE PRIVATE LIMITED</t>
  </si>
  <si>
    <t>SWANAGRO</t>
  </si>
  <si>
    <t>GREEN PEAKS ENTERPRISES LLP</t>
  </si>
  <si>
    <t>SW CAPITAL PRIVATE LIMITED</t>
  </si>
  <si>
    <t>MITTAL</t>
  </si>
  <si>
    <t>Mittal Life Style Limited</t>
  </si>
  <si>
    <t>TRANSGLOBAL SECURITIES LTD</t>
  </si>
  <si>
    <t>SOUTHBANK</t>
  </si>
  <si>
    <t>South Indian Bank Ltd.</t>
  </si>
  <si>
    <t>CITADEL SECURITIES INDIA MARKETS PRIVATE LIMITED</t>
  </si>
  <si>
    <t>VASCONEQ</t>
  </si>
  <si>
    <t>Vascon Engineers Ltd</t>
  </si>
  <si>
    <t>VIKASLIFE</t>
  </si>
  <si>
    <t>Vikas Lifecare Limited</t>
  </si>
  <si>
    <t>Zee News Limited</t>
  </si>
  <si>
    <t>Profit of Rs.14.5/-</t>
  </si>
  <si>
    <t>BANKNIFTY 46000 CE 25 JAN</t>
  </si>
  <si>
    <t>500-600</t>
  </si>
  <si>
    <t>Profit of Rs.257/-</t>
  </si>
  <si>
    <t>TCS&lt;&gt;</t>
  </si>
  <si>
    <t>SHREE</t>
  </si>
  <si>
    <t>SETU SECURITIES PVT. LTD.</t>
  </si>
  <si>
    <t>Ircon International Ltd</t>
  </si>
  <si>
    <t>YUGA STOCKS AND COMMODITIES PRIVATE LIMITED  .</t>
  </si>
  <si>
    <t>MIRZAINT</t>
  </si>
  <si>
    <t>Mirza International Ltd.</t>
  </si>
  <si>
    <t>Nbcc (India) Ltd</t>
  </si>
  <si>
    <t>SANTOSH INDUSTRIES LTD</t>
  </si>
  <si>
    <t>SOHAM FINCARE INDIA LLP</t>
  </si>
  <si>
    <t>RAILTEL</t>
  </si>
  <si>
    <t>Railtel Corp of Ind Ltd</t>
  </si>
  <si>
    <t>SUPREMEPWR</t>
  </si>
  <si>
    <t>Supreme Power Equipment L</t>
  </si>
  <si>
    <t>AUBANK JAN FUT</t>
  </si>
  <si>
    <t>757-768</t>
  </si>
  <si>
    <t>Loss of Rs.8/-</t>
  </si>
  <si>
    <t>21770-21850</t>
  </si>
  <si>
    <t>Profit of Rs.5/-</t>
  </si>
  <si>
    <t>Profit of Rs.50/-</t>
  </si>
  <si>
    <t>Profit of Rs.11.5/-</t>
  </si>
  <si>
    <t>Profit of Rs.26.5/-</t>
  </si>
  <si>
    <t>ARENTERP</t>
  </si>
  <si>
    <t>PATRONUS TRADETECH LLP</t>
  </si>
  <si>
    <t>ORION STOCKS LTD</t>
  </si>
  <si>
    <t>BGJL</t>
  </si>
  <si>
    <t>AVINASH MAHENDRA ANGARA</t>
  </si>
  <si>
    <t>COLABCLOUD</t>
  </si>
  <si>
    <t>UNISHIRE</t>
  </si>
  <si>
    <t>WAGEND</t>
  </si>
  <si>
    <t>DARSHAN DILIPKUMAR SHAH</t>
  </si>
  <si>
    <t>Rajdharshan Inds Ltd</t>
  </si>
  <si>
    <t>NK SECURITIES RESEARCH PRIVATE LIMITED</t>
  </si>
  <si>
    <t>BRNL</t>
  </si>
  <si>
    <t>Bharat Road Network Ltd</t>
  </si>
  <si>
    <t>Greaves Limited</t>
  </si>
  <si>
    <t>HFCL Limited</t>
  </si>
  <si>
    <t>HINDOILEXP</t>
  </si>
  <si>
    <t>Hind. Oil Exploration</t>
  </si>
  <si>
    <t>MANGCHEFER</t>
  </si>
  <si>
    <t>Mangalore Chemicals &amp; Fer</t>
  </si>
  <si>
    <t>RICHI DILIP DOSHI</t>
  </si>
  <si>
    <t>COMFORT CAPITAL PRIVATE LIMITED</t>
  </si>
  <si>
    <t>NFL</t>
  </si>
  <si>
    <t>National Fertilizers Limi</t>
  </si>
  <si>
    <t>QFIL</t>
  </si>
  <si>
    <t>Quality Foils (India) Ltd</t>
  </si>
  <si>
    <t>Rain Industries Limited</t>
  </si>
  <si>
    <t>RAMASTEEL</t>
  </si>
  <si>
    <t>Rama Steel Tubes Limited</t>
  </si>
  <si>
    <t>TEXINFRA</t>
  </si>
  <si>
    <t>Texmaco Infra &amp; Holdg Ltd</t>
  </si>
  <si>
    <t>TEXRAIL</t>
  </si>
  <si>
    <t>Texmaco Rail &amp; Eng. Ltd.</t>
  </si>
  <si>
    <t>TFCILTD</t>
  </si>
  <si>
    <t>Tourism Finance Corp</t>
  </si>
  <si>
    <t>DIVYA MAHESH VAGHELA</t>
  </si>
  <si>
    <t>NIFTY 21800 CE 08 FEB</t>
  </si>
  <si>
    <t>NIFTY 20700 PE 08 FEB</t>
  </si>
  <si>
    <t>115-120</t>
  </si>
  <si>
    <t>98-102</t>
  </si>
  <si>
    <t>NIFTY FEB FUT</t>
  </si>
  <si>
    <t>21200-21000</t>
  </si>
  <si>
    <t>Profit of Rs.267.5/-</t>
  </si>
  <si>
    <t>ADISHAKTI</t>
  </si>
  <si>
    <t>UPENDRA GANDALAL SHAH</t>
  </si>
  <si>
    <t>NNM SECURITIES PVT LTD</t>
  </si>
  <si>
    <t>ASHISH NAHATA (HUF) .</t>
  </si>
  <si>
    <t>SATYA PRAKASH MITTAL</t>
  </si>
  <si>
    <t>ASCENSIVE</t>
  </si>
  <si>
    <t>CAPACIOUS WEALTH MANAGEMENT LLP</t>
  </si>
  <si>
    <t>SECURE SHANTI ADVISORY LLP</t>
  </si>
  <si>
    <t>AVANCE VENTURES PRIVATE LIMITED</t>
  </si>
  <si>
    <t>ENTRINT</t>
  </si>
  <si>
    <t>SACHIN SURESH DHOOT</t>
  </si>
  <si>
    <t>FRANKLININD</t>
  </si>
  <si>
    <t>RYKKA CORPORATION PRIVATE LIMITED</t>
  </si>
  <si>
    <t>GANONPRO</t>
  </si>
  <si>
    <t>BEAUTY SAHA .</t>
  </si>
  <si>
    <t>URVASHI UMESHBHAI PATEL</t>
  </si>
  <si>
    <t>GENNEX</t>
  </si>
  <si>
    <t>MARYADA BARTER PRIVATE LIMITED</t>
  </si>
  <si>
    <t>GGENG</t>
  </si>
  <si>
    <t>HCKKVENTURE</t>
  </si>
  <si>
    <t>UMA GUPTA</t>
  </si>
  <si>
    <t>HIGHSTREE</t>
  </si>
  <si>
    <t>KIRITBHAI VAGHJIBHAI PARIKH</t>
  </si>
  <si>
    <t>MANOJ KUMAR KANDA</t>
  </si>
  <si>
    <t>HIMFIBP</t>
  </si>
  <si>
    <t>INDRENEW</t>
  </si>
  <si>
    <t>TUSHAR NAGRAJ PUNMIYA</t>
  </si>
  <si>
    <t>JTAPARIA</t>
  </si>
  <si>
    <t>KAYPOWR</t>
  </si>
  <si>
    <t>BHAIJEE PORTFOLIO PRIVATE LIMITED</t>
  </si>
  <si>
    <t>RUNIT EXIM PRIVATE LIMITED</t>
  </si>
  <si>
    <t>KCLINFRA</t>
  </si>
  <si>
    <t>SURESHKUMAR CHELRAJJI JAIN</t>
  </si>
  <si>
    <t>MAYUKH</t>
  </si>
  <si>
    <t>ARPNA DINESH LODHA</t>
  </si>
  <si>
    <t>OMJAY JAGDISH JANI</t>
  </si>
  <si>
    <t>MCPL</t>
  </si>
  <si>
    <t>VINEY EQUITY MARKET LLP</t>
  </si>
  <si>
    <t>MMRUBBR-B</t>
  </si>
  <si>
    <t>JATINDER JAGDISHRAI AGARWAL</t>
  </si>
  <si>
    <t>NAKSH</t>
  </si>
  <si>
    <t>MIRAL BHOOT HUF</t>
  </si>
  <si>
    <t>NBL</t>
  </si>
  <si>
    <t>DEVALKUMAR BHARATBHAI PATEL</t>
  </si>
  <si>
    <t>NEWLIGHT</t>
  </si>
  <si>
    <t>RUCHIRA GOYAL</t>
  </si>
  <si>
    <t>MEGHA GOEL</t>
  </si>
  <si>
    <t>OMANSH</t>
  </si>
  <si>
    <t>VIJAYAKUMAR BOOBESH KUMAR</t>
  </si>
  <si>
    <t>VIVEK KUMAR RATAKONDA</t>
  </si>
  <si>
    <t>RAJANALKUMAR</t>
  </si>
  <si>
    <t>RAJGASES</t>
  </si>
  <si>
    <t>PUSHKAL GOYAL</t>
  </si>
  <si>
    <t>RUPCHAND BAID</t>
  </si>
  <si>
    <t>RAMASIGNS</t>
  </si>
  <si>
    <t>PANKAJ HASMUKH JOBALIA</t>
  </si>
  <si>
    <t>RFSL</t>
  </si>
  <si>
    <t>AMIT SINGH</t>
  </si>
  <si>
    <t>STEELXIND</t>
  </si>
  <si>
    <t>EDELWEISS INDIA SPECIAL SITUATIONS FUND</t>
  </si>
  <si>
    <t>EW INDIA SPECIAL ASSETS FUND II PTE LTD</t>
  </si>
  <si>
    <t>SWORDEDGE</t>
  </si>
  <si>
    <t>TITANIN</t>
  </si>
  <si>
    <t>GKML SOFTWARE TECHNOLOGIES PRIVATE LIMITED</t>
  </si>
  <si>
    <t>PVV AGRO PRIVATE LIMITED</t>
  </si>
  <si>
    <t>KOTTALA SOFTWARE LLP</t>
  </si>
  <si>
    <t>SATINDER SINGH MANMOHAN SING OBEROI</t>
  </si>
  <si>
    <t>ANIL KANIFNATH SHEJAL</t>
  </si>
  <si>
    <t>VAKKALA ENTERPRISES LLP</t>
  </si>
  <si>
    <t>SUNKESULA SOFTWARE LLP</t>
  </si>
  <si>
    <t>SATINDERSINGH MANMOHANSINGH OBEROI</t>
  </si>
  <si>
    <t>ULTRACAB</t>
  </si>
  <si>
    <t>URJA</t>
  </si>
  <si>
    <t>VEL</t>
  </si>
  <si>
    <t>JAIMIN KAILASH GUPTA</t>
  </si>
  <si>
    <t>BHATI SHANI</t>
  </si>
  <si>
    <t>JAGADEESHVEERAPPAKORI</t>
  </si>
  <si>
    <t>ASHOKBHAI MADHUBHAI KORAT</t>
  </si>
  <si>
    <t>NARENDRASINHKANUJI PADHIAR</t>
  </si>
  <si>
    <t>SHILPA A JOSHI</t>
  </si>
  <si>
    <t>UMMADISETTY RAJANIKANTH UMMADISETTY</t>
  </si>
  <si>
    <t>HARCHARAN SINGH CHAWLA</t>
  </si>
  <si>
    <t>SHASHIKUMAR MOHATA</t>
  </si>
  <si>
    <t>MANOHAR JAIRAM DABHALE</t>
  </si>
  <si>
    <t>PERUMENKI NARAYANARAO VENKATRAMAN</t>
  </si>
  <si>
    <t>VIVAA</t>
  </si>
  <si>
    <t>ASNANI STOCK BROKER PRIVATE LIMITED</t>
  </si>
  <si>
    <t>WAA</t>
  </si>
  <si>
    <t>SHALU AGGARWAL</t>
  </si>
  <si>
    <t>NATIONAL STOCK EXCHANGE OF INDIA LIMITED</t>
  </si>
  <si>
    <t>3IINFOLTD</t>
  </si>
  <si>
    <t>3i Infotech Limited</t>
  </si>
  <si>
    <t>ADSL</t>
  </si>
  <si>
    <t>Allied Digital Services L</t>
  </si>
  <si>
    <t>ADVANIHOTR</t>
  </si>
  <si>
    <t>Advani Hotels &amp; Resorts (</t>
  </si>
  <si>
    <t>ALLSEC</t>
  </si>
  <si>
    <t>Allsec Technologies Limit</t>
  </si>
  <si>
    <t>CENTEXT</t>
  </si>
  <si>
    <t>Century Extrusions Limite</t>
  </si>
  <si>
    <t>COFFEEDAY</t>
  </si>
  <si>
    <t>Coffee Day Enterprise Ltd</t>
  </si>
  <si>
    <t>DHANBANK</t>
  </si>
  <si>
    <t>Dhanlaxmi Bank Limited</t>
  </si>
  <si>
    <t>DIGIDRIVE</t>
  </si>
  <si>
    <t>Digidrive Distributors L</t>
  </si>
  <si>
    <t>DISHTV</t>
  </si>
  <si>
    <t>Dish TV India Limited</t>
  </si>
  <si>
    <t>GLOBAL</t>
  </si>
  <si>
    <t>Global Education Limited</t>
  </si>
  <si>
    <t>GRASIM-RE</t>
  </si>
  <si>
    <t>Grasim Ind Ltd</t>
  </si>
  <si>
    <t>SOCIETE GENERALE</t>
  </si>
  <si>
    <t>PILANI INVESTMENT AND INDUSTRIES CORPORATION LIMITED</t>
  </si>
  <si>
    <t>HCC</t>
  </si>
  <si>
    <t>Hindustan Construc Co.</t>
  </si>
  <si>
    <t>IBLFL</t>
  </si>
  <si>
    <t>IBL Finance Limited</t>
  </si>
  <si>
    <t>JAGDISH BABULAL VALANI</t>
  </si>
  <si>
    <t>Indiabulls Real Estate Li</t>
  </si>
  <si>
    <t>IFCI</t>
  </si>
  <si>
    <t>IFCI Ltd.</t>
  </si>
  <si>
    <t>Infibeam Avenues Limited</t>
  </si>
  <si>
    <t>ISHAN</t>
  </si>
  <si>
    <t>Ishan International Ltd</t>
  </si>
  <si>
    <t>NIKHIL RAJESH SINGH</t>
  </si>
  <si>
    <t>KCK</t>
  </si>
  <si>
    <t>Kck Industries Limited</t>
  </si>
  <si>
    <t>MARSHALL</t>
  </si>
  <si>
    <t>Marshall Machines Ltd</t>
  </si>
  <si>
    <t>RASHI  AGRAWAL</t>
  </si>
  <si>
    <t>MAXPOSURE</t>
  </si>
  <si>
    <t>Maxposure Limited</t>
  </si>
  <si>
    <t>MEDIASSIST</t>
  </si>
  <si>
    <t>Medi Assist Health Ser L</t>
  </si>
  <si>
    <t>TNTBC AS THE TRUSTEE OF NOMURA INDIA STOCK MOTHER FUND</t>
  </si>
  <si>
    <t>CANARA ROBECO MUTUAL FUND</t>
  </si>
  <si>
    <t>BNP PARIBAS ARBITRAGE</t>
  </si>
  <si>
    <t>GOLDMAN SACHS FUNDS - GOLDMAN SACHS INDIA EQUITY PORTFOLIO</t>
  </si>
  <si>
    <t>WHITEOAK CAPITAL MUTUAL FUND</t>
  </si>
  <si>
    <t>MOTISONS</t>
  </si>
  <si>
    <t>Motisons Jewellers Ltd</t>
  </si>
  <si>
    <t>NISHA RAJESH VAKHARIA</t>
  </si>
  <si>
    <t>MANOJ KUMAR SAHU</t>
  </si>
  <si>
    <t>RBZJEWEL</t>
  </si>
  <si>
    <t>RBZ Jewellers Limited</t>
  </si>
  <si>
    <t>SAHAJ</t>
  </si>
  <si>
    <t>Sahaj Fashions Limited</t>
  </si>
  <si>
    <t>SAROJ GUPTA</t>
  </si>
  <si>
    <t>SUNIL LADHA</t>
  </si>
  <si>
    <t>WADHWA EENA</t>
  </si>
  <si>
    <t>KISHAN LAL (HUF)</t>
  </si>
  <si>
    <t>SMP SECURITIES LTD</t>
  </si>
  <si>
    <t>Shipping Corp of India</t>
  </si>
  <si>
    <t>SECURCRED</t>
  </si>
  <si>
    <t>SecUR Credentials Limited</t>
  </si>
  <si>
    <t>MEHRA VIKAS</t>
  </si>
  <si>
    <t>SPECIALITY</t>
  </si>
  <si>
    <t>Speciality Rest Ltd</t>
  </si>
  <si>
    <t>TRIGYN</t>
  </si>
  <si>
    <t>Trigyn Technologies Ltd</t>
  </si>
  <si>
    <t>Urja Global Limited</t>
  </si>
  <si>
    <t>VIKASECO</t>
  </si>
  <si>
    <t>Vikas EcoTech Limited</t>
  </si>
  <si>
    <t>VISHWAS FINCAP SERVICES PRIVATE LIMITED</t>
  </si>
  <si>
    <t>HI GROWTH CORPORATE SERVICES PVT LTD</t>
  </si>
  <si>
    <t>VISAKAIND</t>
  </si>
  <si>
    <t>Visaka Industries Ltd.</t>
  </si>
  <si>
    <t>Zee Entertain. Enterp.Ltd</t>
  </si>
  <si>
    <t>BATHINA SUMANTH KUMAR REDDY</t>
  </si>
  <si>
    <t>NARANTAK DEALCOMM LIMITED</t>
  </si>
  <si>
    <t>Filatex India Ltd</t>
  </si>
  <si>
    <t>PENGUIN TRADING &amp; AGENCIES LTD</t>
  </si>
  <si>
    <t>VANGUARD MODERATE GROWTH FUND</t>
  </si>
  <si>
    <t>BOFA SECURITIES EUROPE SA</t>
  </si>
  <si>
    <t>HRHNEXT</t>
  </si>
  <si>
    <t>HRH Next Services Limited</t>
  </si>
  <si>
    <t>PASHUPATI CAPITA SER PVT LTD</t>
  </si>
  <si>
    <t>STATSOL RESEARCH LLP</t>
  </si>
  <si>
    <t>MANISH  KUMAR</t>
  </si>
  <si>
    <t>RAJASTHAN GLOBAL SECURITIES PVT LTD</t>
  </si>
  <si>
    <t>RITA  KAPOOR</t>
  </si>
  <si>
    <t>GANESH DASS GUPTA</t>
  </si>
  <si>
    <t>OMAS SECURITIES PVT LTD</t>
  </si>
  <si>
    <t>MANOJ GUPTA</t>
  </si>
  <si>
    <t>SURANASOL</t>
  </si>
  <si>
    <t>Surana Solar Ltd</t>
  </si>
  <si>
    <t>NARENDER SURANA</t>
  </si>
  <si>
    <t>DEVENDRA SURANA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</si>
</sst>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5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43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4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45315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45315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21194.25</v>
      </c>
      <c r="F11" s="246">
        <v>21376.816666666666</v>
      </c>
      <c r="G11" s="245">
        <v>20970.633333333331</v>
      </c>
      <c r="H11" s="245">
        <v>20747.016666666666</v>
      </c>
      <c r="I11" s="245">
        <v>20340.833333333332</v>
      </c>
      <c r="J11" s="245">
        <v>21600.433333333331</v>
      </c>
      <c r="K11" s="245">
        <v>22006.616666666665</v>
      </c>
      <c r="L11" s="245">
        <v>22230.23333333333</v>
      </c>
      <c r="M11" s="244">
        <v>21783</v>
      </c>
      <c r="N11" s="244">
        <v>21153.200000000001</v>
      </c>
      <c r="O11" s="244">
        <v>14660250</v>
      </c>
      <c r="P11" s="247">
        <v>-5.376229571683061E-2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44913.05</v>
      </c>
      <c r="F12" s="246">
        <v>45424.6</v>
      </c>
      <c r="G12" s="245">
        <v>44323.7</v>
      </c>
      <c r="H12" s="245">
        <v>43734.35</v>
      </c>
      <c r="I12" s="245">
        <v>42633.45</v>
      </c>
      <c r="J12" s="245">
        <v>46013.95</v>
      </c>
      <c r="K12" s="245">
        <v>47114.850000000006</v>
      </c>
      <c r="L12" s="245">
        <v>47704.2</v>
      </c>
      <c r="M12" s="244">
        <v>46525.5</v>
      </c>
      <c r="N12" s="244">
        <v>44835.25</v>
      </c>
      <c r="O12" s="244">
        <v>3347955</v>
      </c>
      <c r="P12" s="247">
        <v>0.17251179356790888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20141.75</v>
      </c>
      <c r="F13" s="261">
        <v>20341.383333333331</v>
      </c>
      <c r="G13" s="263">
        <v>19901.066666666662</v>
      </c>
      <c r="H13" s="263">
        <v>19660.383333333331</v>
      </c>
      <c r="I13" s="263">
        <v>19220.066666666662</v>
      </c>
      <c r="J13" s="263">
        <v>20582.066666666662</v>
      </c>
      <c r="K13" s="263">
        <v>21022.383333333328</v>
      </c>
      <c r="L13" s="263">
        <v>21263.066666666662</v>
      </c>
      <c r="M13" s="264">
        <v>20781.7</v>
      </c>
      <c r="N13" s="264">
        <v>20100.7</v>
      </c>
      <c r="O13" s="264">
        <v>89160</v>
      </c>
      <c r="P13" s="265">
        <v>5.9914407988587728E-2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10344.799999999999</v>
      </c>
      <c r="F14" s="261">
        <v>10431.266666666666</v>
      </c>
      <c r="G14" s="263">
        <v>10173.533333333333</v>
      </c>
      <c r="H14" s="263">
        <v>10002.266666666666</v>
      </c>
      <c r="I14" s="263">
        <v>9744.5333333333328</v>
      </c>
      <c r="J14" s="263">
        <v>10602.533333333333</v>
      </c>
      <c r="K14" s="263">
        <v>10860.266666666666</v>
      </c>
      <c r="L14" s="263">
        <v>11031.533333333333</v>
      </c>
      <c r="M14" s="264">
        <v>10689</v>
      </c>
      <c r="N14" s="264">
        <v>10260</v>
      </c>
      <c r="O14" s="264">
        <v>892200</v>
      </c>
      <c r="P14" s="265">
        <v>0.15439107229500243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643.29999999999995</v>
      </c>
      <c r="F15" s="261">
        <v>652.5</v>
      </c>
      <c r="G15" s="263">
        <v>628.45000000000005</v>
      </c>
      <c r="H15" s="263">
        <v>613.6</v>
      </c>
      <c r="I15" s="263">
        <v>589.55000000000007</v>
      </c>
      <c r="J15" s="263">
        <v>667.35</v>
      </c>
      <c r="K15" s="263">
        <v>691.4</v>
      </c>
      <c r="L15" s="263">
        <v>706.25</v>
      </c>
      <c r="M15" s="264">
        <v>676.55</v>
      </c>
      <c r="N15" s="264">
        <v>637.65</v>
      </c>
      <c r="O15" s="264">
        <v>12846000</v>
      </c>
      <c r="P15" s="265">
        <v>-1.3364055299539171E-2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4750.05</v>
      </c>
      <c r="F16" s="261">
        <v>4785.3499999999995</v>
      </c>
      <c r="G16" s="263">
        <v>4682.6999999999989</v>
      </c>
      <c r="H16" s="263">
        <v>4615.3499999999995</v>
      </c>
      <c r="I16" s="263">
        <v>4512.6999999999989</v>
      </c>
      <c r="J16" s="263">
        <v>4852.6999999999989</v>
      </c>
      <c r="K16" s="263">
        <v>4955.3499999999985</v>
      </c>
      <c r="L16" s="263">
        <v>5022.6999999999989</v>
      </c>
      <c r="M16" s="264">
        <v>4888</v>
      </c>
      <c r="N16" s="264">
        <v>4718</v>
      </c>
      <c r="O16" s="264">
        <v>953000</v>
      </c>
      <c r="P16" s="265">
        <v>-3.9435554995590275E-2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25499.200000000001</v>
      </c>
      <c r="F17" s="261">
        <v>25487.916666666668</v>
      </c>
      <c r="G17" s="263">
        <v>25225.833333333336</v>
      </c>
      <c r="H17" s="263">
        <v>24952.466666666667</v>
      </c>
      <c r="I17" s="263">
        <v>24690.383333333335</v>
      </c>
      <c r="J17" s="263">
        <v>25761.283333333336</v>
      </c>
      <c r="K17" s="263">
        <v>26023.366666666672</v>
      </c>
      <c r="L17" s="263">
        <v>26296.733333333337</v>
      </c>
      <c r="M17" s="264">
        <v>25750</v>
      </c>
      <c r="N17" s="264">
        <v>25214.55</v>
      </c>
      <c r="O17" s="264">
        <v>185800</v>
      </c>
      <c r="P17" s="265">
        <v>1.9413287316652286E-3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163.05000000000001</v>
      </c>
      <c r="F18" s="261">
        <v>166.86666666666667</v>
      </c>
      <c r="G18" s="263">
        <v>158.43333333333334</v>
      </c>
      <c r="H18" s="263">
        <v>153.81666666666666</v>
      </c>
      <c r="I18" s="263">
        <v>145.38333333333333</v>
      </c>
      <c r="J18" s="263">
        <v>171.48333333333335</v>
      </c>
      <c r="K18" s="263">
        <v>179.91666666666669</v>
      </c>
      <c r="L18" s="263">
        <v>184.53333333333336</v>
      </c>
      <c r="M18" s="264">
        <v>175.3</v>
      </c>
      <c r="N18" s="264">
        <v>162.25</v>
      </c>
      <c r="O18" s="264">
        <v>63450000</v>
      </c>
      <c r="P18" s="265">
        <v>-8.659825870646766E-2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223.1</v>
      </c>
      <c r="F19" s="261">
        <v>224.04999999999998</v>
      </c>
      <c r="G19" s="263">
        <v>219.14999999999998</v>
      </c>
      <c r="H19" s="263">
        <v>215.2</v>
      </c>
      <c r="I19" s="263">
        <v>210.29999999999998</v>
      </c>
      <c r="J19" s="263">
        <v>227.99999999999997</v>
      </c>
      <c r="K19" s="263">
        <v>232.9</v>
      </c>
      <c r="L19" s="263">
        <v>236.84999999999997</v>
      </c>
      <c r="M19" s="264">
        <v>228.95</v>
      </c>
      <c r="N19" s="264">
        <v>220.1</v>
      </c>
      <c r="O19" s="264">
        <v>30443400</v>
      </c>
      <c r="P19" s="265">
        <v>-7.1745679403837012E-2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2206.35</v>
      </c>
      <c r="F20" s="261">
        <v>2233.9500000000003</v>
      </c>
      <c r="G20" s="263">
        <v>2168.4000000000005</v>
      </c>
      <c r="H20" s="263">
        <v>2130.4500000000003</v>
      </c>
      <c r="I20" s="263">
        <v>2064.9000000000005</v>
      </c>
      <c r="J20" s="263">
        <v>2271.9000000000005</v>
      </c>
      <c r="K20" s="263">
        <v>2337.4500000000007</v>
      </c>
      <c r="L20" s="263">
        <v>2375.4000000000005</v>
      </c>
      <c r="M20" s="264">
        <v>2299.5</v>
      </c>
      <c r="N20" s="264">
        <v>2196</v>
      </c>
      <c r="O20" s="264">
        <v>3553200</v>
      </c>
      <c r="P20" s="265">
        <v>3.4681575958766489E-2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2891.35</v>
      </c>
      <c r="F21" s="261">
        <v>2927.1333333333337</v>
      </c>
      <c r="G21" s="263">
        <v>2840.2666666666673</v>
      </c>
      <c r="H21" s="263">
        <v>2789.1833333333338</v>
      </c>
      <c r="I21" s="263">
        <v>2702.3166666666675</v>
      </c>
      <c r="J21" s="263">
        <v>2978.2166666666672</v>
      </c>
      <c r="K21" s="263">
        <v>3065.083333333333</v>
      </c>
      <c r="L21" s="263">
        <v>3116.166666666667</v>
      </c>
      <c r="M21" s="264">
        <v>3014</v>
      </c>
      <c r="N21" s="264">
        <v>2876.05</v>
      </c>
      <c r="O21" s="264">
        <v>14254500</v>
      </c>
      <c r="P21" s="265">
        <v>-9.2992222847730448E-3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1136.45</v>
      </c>
      <c r="F22" s="261">
        <v>1157.2166666666667</v>
      </c>
      <c r="G22" s="263">
        <v>1109.4833333333333</v>
      </c>
      <c r="H22" s="263">
        <v>1082.5166666666667</v>
      </c>
      <c r="I22" s="263">
        <v>1034.7833333333333</v>
      </c>
      <c r="J22" s="263">
        <v>1184.1833333333334</v>
      </c>
      <c r="K22" s="263">
        <v>1231.916666666667</v>
      </c>
      <c r="L22" s="263">
        <v>1258.8833333333334</v>
      </c>
      <c r="M22" s="264">
        <v>1204.95</v>
      </c>
      <c r="N22" s="264">
        <v>1130.25</v>
      </c>
      <c r="O22" s="264">
        <v>41920800</v>
      </c>
      <c r="P22" s="265">
        <v>-3.4338693985005439E-4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4800.05</v>
      </c>
      <c r="F23" s="261">
        <v>4838.3833333333341</v>
      </c>
      <c r="G23" s="263">
        <v>4716.8666666666686</v>
      </c>
      <c r="H23" s="263">
        <v>4633.6833333333343</v>
      </c>
      <c r="I23" s="263">
        <v>4512.1666666666688</v>
      </c>
      <c r="J23" s="263">
        <v>4921.5666666666684</v>
      </c>
      <c r="K23" s="263">
        <v>5043.083333333333</v>
      </c>
      <c r="L23" s="263">
        <v>5126.2666666666682</v>
      </c>
      <c r="M23" s="264">
        <v>4959.8999999999996</v>
      </c>
      <c r="N23" s="264">
        <v>4755.2</v>
      </c>
      <c r="O23" s="264">
        <v>1266000</v>
      </c>
      <c r="P23" s="265">
        <v>7.7997275204359673E-2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523.20000000000005</v>
      </c>
      <c r="F24" s="261">
        <v>528.08333333333337</v>
      </c>
      <c r="G24" s="263">
        <v>512.41666666666674</v>
      </c>
      <c r="H24" s="263">
        <v>501.63333333333333</v>
      </c>
      <c r="I24" s="263">
        <v>485.9666666666667</v>
      </c>
      <c r="J24" s="263">
        <v>538.86666666666679</v>
      </c>
      <c r="K24" s="263">
        <v>554.53333333333353</v>
      </c>
      <c r="L24" s="263">
        <v>565.31666666666683</v>
      </c>
      <c r="M24" s="264">
        <v>543.75</v>
      </c>
      <c r="N24" s="264">
        <v>517.29999999999995</v>
      </c>
      <c r="O24" s="264">
        <v>49678200</v>
      </c>
      <c r="P24" s="265">
        <v>3.6234509747083125E-5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6154.65</v>
      </c>
      <c r="F25" s="261">
        <v>6226</v>
      </c>
      <c r="G25" s="263">
        <v>6063.05</v>
      </c>
      <c r="H25" s="263">
        <v>5971.45</v>
      </c>
      <c r="I25" s="263">
        <v>5808.5</v>
      </c>
      <c r="J25" s="263">
        <v>6317.6</v>
      </c>
      <c r="K25" s="263">
        <v>6480.5500000000011</v>
      </c>
      <c r="L25" s="263">
        <v>6572.1500000000005</v>
      </c>
      <c r="M25" s="264">
        <v>6388.95</v>
      </c>
      <c r="N25" s="264">
        <v>6134.4</v>
      </c>
      <c r="O25" s="264">
        <v>2124125</v>
      </c>
      <c r="P25" s="265">
        <v>2.3003421021587827E-3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509.15</v>
      </c>
      <c r="F26" s="261">
        <v>516.6</v>
      </c>
      <c r="G26" s="263">
        <v>500.30000000000007</v>
      </c>
      <c r="H26" s="263">
        <v>491.45000000000005</v>
      </c>
      <c r="I26" s="263">
        <v>475.15000000000009</v>
      </c>
      <c r="J26" s="263">
        <v>525.45000000000005</v>
      </c>
      <c r="K26" s="263">
        <v>541.75</v>
      </c>
      <c r="L26" s="263">
        <v>550.6</v>
      </c>
      <c r="M26" s="264">
        <v>532.9</v>
      </c>
      <c r="N26" s="264">
        <v>507.75</v>
      </c>
      <c r="O26" s="264">
        <v>15186100</v>
      </c>
      <c r="P26" s="265">
        <v>-1.651436749972476E-2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169.9</v>
      </c>
      <c r="F27" s="261">
        <v>171.45000000000002</v>
      </c>
      <c r="G27" s="263">
        <v>167.25000000000003</v>
      </c>
      <c r="H27" s="263">
        <v>164.60000000000002</v>
      </c>
      <c r="I27" s="263">
        <v>160.40000000000003</v>
      </c>
      <c r="J27" s="263">
        <v>174.10000000000002</v>
      </c>
      <c r="K27" s="263">
        <v>178.3</v>
      </c>
      <c r="L27" s="263">
        <v>180.95000000000002</v>
      </c>
      <c r="M27" s="264">
        <v>175.65</v>
      </c>
      <c r="N27" s="264">
        <v>168.8</v>
      </c>
      <c r="O27" s="264">
        <v>98205000</v>
      </c>
      <c r="P27" s="265">
        <v>-1.0578812150521383E-2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3042.9</v>
      </c>
      <c r="F28" s="261">
        <v>3049.7666666666664</v>
      </c>
      <c r="G28" s="263">
        <v>3004.083333333333</v>
      </c>
      <c r="H28" s="263">
        <v>2965.2666666666664</v>
      </c>
      <c r="I28" s="263">
        <v>2919.583333333333</v>
      </c>
      <c r="J28" s="263">
        <v>3088.583333333333</v>
      </c>
      <c r="K28" s="263">
        <v>3134.2666666666664</v>
      </c>
      <c r="L28" s="263">
        <v>3173.083333333333</v>
      </c>
      <c r="M28" s="264">
        <v>3095.45</v>
      </c>
      <c r="N28" s="264">
        <v>3010.95</v>
      </c>
      <c r="O28" s="264">
        <v>6189800</v>
      </c>
      <c r="P28" s="265">
        <v>3.8626753473387475E-2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1777.15</v>
      </c>
      <c r="F29" s="261">
        <v>1793.8500000000001</v>
      </c>
      <c r="G29" s="263">
        <v>1751.3000000000002</v>
      </c>
      <c r="H29" s="263">
        <v>1725.45</v>
      </c>
      <c r="I29" s="263">
        <v>1682.9</v>
      </c>
      <c r="J29" s="263">
        <v>1819.7000000000003</v>
      </c>
      <c r="K29" s="263">
        <v>1862.25</v>
      </c>
      <c r="L29" s="263">
        <v>1888.1000000000004</v>
      </c>
      <c r="M29" s="264">
        <v>1836.4</v>
      </c>
      <c r="N29" s="264">
        <v>1768</v>
      </c>
      <c r="O29" s="264">
        <v>3370528</v>
      </c>
      <c r="P29" s="265">
        <v>-6.0364231634949868E-2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6163.55</v>
      </c>
      <c r="F30" s="261">
        <v>6269</v>
      </c>
      <c r="G30" s="263">
        <v>6040.2</v>
      </c>
      <c r="H30" s="263">
        <v>5916.8499999999995</v>
      </c>
      <c r="I30" s="263">
        <v>5688.0499999999993</v>
      </c>
      <c r="J30" s="263">
        <v>6392.35</v>
      </c>
      <c r="K30" s="263">
        <v>6621.15</v>
      </c>
      <c r="L30" s="263">
        <v>6744.5000000000009</v>
      </c>
      <c r="M30" s="264">
        <v>6497.8</v>
      </c>
      <c r="N30" s="264">
        <v>6145.65</v>
      </c>
      <c r="O30" s="264">
        <v>372225</v>
      </c>
      <c r="P30" s="265">
        <v>0.12132851333032083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717.95</v>
      </c>
      <c r="F31" s="261">
        <v>728.18333333333339</v>
      </c>
      <c r="G31" s="263">
        <v>700.21666666666681</v>
      </c>
      <c r="H31" s="263">
        <v>682.48333333333346</v>
      </c>
      <c r="I31" s="263">
        <v>654.51666666666688</v>
      </c>
      <c r="J31" s="263">
        <v>745.91666666666674</v>
      </c>
      <c r="K31" s="263">
        <v>773.88333333333344</v>
      </c>
      <c r="L31" s="263">
        <v>791.61666666666667</v>
      </c>
      <c r="M31" s="264">
        <v>756.15</v>
      </c>
      <c r="N31" s="264">
        <v>710.45</v>
      </c>
      <c r="O31" s="264">
        <v>18850000</v>
      </c>
      <c r="P31" s="265">
        <v>-0.18921243924469869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1132.1500000000001</v>
      </c>
      <c r="F32" s="261">
        <v>1141.3333333333333</v>
      </c>
      <c r="G32" s="263">
        <v>1115.4166666666665</v>
      </c>
      <c r="H32" s="263">
        <v>1098.6833333333332</v>
      </c>
      <c r="I32" s="263">
        <v>1072.7666666666664</v>
      </c>
      <c r="J32" s="263">
        <v>1158.0666666666666</v>
      </c>
      <c r="K32" s="263">
        <v>1183.9833333333331</v>
      </c>
      <c r="L32" s="263">
        <v>1200.7166666666667</v>
      </c>
      <c r="M32" s="264">
        <v>1167.25</v>
      </c>
      <c r="N32" s="264">
        <v>1124.5999999999999</v>
      </c>
      <c r="O32" s="264">
        <v>22592900</v>
      </c>
      <c r="P32" s="265">
        <v>6.4190513524108195E-3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1085.0999999999999</v>
      </c>
      <c r="F33" s="261">
        <v>1101.4666666666665</v>
      </c>
      <c r="G33" s="263">
        <v>1060.383333333333</v>
      </c>
      <c r="H33" s="263">
        <v>1035.6666666666665</v>
      </c>
      <c r="I33" s="263">
        <v>994.58333333333303</v>
      </c>
      <c r="J33" s="263">
        <v>1126.1833333333329</v>
      </c>
      <c r="K33" s="263">
        <v>1167.2666666666664</v>
      </c>
      <c r="L33" s="263">
        <v>1191.9833333333329</v>
      </c>
      <c r="M33" s="264">
        <v>1142.55</v>
      </c>
      <c r="N33" s="264">
        <v>1076.75</v>
      </c>
      <c r="O33" s="264">
        <v>49744375</v>
      </c>
      <c r="P33" s="265">
        <v>2.7709987733230034E-2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7112.75</v>
      </c>
      <c r="F34" s="261">
        <v>7104.9666666666672</v>
      </c>
      <c r="G34" s="263">
        <v>6974.9833333333345</v>
      </c>
      <c r="H34" s="263">
        <v>6837.2166666666672</v>
      </c>
      <c r="I34" s="263">
        <v>6707.2333333333345</v>
      </c>
      <c r="J34" s="263">
        <v>7242.7333333333345</v>
      </c>
      <c r="K34" s="263">
        <v>7372.7166666666681</v>
      </c>
      <c r="L34" s="263">
        <v>7510.4833333333345</v>
      </c>
      <c r="M34" s="264">
        <v>7234.95</v>
      </c>
      <c r="N34" s="264">
        <v>6967.2</v>
      </c>
      <c r="O34" s="264">
        <v>2320500</v>
      </c>
      <c r="P34" s="265">
        <v>0.1151558839430528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1576.8</v>
      </c>
      <c r="F35" s="261">
        <v>1587.2</v>
      </c>
      <c r="G35" s="263">
        <v>1561.4</v>
      </c>
      <c r="H35" s="263">
        <v>1546</v>
      </c>
      <c r="I35" s="263">
        <v>1520.2</v>
      </c>
      <c r="J35" s="263">
        <v>1602.6000000000001</v>
      </c>
      <c r="K35" s="263">
        <v>1628.3999999999999</v>
      </c>
      <c r="L35" s="263">
        <v>1643.8000000000002</v>
      </c>
      <c r="M35" s="264">
        <v>1613</v>
      </c>
      <c r="N35" s="264">
        <v>1571.8</v>
      </c>
      <c r="O35" s="264">
        <v>10281000</v>
      </c>
      <c r="P35" s="265">
        <v>-4.6643175074183973E-2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7055</v>
      </c>
      <c r="F36" s="261">
        <v>7157.4666666666672</v>
      </c>
      <c r="G36" s="263">
        <v>6937.0333333333347</v>
      </c>
      <c r="H36" s="263">
        <v>6819.0666666666675</v>
      </c>
      <c r="I36" s="263">
        <v>6598.633333333335</v>
      </c>
      <c r="J36" s="263">
        <v>7275.4333333333343</v>
      </c>
      <c r="K36" s="263">
        <v>7495.8666666666668</v>
      </c>
      <c r="L36" s="263">
        <v>7613.8333333333339</v>
      </c>
      <c r="M36" s="264">
        <v>7377.9</v>
      </c>
      <c r="N36" s="264">
        <v>7039.5</v>
      </c>
      <c r="O36" s="264">
        <v>6449000</v>
      </c>
      <c r="P36" s="265">
        <v>0.12266347513872267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2619.65</v>
      </c>
      <c r="F37" s="261">
        <v>2672.4666666666667</v>
      </c>
      <c r="G37" s="263">
        <v>2557.7833333333333</v>
      </c>
      <c r="H37" s="263">
        <v>2495.9166666666665</v>
      </c>
      <c r="I37" s="263">
        <v>2381.2333333333331</v>
      </c>
      <c r="J37" s="263">
        <v>2734.3333333333335</v>
      </c>
      <c r="K37" s="263">
        <v>2849.0166666666669</v>
      </c>
      <c r="L37" s="263">
        <v>2910.8833333333337</v>
      </c>
      <c r="M37" s="264">
        <v>2787.15</v>
      </c>
      <c r="N37" s="264">
        <v>2610.6</v>
      </c>
      <c r="O37" s="264">
        <v>2223000</v>
      </c>
      <c r="P37" s="265">
        <v>1.7158544955387784E-2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378.3</v>
      </c>
      <c r="F38" s="261">
        <v>379.3</v>
      </c>
      <c r="G38" s="263">
        <v>371.15000000000003</v>
      </c>
      <c r="H38" s="263">
        <v>364</v>
      </c>
      <c r="I38" s="263">
        <v>355.85</v>
      </c>
      <c r="J38" s="263">
        <v>386.45000000000005</v>
      </c>
      <c r="K38" s="263">
        <v>394.6</v>
      </c>
      <c r="L38" s="263">
        <v>401.75000000000006</v>
      </c>
      <c r="M38" s="264">
        <v>387.45</v>
      </c>
      <c r="N38" s="264">
        <v>372.15</v>
      </c>
      <c r="O38" s="264">
        <v>11022400</v>
      </c>
      <c r="P38" s="265">
        <v>-5.9522184300341299E-2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223.1</v>
      </c>
      <c r="F39" s="261">
        <v>225.65</v>
      </c>
      <c r="G39" s="263">
        <v>218.9</v>
      </c>
      <c r="H39" s="263">
        <v>214.7</v>
      </c>
      <c r="I39" s="263">
        <v>207.95</v>
      </c>
      <c r="J39" s="263">
        <v>229.85000000000002</v>
      </c>
      <c r="K39" s="263">
        <v>236.60000000000002</v>
      </c>
      <c r="L39" s="263">
        <v>240.80000000000004</v>
      </c>
      <c r="M39" s="264">
        <v>232.4</v>
      </c>
      <c r="N39" s="264">
        <v>221.45</v>
      </c>
      <c r="O39" s="264">
        <v>107915000</v>
      </c>
      <c r="P39" s="265">
        <v>5.005704174524458E-3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222.4</v>
      </c>
      <c r="F40" s="261">
        <v>226.66666666666666</v>
      </c>
      <c r="G40" s="263">
        <v>217.33333333333331</v>
      </c>
      <c r="H40" s="263">
        <v>212.26666666666665</v>
      </c>
      <c r="I40" s="263">
        <v>202.93333333333331</v>
      </c>
      <c r="J40" s="263">
        <v>231.73333333333332</v>
      </c>
      <c r="K40" s="263">
        <v>241.06666666666663</v>
      </c>
      <c r="L40" s="263">
        <v>246.13333333333333</v>
      </c>
      <c r="M40" s="264">
        <v>236</v>
      </c>
      <c r="N40" s="264">
        <v>221.6</v>
      </c>
      <c r="O40" s="264">
        <v>128208600</v>
      </c>
      <c r="P40" s="265">
        <v>0.13825698556144178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1463.35</v>
      </c>
      <c r="F41" s="261">
        <v>1479.25</v>
      </c>
      <c r="G41" s="263">
        <v>1444.8</v>
      </c>
      <c r="H41" s="263">
        <v>1426.25</v>
      </c>
      <c r="I41" s="263">
        <v>1391.8</v>
      </c>
      <c r="J41" s="263">
        <v>1497.8</v>
      </c>
      <c r="K41" s="263">
        <v>1532.2499999999998</v>
      </c>
      <c r="L41" s="263">
        <v>1550.8</v>
      </c>
      <c r="M41" s="264">
        <v>1513.7</v>
      </c>
      <c r="N41" s="264">
        <v>1460.7</v>
      </c>
      <c r="O41" s="264">
        <v>2085375</v>
      </c>
      <c r="P41" s="265">
        <v>-7.547797173732336E-2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186.65</v>
      </c>
      <c r="F42" s="261">
        <v>188.36666666666667</v>
      </c>
      <c r="G42" s="263">
        <v>181.83333333333334</v>
      </c>
      <c r="H42" s="263">
        <v>177.01666666666668</v>
      </c>
      <c r="I42" s="263">
        <v>170.48333333333335</v>
      </c>
      <c r="J42" s="263">
        <v>193.18333333333334</v>
      </c>
      <c r="K42" s="263">
        <v>199.71666666666664</v>
      </c>
      <c r="L42" s="263">
        <v>204.53333333333333</v>
      </c>
      <c r="M42" s="264">
        <v>194.9</v>
      </c>
      <c r="N42" s="264">
        <v>183.55</v>
      </c>
      <c r="O42" s="264">
        <v>83619000</v>
      </c>
      <c r="P42" s="265">
        <v>-6.1480391529652616E-2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542.79999999999995</v>
      </c>
      <c r="F43" s="261">
        <v>552.31666666666672</v>
      </c>
      <c r="G43" s="263">
        <v>531.18333333333339</v>
      </c>
      <c r="H43" s="263">
        <v>519.56666666666672</v>
      </c>
      <c r="I43" s="263">
        <v>498.43333333333339</v>
      </c>
      <c r="J43" s="263">
        <v>563.93333333333339</v>
      </c>
      <c r="K43" s="263">
        <v>585.06666666666683</v>
      </c>
      <c r="L43" s="263">
        <v>596.68333333333339</v>
      </c>
      <c r="M43" s="264">
        <v>573.45000000000005</v>
      </c>
      <c r="N43" s="264">
        <v>540.70000000000005</v>
      </c>
      <c r="O43" s="264">
        <v>9861720</v>
      </c>
      <c r="P43" s="265">
        <v>0.18681493248610007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1191.05</v>
      </c>
      <c r="F44" s="261">
        <v>1203.0999999999999</v>
      </c>
      <c r="G44" s="263">
        <v>1174.0499999999997</v>
      </c>
      <c r="H44" s="263">
        <v>1157.0499999999997</v>
      </c>
      <c r="I44" s="263">
        <v>1127.9999999999995</v>
      </c>
      <c r="J44" s="263">
        <v>1220.0999999999999</v>
      </c>
      <c r="K44" s="263">
        <v>1249.1500000000001</v>
      </c>
      <c r="L44" s="263">
        <v>1266.1500000000001</v>
      </c>
      <c r="M44" s="264">
        <v>1232.1500000000001</v>
      </c>
      <c r="N44" s="264">
        <v>1186.0999999999999</v>
      </c>
      <c r="O44" s="264">
        <v>5854500</v>
      </c>
      <c r="P44" s="265">
        <v>-2.0577164366373902E-2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1152.7</v>
      </c>
      <c r="F45" s="261">
        <v>1149.9666666666669</v>
      </c>
      <c r="G45" s="263">
        <v>1131.5333333333338</v>
      </c>
      <c r="H45" s="263">
        <v>1110.3666666666668</v>
      </c>
      <c r="I45" s="263">
        <v>1091.9333333333336</v>
      </c>
      <c r="J45" s="263">
        <v>1171.1333333333339</v>
      </c>
      <c r="K45" s="263">
        <v>1189.5666666666668</v>
      </c>
      <c r="L45" s="263">
        <v>1210.733333333334</v>
      </c>
      <c r="M45" s="264">
        <v>1168.4000000000001</v>
      </c>
      <c r="N45" s="264">
        <v>1128.8</v>
      </c>
      <c r="O45" s="264">
        <v>38826500</v>
      </c>
      <c r="P45" s="265">
        <v>0.17415536658239486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202.25</v>
      </c>
      <c r="F46" s="261">
        <v>208.35</v>
      </c>
      <c r="G46" s="263">
        <v>194.7</v>
      </c>
      <c r="H46" s="263">
        <v>187.15</v>
      </c>
      <c r="I46" s="263">
        <v>173.5</v>
      </c>
      <c r="J46" s="263">
        <v>215.89999999999998</v>
      </c>
      <c r="K46" s="263">
        <v>229.55</v>
      </c>
      <c r="L46" s="263">
        <v>237.09999999999997</v>
      </c>
      <c r="M46" s="264">
        <v>222</v>
      </c>
      <c r="N46" s="264">
        <v>200.8</v>
      </c>
      <c r="O46" s="264">
        <v>93943500</v>
      </c>
      <c r="P46" s="265">
        <v>-6.112597722860591E-2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263.14999999999998</v>
      </c>
      <c r="F47" s="261">
        <v>267.08333333333331</v>
      </c>
      <c r="G47" s="263">
        <v>257.91666666666663</v>
      </c>
      <c r="H47" s="263">
        <v>252.68333333333334</v>
      </c>
      <c r="I47" s="263">
        <v>243.51666666666665</v>
      </c>
      <c r="J47" s="263">
        <v>272.31666666666661</v>
      </c>
      <c r="K47" s="263">
        <v>281.48333333333323</v>
      </c>
      <c r="L47" s="263">
        <v>286.71666666666658</v>
      </c>
      <c r="M47" s="264">
        <v>276.25</v>
      </c>
      <c r="N47" s="264">
        <v>261.85000000000002</v>
      </c>
      <c r="O47" s="264">
        <v>36642500</v>
      </c>
      <c r="P47" s="265">
        <v>7.1462928605785748E-3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22689.75</v>
      </c>
      <c r="F48" s="261">
        <v>22747.716666666664</v>
      </c>
      <c r="G48" s="263">
        <v>22313.483333333326</v>
      </c>
      <c r="H48" s="263">
        <v>21937.216666666664</v>
      </c>
      <c r="I48" s="263">
        <v>21502.983333333326</v>
      </c>
      <c r="J48" s="263">
        <v>23123.983333333326</v>
      </c>
      <c r="K48" s="263">
        <v>23558.216666666664</v>
      </c>
      <c r="L48" s="263">
        <v>23934.483333333326</v>
      </c>
      <c r="M48" s="264">
        <v>23181.95</v>
      </c>
      <c r="N48" s="264">
        <v>22371.45</v>
      </c>
      <c r="O48" s="264">
        <v>124500</v>
      </c>
      <c r="P48" s="265">
        <v>7.6523994811932561E-2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461.7</v>
      </c>
      <c r="F49" s="261">
        <v>469.5</v>
      </c>
      <c r="G49" s="263">
        <v>451.25</v>
      </c>
      <c r="H49" s="263">
        <v>440.8</v>
      </c>
      <c r="I49" s="263">
        <v>422.55</v>
      </c>
      <c r="J49" s="263">
        <v>479.95</v>
      </c>
      <c r="K49" s="263">
        <v>498.2</v>
      </c>
      <c r="L49" s="263">
        <v>508.65</v>
      </c>
      <c r="M49" s="264">
        <v>487.75</v>
      </c>
      <c r="N49" s="264">
        <v>459.05</v>
      </c>
      <c r="O49" s="264">
        <v>41853600</v>
      </c>
      <c r="P49" s="265">
        <v>-3.1166666666666665E-2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5037.3500000000004</v>
      </c>
      <c r="F50" s="261">
        <v>5055.7333333333336</v>
      </c>
      <c r="G50" s="263">
        <v>4913.6166666666668</v>
      </c>
      <c r="H50" s="263">
        <v>4789.8833333333332</v>
      </c>
      <c r="I50" s="263">
        <v>4647.7666666666664</v>
      </c>
      <c r="J50" s="263">
        <v>5179.4666666666672</v>
      </c>
      <c r="K50" s="263">
        <v>5321.5833333333339</v>
      </c>
      <c r="L50" s="263">
        <v>5445.3166666666675</v>
      </c>
      <c r="M50" s="264">
        <v>5197.8500000000004</v>
      </c>
      <c r="N50" s="264">
        <v>4932</v>
      </c>
      <c r="O50" s="264">
        <v>2675400</v>
      </c>
      <c r="P50" s="265">
        <v>7.6966427823846717E-2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802.8</v>
      </c>
      <c r="F51" s="261">
        <v>805.61666666666667</v>
      </c>
      <c r="G51" s="263">
        <v>793.23333333333335</v>
      </c>
      <c r="H51" s="263">
        <v>783.66666666666663</v>
      </c>
      <c r="I51" s="263">
        <v>771.2833333333333</v>
      </c>
      <c r="J51" s="263">
        <v>815.18333333333339</v>
      </c>
      <c r="K51" s="263">
        <v>827.56666666666683</v>
      </c>
      <c r="L51" s="263">
        <v>837.13333333333344</v>
      </c>
      <c r="M51" s="264">
        <v>818</v>
      </c>
      <c r="N51" s="264">
        <v>796.05</v>
      </c>
      <c r="O51" s="264">
        <v>6324000</v>
      </c>
      <c r="P51" s="265">
        <v>0.12989101304270145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455.75</v>
      </c>
      <c r="F52" s="261">
        <v>463.83333333333331</v>
      </c>
      <c r="G52" s="263">
        <v>442.66666666666663</v>
      </c>
      <c r="H52" s="263">
        <v>429.58333333333331</v>
      </c>
      <c r="I52" s="263">
        <v>408.41666666666663</v>
      </c>
      <c r="J52" s="263">
        <v>476.91666666666663</v>
      </c>
      <c r="K52" s="263">
        <v>498.08333333333326</v>
      </c>
      <c r="L52" s="263">
        <v>511.16666666666663</v>
      </c>
      <c r="M52" s="264">
        <v>485</v>
      </c>
      <c r="N52" s="264">
        <v>450.75</v>
      </c>
      <c r="O52" s="264">
        <v>55827900</v>
      </c>
      <c r="P52" s="265">
        <v>3.9463100744017696E-2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723.85</v>
      </c>
      <c r="F53" s="261">
        <v>739.54999999999984</v>
      </c>
      <c r="G53" s="263">
        <v>703.09999999999968</v>
      </c>
      <c r="H53" s="263">
        <v>682.3499999999998</v>
      </c>
      <c r="I53" s="263">
        <v>645.89999999999964</v>
      </c>
      <c r="J53" s="263">
        <v>760.29999999999973</v>
      </c>
      <c r="K53" s="263">
        <v>796.74999999999977</v>
      </c>
      <c r="L53" s="263">
        <v>817.49999999999977</v>
      </c>
      <c r="M53" s="264">
        <v>776</v>
      </c>
      <c r="N53" s="264">
        <v>718.8</v>
      </c>
      <c r="O53" s="264">
        <v>5885100</v>
      </c>
      <c r="P53" s="265">
        <v>-9.4237695078031217E-2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351.5</v>
      </c>
      <c r="F54" s="261">
        <v>358.48333333333335</v>
      </c>
      <c r="G54" s="263">
        <v>342.7166666666667</v>
      </c>
      <c r="H54" s="263">
        <v>333.93333333333334</v>
      </c>
      <c r="I54" s="263">
        <v>318.16666666666669</v>
      </c>
      <c r="J54" s="263">
        <v>367.26666666666671</v>
      </c>
      <c r="K54" s="263">
        <v>383.03333333333336</v>
      </c>
      <c r="L54" s="263">
        <v>391.81666666666672</v>
      </c>
      <c r="M54" s="264">
        <v>374.25</v>
      </c>
      <c r="N54" s="264">
        <v>349.7</v>
      </c>
      <c r="O54" s="264">
        <v>9988300</v>
      </c>
      <c r="P54" s="265">
        <v>-7.3493126542121964E-2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1220.05</v>
      </c>
      <c r="F55" s="261">
        <v>1244.1999999999998</v>
      </c>
      <c r="G55" s="263">
        <v>1189.7999999999997</v>
      </c>
      <c r="H55" s="263">
        <v>1159.55</v>
      </c>
      <c r="I55" s="263">
        <v>1105.1499999999999</v>
      </c>
      <c r="J55" s="263">
        <v>1274.4499999999996</v>
      </c>
      <c r="K55" s="263">
        <v>1328.8499999999997</v>
      </c>
      <c r="L55" s="263">
        <v>1359.0999999999995</v>
      </c>
      <c r="M55" s="264">
        <v>1298.5999999999999</v>
      </c>
      <c r="N55" s="264">
        <v>1213.95</v>
      </c>
      <c r="O55" s="264">
        <v>9881875</v>
      </c>
      <c r="P55" s="265">
        <v>3.9035289478872311E-2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1404.85</v>
      </c>
      <c r="F56" s="261">
        <v>1400.1166666666668</v>
      </c>
      <c r="G56" s="263">
        <v>1373.6333333333337</v>
      </c>
      <c r="H56" s="263">
        <v>1342.416666666667</v>
      </c>
      <c r="I56" s="263">
        <v>1315.9333333333338</v>
      </c>
      <c r="J56" s="263">
        <v>1431.3333333333335</v>
      </c>
      <c r="K56" s="263">
        <v>1457.8166666666666</v>
      </c>
      <c r="L56" s="263">
        <v>1489.0333333333333</v>
      </c>
      <c r="M56" s="264">
        <v>1426.6</v>
      </c>
      <c r="N56" s="264">
        <v>1368.9</v>
      </c>
      <c r="O56" s="264">
        <v>10927150</v>
      </c>
      <c r="P56" s="265">
        <v>0.14844924169968574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375</v>
      </c>
      <c r="F57" s="261">
        <v>384.26666666666665</v>
      </c>
      <c r="G57" s="263">
        <v>363.93333333333328</v>
      </c>
      <c r="H57" s="263">
        <v>352.86666666666662</v>
      </c>
      <c r="I57" s="263">
        <v>332.53333333333325</v>
      </c>
      <c r="J57" s="263">
        <v>395.33333333333331</v>
      </c>
      <c r="K57" s="263">
        <v>415.66666666666669</v>
      </c>
      <c r="L57" s="263">
        <v>426.73333333333335</v>
      </c>
      <c r="M57" s="264">
        <v>404.6</v>
      </c>
      <c r="N57" s="264">
        <v>373.2</v>
      </c>
      <c r="O57" s="264">
        <v>74541600</v>
      </c>
      <c r="P57" s="265">
        <v>1.7193947730398899E-2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6200.65</v>
      </c>
      <c r="F58" s="261">
        <v>6265.9666666666672</v>
      </c>
      <c r="G58" s="263">
        <v>6095.2833333333347</v>
      </c>
      <c r="H58" s="263">
        <v>5989.9166666666679</v>
      </c>
      <c r="I58" s="263">
        <v>5819.2333333333354</v>
      </c>
      <c r="J58" s="263">
        <v>6371.3333333333339</v>
      </c>
      <c r="K58" s="263">
        <v>6542.0166666666664</v>
      </c>
      <c r="L58" s="263">
        <v>6647.3833333333332</v>
      </c>
      <c r="M58" s="264">
        <v>6436.65</v>
      </c>
      <c r="N58" s="264">
        <v>6160.6</v>
      </c>
      <c r="O58" s="264">
        <v>1349250</v>
      </c>
      <c r="P58" s="265">
        <v>9.2421666261841146E-2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2437.3000000000002</v>
      </c>
      <c r="F59" s="261">
        <v>2469.7666666666669</v>
      </c>
      <c r="G59" s="263">
        <v>2379.5333333333338</v>
      </c>
      <c r="H59" s="263">
        <v>2321.7666666666669</v>
      </c>
      <c r="I59" s="263">
        <v>2231.5333333333338</v>
      </c>
      <c r="J59" s="263">
        <v>2527.5333333333338</v>
      </c>
      <c r="K59" s="263">
        <v>2617.7666666666664</v>
      </c>
      <c r="L59" s="263">
        <v>2675.5333333333338</v>
      </c>
      <c r="M59" s="264">
        <v>2560</v>
      </c>
      <c r="N59" s="264">
        <v>2412</v>
      </c>
      <c r="O59" s="264">
        <v>4460400</v>
      </c>
      <c r="P59" s="265">
        <v>-5.8858282253895576E-2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824.7</v>
      </c>
      <c r="F60" s="261">
        <v>843.19999999999993</v>
      </c>
      <c r="G60" s="263">
        <v>800.09999999999991</v>
      </c>
      <c r="H60" s="263">
        <v>775.5</v>
      </c>
      <c r="I60" s="263">
        <v>732.4</v>
      </c>
      <c r="J60" s="263">
        <v>867.79999999999984</v>
      </c>
      <c r="K60" s="263">
        <v>910.9</v>
      </c>
      <c r="L60" s="263">
        <v>935.49999999999977</v>
      </c>
      <c r="M60" s="264">
        <v>886.3</v>
      </c>
      <c r="N60" s="264">
        <v>818.6</v>
      </c>
      <c r="O60" s="264">
        <v>11684000</v>
      </c>
      <c r="P60" s="265">
        <v>-1.5752674585123409E-2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1126.5999999999999</v>
      </c>
      <c r="F61" s="261">
        <v>1141.1499999999999</v>
      </c>
      <c r="G61" s="263">
        <v>1105.7499999999998</v>
      </c>
      <c r="H61" s="263">
        <v>1084.8999999999999</v>
      </c>
      <c r="I61" s="263">
        <v>1049.4999999999998</v>
      </c>
      <c r="J61" s="263">
        <v>1161.9999999999998</v>
      </c>
      <c r="K61" s="263">
        <v>1197.3999999999999</v>
      </c>
      <c r="L61" s="263">
        <v>1218.2499999999998</v>
      </c>
      <c r="M61" s="264">
        <v>1176.55</v>
      </c>
      <c r="N61" s="264">
        <v>1120.3</v>
      </c>
      <c r="O61" s="264">
        <v>968100</v>
      </c>
      <c r="P61" s="265">
        <v>-2.5369978858350951E-2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299.3</v>
      </c>
      <c r="F62" s="261">
        <v>304.01666666666671</v>
      </c>
      <c r="G62" s="263">
        <v>292.38333333333344</v>
      </c>
      <c r="H62" s="263">
        <v>285.46666666666675</v>
      </c>
      <c r="I62" s="263">
        <v>273.83333333333348</v>
      </c>
      <c r="J62" s="263">
        <v>310.93333333333339</v>
      </c>
      <c r="K62" s="263">
        <v>322.56666666666672</v>
      </c>
      <c r="L62" s="263">
        <v>329.48333333333335</v>
      </c>
      <c r="M62" s="264">
        <v>315.64999999999998</v>
      </c>
      <c r="N62" s="264">
        <v>297.10000000000002</v>
      </c>
      <c r="O62" s="264">
        <v>18459000</v>
      </c>
      <c r="P62" s="265">
        <v>-9.9440046340992464E-3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138.94999999999999</v>
      </c>
      <c r="F63" s="261">
        <v>140.66666666666666</v>
      </c>
      <c r="G63" s="263">
        <v>136.63333333333333</v>
      </c>
      <c r="H63" s="263">
        <v>134.31666666666666</v>
      </c>
      <c r="I63" s="263">
        <v>130.28333333333333</v>
      </c>
      <c r="J63" s="263">
        <v>142.98333333333332</v>
      </c>
      <c r="K63" s="263">
        <v>147.01666666666668</v>
      </c>
      <c r="L63" s="263">
        <v>149.33333333333331</v>
      </c>
      <c r="M63" s="264">
        <v>144.69999999999999</v>
      </c>
      <c r="N63" s="264">
        <v>138.35</v>
      </c>
      <c r="O63" s="264">
        <v>34760000</v>
      </c>
      <c r="P63" s="265">
        <v>-1.2929176842407699E-3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2091.5500000000002</v>
      </c>
      <c r="F64" s="261">
        <v>2098.3833333333332</v>
      </c>
      <c r="G64" s="263">
        <v>2077.1666666666665</v>
      </c>
      <c r="H64" s="263">
        <v>2062.7833333333333</v>
      </c>
      <c r="I64" s="263">
        <v>2041.5666666666666</v>
      </c>
      <c r="J64" s="263">
        <v>2112.7666666666664</v>
      </c>
      <c r="K64" s="263">
        <v>2133.9833333333336</v>
      </c>
      <c r="L64" s="263">
        <v>2148.3666666666663</v>
      </c>
      <c r="M64" s="264">
        <v>2119.6</v>
      </c>
      <c r="N64" s="264">
        <v>2084</v>
      </c>
      <c r="O64" s="264">
        <v>3369600</v>
      </c>
      <c r="P64" s="265">
        <v>-4.7085772461186053E-2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524.1</v>
      </c>
      <c r="F65" s="261">
        <v>528.7833333333333</v>
      </c>
      <c r="G65" s="263">
        <v>518.21666666666658</v>
      </c>
      <c r="H65" s="263">
        <v>512.33333333333326</v>
      </c>
      <c r="I65" s="263">
        <v>501.76666666666654</v>
      </c>
      <c r="J65" s="263">
        <v>534.66666666666663</v>
      </c>
      <c r="K65" s="263">
        <v>545.23333333333323</v>
      </c>
      <c r="L65" s="263">
        <v>551.11666666666667</v>
      </c>
      <c r="M65" s="264">
        <v>539.35</v>
      </c>
      <c r="N65" s="264">
        <v>522.9</v>
      </c>
      <c r="O65" s="264">
        <v>23618750</v>
      </c>
      <c r="P65" s="265">
        <v>2.1174104070721507E-4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2106.5</v>
      </c>
      <c r="F66" s="261">
        <v>2137.0166666666664</v>
      </c>
      <c r="G66" s="263">
        <v>2066.3833333333328</v>
      </c>
      <c r="H66" s="263">
        <v>2026.2666666666664</v>
      </c>
      <c r="I66" s="263">
        <v>1955.6333333333328</v>
      </c>
      <c r="J66" s="263">
        <v>2177.1333333333328</v>
      </c>
      <c r="K66" s="263">
        <v>2247.766666666666</v>
      </c>
      <c r="L66" s="263">
        <v>2287.8833333333328</v>
      </c>
      <c r="M66" s="264">
        <v>2207.65</v>
      </c>
      <c r="N66" s="264">
        <v>2096.9</v>
      </c>
      <c r="O66" s="264">
        <v>3226250</v>
      </c>
      <c r="P66" s="265">
        <v>3.9676365333748253E-3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2245.35</v>
      </c>
      <c r="F67" s="261">
        <v>2272.7666666666664</v>
      </c>
      <c r="G67" s="263">
        <v>2208.1833333333329</v>
      </c>
      <c r="H67" s="263">
        <v>2171.0166666666664</v>
      </c>
      <c r="I67" s="263">
        <v>2106.4333333333329</v>
      </c>
      <c r="J67" s="263">
        <v>2309.9333333333329</v>
      </c>
      <c r="K67" s="263">
        <v>2374.5166666666669</v>
      </c>
      <c r="L67" s="263">
        <v>2411.6833333333329</v>
      </c>
      <c r="M67" s="264">
        <v>2337.35</v>
      </c>
      <c r="N67" s="264">
        <v>2235.6</v>
      </c>
      <c r="O67" s="264">
        <v>2227500</v>
      </c>
      <c r="P67" s="265">
        <v>-3.4083517627162739E-2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140.75</v>
      </c>
      <c r="F68" s="261">
        <v>141.58333333333334</v>
      </c>
      <c r="G68" s="263">
        <v>138.16666666666669</v>
      </c>
      <c r="H68" s="263">
        <v>135.58333333333334</v>
      </c>
      <c r="I68" s="263">
        <v>132.16666666666669</v>
      </c>
      <c r="J68" s="263">
        <v>144.16666666666669</v>
      </c>
      <c r="K68" s="263">
        <v>147.58333333333337</v>
      </c>
      <c r="L68" s="263">
        <v>150.16666666666669</v>
      </c>
      <c r="M68" s="264">
        <v>145</v>
      </c>
      <c r="N68" s="264">
        <v>139</v>
      </c>
      <c r="O68" s="264">
        <v>17892000</v>
      </c>
      <c r="P68" s="265">
        <v>-6.1969172695816296E-2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3608.25</v>
      </c>
      <c r="F69" s="261">
        <v>3627.3833333333332</v>
      </c>
      <c r="G69" s="263">
        <v>3563.8666666666663</v>
      </c>
      <c r="H69" s="263">
        <v>3519.4833333333331</v>
      </c>
      <c r="I69" s="263">
        <v>3455.9666666666662</v>
      </c>
      <c r="J69" s="263">
        <v>3671.7666666666664</v>
      </c>
      <c r="K69" s="263">
        <v>3735.2833333333328</v>
      </c>
      <c r="L69" s="263">
        <v>3779.6666666666665</v>
      </c>
      <c r="M69" s="264">
        <v>3690.9</v>
      </c>
      <c r="N69" s="264">
        <v>3583</v>
      </c>
      <c r="O69" s="264">
        <v>4081000</v>
      </c>
      <c r="P69" s="265">
        <v>-4.0126070185341992E-2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5829.95</v>
      </c>
      <c r="F70" s="261">
        <v>5914.0333333333328</v>
      </c>
      <c r="G70" s="263">
        <v>5721.1666666666661</v>
      </c>
      <c r="H70" s="263">
        <v>5612.3833333333332</v>
      </c>
      <c r="I70" s="263">
        <v>5419.5166666666664</v>
      </c>
      <c r="J70" s="263">
        <v>6022.8166666666657</v>
      </c>
      <c r="K70" s="263">
        <v>6215.6833333333325</v>
      </c>
      <c r="L70" s="263">
        <v>6324.4666666666653</v>
      </c>
      <c r="M70" s="264">
        <v>6106.9</v>
      </c>
      <c r="N70" s="264">
        <v>5805.25</v>
      </c>
      <c r="O70" s="264">
        <v>1192300</v>
      </c>
      <c r="P70" s="265">
        <v>-1.730816780680788E-2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742.05</v>
      </c>
      <c r="F71" s="261">
        <v>755.85</v>
      </c>
      <c r="G71" s="263">
        <v>721.75</v>
      </c>
      <c r="H71" s="263">
        <v>701.44999999999993</v>
      </c>
      <c r="I71" s="263">
        <v>667.34999999999991</v>
      </c>
      <c r="J71" s="263">
        <v>776.15000000000009</v>
      </c>
      <c r="K71" s="263">
        <v>810.25000000000023</v>
      </c>
      <c r="L71" s="263">
        <v>830.55000000000018</v>
      </c>
      <c r="M71" s="264">
        <v>789.95</v>
      </c>
      <c r="N71" s="264">
        <v>735.55</v>
      </c>
      <c r="O71" s="264">
        <v>48703050</v>
      </c>
      <c r="P71" s="265">
        <v>0.14758368648186307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5661.6</v>
      </c>
      <c r="F72" s="261">
        <v>5679</v>
      </c>
      <c r="G72" s="263">
        <v>5608</v>
      </c>
      <c r="H72" s="263">
        <v>5554.4</v>
      </c>
      <c r="I72" s="263">
        <v>5483.4</v>
      </c>
      <c r="J72" s="263">
        <v>5732.6</v>
      </c>
      <c r="K72" s="263">
        <v>5803.6</v>
      </c>
      <c r="L72" s="263">
        <v>5857.2000000000007</v>
      </c>
      <c r="M72" s="264">
        <v>5750</v>
      </c>
      <c r="N72" s="264">
        <v>5625.4</v>
      </c>
      <c r="O72" s="264">
        <v>2074875</v>
      </c>
      <c r="P72" s="265">
        <v>-4.974811083123426E-2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3622.1</v>
      </c>
      <c r="F73" s="261">
        <v>3660.7166666666667</v>
      </c>
      <c r="G73" s="263">
        <v>3575.2833333333333</v>
      </c>
      <c r="H73" s="263">
        <v>3528.4666666666667</v>
      </c>
      <c r="I73" s="263">
        <v>3443.0333333333333</v>
      </c>
      <c r="J73" s="263">
        <v>3707.5333333333333</v>
      </c>
      <c r="K73" s="263">
        <v>3792.9666666666667</v>
      </c>
      <c r="L73" s="263">
        <v>3839.7833333333333</v>
      </c>
      <c r="M73" s="264">
        <v>3746.15</v>
      </c>
      <c r="N73" s="264">
        <v>3613.9</v>
      </c>
      <c r="O73" s="264">
        <v>4018350</v>
      </c>
      <c r="P73" s="265">
        <v>-2.5299261397402156E-2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2824.4</v>
      </c>
      <c r="F74" s="261">
        <v>2864.1833333333329</v>
      </c>
      <c r="G74" s="263">
        <v>2769.516666666666</v>
      </c>
      <c r="H74" s="263">
        <v>2714.6333333333332</v>
      </c>
      <c r="I74" s="263">
        <v>2619.9666666666662</v>
      </c>
      <c r="J74" s="263">
        <v>2919.0666666666657</v>
      </c>
      <c r="K74" s="263">
        <v>3013.7333333333327</v>
      </c>
      <c r="L74" s="263">
        <v>3068.6166666666654</v>
      </c>
      <c r="M74" s="264">
        <v>2958.85</v>
      </c>
      <c r="N74" s="264">
        <v>2809.3</v>
      </c>
      <c r="O74" s="264">
        <v>3267550</v>
      </c>
      <c r="P74" s="265">
        <v>-3.9605560944067246E-2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313.75</v>
      </c>
      <c r="F75" s="261">
        <v>317.51666666666665</v>
      </c>
      <c r="G75" s="263">
        <v>308.73333333333329</v>
      </c>
      <c r="H75" s="263">
        <v>303.71666666666664</v>
      </c>
      <c r="I75" s="263">
        <v>294.93333333333328</v>
      </c>
      <c r="J75" s="263">
        <v>322.5333333333333</v>
      </c>
      <c r="K75" s="263">
        <v>331.31666666666661</v>
      </c>
      <c r="L75" s="263">
        <v>336.33333333333331</v>
      </c>
      <c r="M75" s="264">
        <v>326.3</v>
      </c>
      <c r="N75" s="264">
        <v>312.5</v>
      </c>
      <c r="O75" s="264">
        <v>19720800</v>
      </c>
      <c r="P75" s="265">
        <v>-3.5053725559274267E-2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140.35</v>
      </c>
      <c r="F76" s="261">
        <v>142.21666666666667</v>
      </c>
      <c r="G76" s="263">
        <v>137.28333333333333</v>
      </c>
      <c r="H76" s="263">
        <v>134.21666666666667</v>
      </c>
      <c r="I76" s="263">
        <v>129.28333333333333</v>
      </c>
      <c r="J76" s="263">
        <v>145.28333333333333</v>
      </c>
      <c r="K76" s="263">
        <v>150.21666666666667</v>
      </c>
      <c r="L76" s="263">
        <v>153.28333333333333</v>
      </c>
      <c r="M76" s="264">
        <v>147.15</v>
      </c>
      <c r="N76" s="264">
        <v>139.15</v>
      </c>
      <c r="O76" s="264">
        <v>122880000</v>
      </c>
      <c r="P76" s="265">
        <v>-2.8474962372371151E-4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156.85</v>
      </c>
      <c r="F77" s="261">
        <v>160.21666666666667</v>
      </c>
      <c r="G77" s="263">
        <v>151.93333333333334</v>
      </c>
      <c r="H77" s="263">
        <v>147.01666666666668</v>
      </c>
      <c r="I77" s="263">
        <v>138.73333333333335</v>
      </c>
      <c r="J77" s="263">
        <v>165.13333333333333</v>
      </c>
      <c r="K77" s="263">
        <v>173.41666666666669</v>
      </c>
      <c r="L77" s="263">
        <v>178.33333333333331</v>
      </c>
      <c r="M77" s="264">
        <v>168.5</v>
      </c>
      <c r="N77" s="264">
        <v>155.30000000000001</v>
      </c>
      <c r="O77" s="264">
        <v>172665075</v>
      </c>
      <c r="P77" s="265">
        <v>-5.1352302433138951E-2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857.2</v>
      </c>
      <c r="F78" s="261">
        <v>868.31666666666661</v>
      </c>
      <c r="G78" s="263">
        <v>842.93333333333317</v>
      </c>
      <c r="H78" s="263">
        <v>828.66666666666652</v>
      </c>
      <c r="I78" s="263">
        <v>803.28333333333308</v>
      </c>
      <c r="J78" s="263">
        <v>882.58333333333326</v>
      </c>
      <c r="K78" s="263">
        <v>907.9666666666667</v>
      </c>
      <c r="L78" s="263">
        <v>922.23333333333335</v>
      </c>
      <c r="M78" s="264">
        <v>893.7</v>
      </c>
      <c r="N78" s="264">
        <v>854.05</v>
      </c>
      <c r="O78" s="264">
        <v>12904275</v>
      </c>
      <c r="P78" s="265">
        <v>5.1389202620284614E-3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75.45</v>
      </c>
      <c r="F79" s="261">
        <v>77.75</v>
      </c>
      <c r="G79" s="263">
        <v>72.650000000000006</v>
      </c>
      <c r="H79" s="263">
        <v>69.850000000000009</v>
      </c>
      <c r="I79" s="263">
        <v>64.750000000000014</v>
      </c>
      <c r="J79" s="263">
        <v>80.55</v>
      </c>
      <c r="K79" s="263">
        <v>85.649999999999991</v>
      </c>
      <c r="L79" s="263">
        <v>88.449999999999989</v>
      </c>
      <c r="M79" s="264">
        <v>82.85</v>
      </c>
      <c r="N79" s="264">
        <v>74.95</v>
      </c>
      <c r="O79" s="264">
        <v>208912500</v>
      </c>
      <c r="P79" s="265">
        <v>2.0385735479971426E-2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706.85</v>
      </c>
      <c r="F80" s="261">
        <v>719</v>
      </c>
      <c r="G80" s="263">
        <v>690.2</v>
      </c>
      <c r="H80" s="263">
        <v>673.55000000000007</v>
      </c>
      <c r="I80" s="263">
        <v>644.75000000000011</v>
      </c>
      <c r="J80" s="263">
        <v>735.65</v>
      </c>
      <c r="K80" s="263">
        <v>764.44999999999993</v>
      </c>
      <c r="L80" s="263">
        <v>781.09999999999991</v>
      </c>
      <c r="M80" s="264">
        <v>747.8</v>
      </c>
      <c r="N80" s="264">
        <v>702.35</v>
      </c>
      <c r="O80" s="264">
        <v>8691800</v>
      </c>
      <c r="P80" s="265">
        <v>-7.7174235678242799E-3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1130.8499999999999</v>
      </c>
      <c r="F81" s="261">
        <v>1137.5666666666668</v>
      </c>
      <c r="G81" s="263">
        <v>1119.1833333333336</v>
      </c>
      <c r="H81" s="263">
        <v>1107.5166666666669</v>
      </c>
      <c r="I81" s="263">
        <v>1089.1333333333337</v>
      </c>
      <c r="J81" s="263">
        <v>1149.2333333333336</v>
      </c>
      <c r="K81" s="263">
        <v>1167.6166666666668</v>
      </c>
      <c r="L81" s="263">
        <v>1179.2833333333335</v>
      </c>
      <c r="M81" s="264">
        <v>1155.95</v>
      </c>
      <c r="N81" s="264">
        <v>1125.9000000000001</v>
      </c>
      <c r="O81" s="264">
        <v>6947500</v>
      </c>
      <c r="P81" s="265">
        <v>4.8204586602293299E-2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2252.4</v>
      </c>
      <c r="F82" s="261">
        <v>2271.4</v>
      </c>
      <c r="G82" s="263">
        <v>2218.65</v>
      </c>
      <c r="H82" s="263">
        <v>2184.9</v>
      </c>
      <c r="I82" s="263">
        <v>2132.15</v>
      </c>
      <c r="J82" s="263">
        <v>2305.15</v>
      </c>
      <c r="K82" s="263">
        <v>2357.9</v>
      </c>
      <c r="L82" s="263">
        <v>2391.65</v>
      </c>
      <c r="M82" s="264">
        <v>2324.15</v>
      </c>
      <c r="N82" s="264">
        <v>2237.65</v>
      </c>
      <c r="O82" s="264">
        <v>3758200</v>
      </c>
      <c r="P82" s="265">
        <v>0.10041724617524339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411.9</v>
      </c>
      <c r="F83" s="261">
        <v>416.65000000000003</v>
      </c>
      <c r="G83" s="263">
        <v>403.75000000000006</v>
      </c>
      <c r="H83" s="263">
        <v>395.6</v>
      </c>
      <c r="I83" s="263">
        <v>382.70000000000005</v>
      </c>
      <c r="J83" s="263">
        <v>424.80000000000007</v>
      </c>
      <c r="K83" s="263">
        <v>437.70000000000005</v>
      </c>
      <c r="L83" s="263">
        <v>445.85000000000008</v>
      </c>
      <c r="M83" s="264">
        <v>429.55</v>
      </c>
      <c r="N83" s="264">
        <v>408.5</v>
      </c>
      <c r="O83" s="264">
        <v>13136000</v>
      </c>
      <c r="P83" s="265">
        <v>6.4678229858972286E-2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2041.45</v>
      </c>
      <c r="F84" s="261">
        <v>2049.5</v>
      </c>
      <c r="G84" s="263">
        <v>2017.4</v>
      </c>
      <c r="H84" s="263">
        <v>1993.3500000000001</v>
      </c>
      <c r="I84" s="263">
        <v>1961.2500000000002</v>
      </c>
      <c r="J84" s="263">
        <v>2073.5500000000002</v>
      </c>
      <c r="K84" s="263">
        <v>2105.6500000000005</v>
      </c>
      <c r="L84" s="263">
        <v>2129.6999999999998</v>
      </c>
      <c r="M84" s="264">
        <v>2081.6</v>
      </c>
      <c r="N84" s="264">
        <v>2025.45</v>
      </c>
      <c r="O84" s="264">
        <v>9220410</v>
      </c>
      <c r="P84" s="265">
        <v>-2.3293416199282501E-2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552.54999999999995</v>
      </c>
      <c r="F85" s="261">
        <v>555.95000000000005</v>
      </c>
      <c r="G85" s="263">
        <v>546.05000000000007</v>
      </c>
      <c r="H85" s="263">
        <v>539.55000000000007</v>
      </c>
      <c r="I85" s="263">
        <v>529.65000000000009</v>
      </c>
      <c r="J85" s="263">
        <v>562.45000000000005</v>
      </c>
      <c r="K85" s="263">
        <v>572.35000000000014</v>
      </c>
      <c r="L85" s="263">
        <v>578.85</v>
      </c>
      <c r="M85" s="264">
        <v>565.85</v>
      </c>
      <c r="N85" s="264">
        <v>549.45000000000005</v>
      </c>
      <c r="O85" s="264">
        <v>6592500</v>
      </c>
      <c r="P85" s="265">
        <v>-0.12682119205298012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2882</v>
      </c>
      <c r="F86" s="261">
        <v>2911.8166666666671</v>
      </c>
      <c r="G86" s="263">
        <v>2807.4333333333343</v>
      </c>
      <c r="H86" s="263">
        <v>2732.8666666666672</v>
      </c>
      <c r="I86" s="263">
        <v>2628.4833333333345</v>
      </c>
      <c r="J86" s="263">
        <v>2986.3833333333341</v>
      </c>
      <c r="K86" s="263">
        <v>3090.7666666666664</v>
      </c>
      <c r="L86" s="263">
        <v>3165.3333333333339</v>
      </c>
      <c r="M86" s="264">
        <v>3016.2</v>
      </c>
      <c r="N86" s="264">
        <v>2837.25</v>
      </c>
      <c r="O86" s="264">
        <v>8026500</v>
      </c>
      <c r="P86" s="265">
        <v>-5.6560527522127015E-2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1308.0999999999999</v>
      </c>
      <c r="F87" s="261">
        <v>1322.9833333333333</v>
      </c>
      <c r="G87" s="263">
        <v>1282.8166666666666</v>
      </c>
      <c r="H87" s="263">
        <v>1257.5333333333333</v>
      </c>
      <c r="I87" s="263">
        <v>1217.3666666666666</v>
      </c>
      <c r="J87" s="263">
        <v>1348.2666666666667</v>
      </c>
      <c r="K87" s="263">
        <v>1388.4333333333332</v>
      </c>
      <c r="L87" s="263">
        <v>1413.7166666666667</v>
      </c>
      <c r="M87" s="264">
        <v>1363.15</v>
      </c>
      <c r="N87" s="264">
        <v>1297.7</v>
      </c>
      <c r="O87" s="264">
        <v>5205000</v>
      </c>
      <c r="P87" s="265">
        <v>-0.12550403225806453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1523.35</v>
      </c>
      <c r="F88" s="261">
        <v>1535.4333333333332</v>
      </c>
      <c r="G88" s="263">
        <v>1505.7666666666664</v>
      </c>
      <c r="H88" s="263">
        <v>1488.1833333333332</v>
      </c>
      <c r="I88" s="263">
        <v>1458.5166666666664</v>
      </c>
      <c r="J88" s="263">
        <v>1553.0166666666664</v>
      </c>
      <c r="K88" s="263">
        <v>1582.6833333333329</v>
      </c>
      <c r="L88" s="263">
        <v>1600.2666666666664</v>
      </c>
      <c r="M88" s="264">
        <v>1565.1</v>
      </c>
      <c r="N88" s="264">
        <v>1517.85</v>
      </c>
      <c r="O88" s="264">
        <v>14197400</v>
      </c>
      <c r="P88" s="265">
        <v>2.2236497504570835E-3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3321.75</v>
      </c>
      <c r="F89" s="261">
        <v>3364.75</v>
      </c>
      <c r="G89" s="263">
        <v>3260.65</v>
      </c>
      <c r="H89" s="263">
        <v>3199.55</v>
      </c>
      <c r="I89" s="263">
        <v>3095.4500000000003</v>
      </c>
      <c r="J89" s="263">
        <v>3425.85</v>
      </c>
      <c r="K89" s="263">
        <v>3529.9500000000003</v>
      </c>
      <c r="L89" s="263">
        <v>3591.0499999999997</v>
      </c>
      <c r="M89" s="264">
        <v>3468.85</v>
      </c>
      <c r="N89" s="264">
        <v>3303.65</v>
      </c>
      <c r="O89" s="264">
        <v>3006000</v>
      </c>
      <c r="P89" s="265">
        <v>-3.2444959443800693E-2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1428.6</v>
      </c>
      <c r="F90" s="261">
        <v>1444.2333333333336</v>
      </c>
      <c r="G90" s="263">
        <v>1410.5166666666671</v>
      </c>
      <c r="H90" s="263">
        <v>1392.4333333333336</v>
      </c>
      <c r="I90" s="263">
        <v>1358.7166666666672</v>
      </c>
      <c r="J90" s="263">
        <v>1462.3166666666671</v>
      </c>
      <c r="K90" s="263">
        <v>1496.0333333333333</v>
      </c>
      <c r="L90" s="263">
        <v>1514.116666666667</v>
      </c>
      <c r="M90" s="264">
        <v>1477.95</v>
      </c>
      <c r="N90" s="264">
        <v>1426.15</v>
      </c>
      <c r="O90" s="264">
        <v>176920700</v>
      </c>
      <c r="P90" s="265">
        <v>2.592283109974294E-2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584.1</v>
      </c>
      <c r="F91" s="261">
        <v>592.81666666666661</v>
      </c>
      <c r="G91" s="263">
        <v>572.88333333333321</v>
      </c>
      <c r="H91" s="263">
        <v>561.66666666666663</v>
      </c>
      <c r="I91" s="263">
        <v>541.73333333333323</v>
      </c>
      <c r="J91" s="263">
        <v>604.03333333333319</v>
      </c>
      <c r="K91" s="263">
        <v>623.96666666666658</v>
      </c>
      <c r="L91" s="263">
        <v>635.18333333333317</v>
      </c>
      <c r="M91" s="264">
        <v>612.75</v>
      </c>
      <c r="N91" s="264">
        <v>581.6</v>
      </c>
      <c r="O91" s="264">
        <v>27942200</v>
      </c>
      <c r="P91" s="265">
        <v>-9.0935117918620051E-2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4409.5</v>
      </c>
      <c r="F92" s="261">
        <v>4447.3499999999995</v>
      </c>
      <c r="G92" s="263">
        <v>4358.1499999999987</v>
      </c>
      <c r="H92" s="263">
        <v>4306.7999999999993</v>
      </c>
      <c r="I92" s="263">
        <v>4217.5999999999985</v>
      </c>
      <c r="J92" s="263">
        <v>4498.6999999999989</v>
      </c>
      <c r="K92" s="263">
        <v>4587.8999999999996</v>
      </c>
      <c r="L92" s="263">
        <v>4639.2499999999991</v>
      </c>
      <c r="M92" s="264">
        <v>4536.55</v>
      </c>
      <c r="N92" s="264">
        <v>4396</v>
      </c>
      <c r="O92" s="264">
        <v>3980100</v>
      </c>
      <c r="P92" s="265">
        <v>3.6565356668489729E-2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541.1</v>
      </c>
      <c r="F93" s="261">
        <v>547.15</v>
      </c>
      <c r="G93" s="263">
        <v>531.94999999999993</v>
      </c>
      <c r="H93" s="263">
        <v>522.79999999999995</v>
      </c>
      <c r="I93" s="263">
        <v>507.59999999999991</v>
      </c>
      <c r="J93" s="263">
        <v>556.29999999999995</v>
      </c>
      <c r="K93" s="263">
        <v>571.5</v>
      </c>
      <c r="L93" s="263">
        <v>580.65</v>
      </c>
      <c r="M93" s="264">
        <v>562.35</v>
      </c>
      <c r="N93" s="264">
        <v>538</v>
      </c>
      <c r="O93" s="264">
        <v>42551600</v>
      </c>
      <c r="P93" s="265">
        <v>1.2593283582089552E-2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258.45</v>
      </c>
      <c r="F94" s="261">
        <v>262.65000000000003</v>
      </c>
      <c r="G94" s="263">
        <v>251.60000000000008</v>
      </c>
      <c r="H94" s="263">
        <v>244.75000000000006</v>
      </c>
      <c r="I94" s="263">
        <v>233.7000000000001</v>
      </c>
      <c r="J94" s="263">
        <v>269.50000000000006</v>
      </c>
      <c r="K94" s="263">
        <v>280.55</v>
      </c>
      <c r="L94" s="263">
        <v>287.40000000000003</v>
      </c>
      <c r="M94" s="264">
        <v>273.7</v>
      </c>
      <c r="N94" s="264">
        <v>255.8</v>
      </c>
      <c r="O94" s="264">
        <v>31466100</v>
      </c>
      <c r="P94" s="265">
        <v>7.4764663287472846E-2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440.05</v>
      </c>
      <c r="F95" s="261">
        <v>451.0333333333333</v>
      </c>
      <c r="G95" s="263">
        <v>425.06666666666661</v>
      </c>
      <c r="H95" s="263">
        <v>410.08333333333331</v>
      </c>
      <c r="I95" s="263">
        <v>384.11666666666662</v>
      </c>
      <c r="J95" s="263">
        <v>466.01666666666659</v>
      </c>
      <c r="K95" s="263">
        <v>491.98333333333329</v>
      </c>
      <c r="L95" s="263">
        <v>506.96666666666658</v>
      </c>
      <c r="M95" s="264">
        <v>477</v>
      </c>
      <c r="N95" s="264">
        <v>436.05</v>
      </c>
      <c r="O95" s="264">
        <v>31330800</v>
      </c>
      <c r="P95" s="265">
        <v>-9.4427969408459503E-2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2372.8000000000002</v>
      </c>
      <c r="F96" s="261">
        <v>2407.65</v>
      </c>
      <c r="G96" s="263">
        <v>2326.5</v>
      </c>
      <c r="H96" s="263">
        <v>2280.1999999999998</v>
      </c>
      <c r="I96" s="263">
        <v>2199.0499999999997</v>
      </c>
      <c r="J96" s="263">
        <v>2453.9500000000003</v>
      </c>
      <c r="K96" s="263">
        <v>2535.1000000000008</v>
      </c>
      <c r="L96" s="263">
        <v>2581.4000000000005</v>
      </c>
      <c r="M96" s="264">
        <v>2488.8000000000002</v>
      </c>
      <c r="N96" s="264">
        <v>2361.35</v>
      </c>
      <c r="O96" s="264">
        <v>12810900</v>
      </c>
      <c r="P96" s="265">
        <v>5.2497966628053137E-2</v>
      </c>
    </row>
    <row r="97" spans="1:16" ht="12.75" customHeight="1">
      <c r="A97" s="256">
        <v>87</v>
      </c>
      <c r="B97" s="269" t="s">
        <v>63</v>
      </c>
      <c r="C97" s="261" t="s">
        <v>138</v>
      </c>
      <c r="D97" s="262">
        <v>45316</v>
      </c>
      <c r="E97" s="261">
        <v>1024.95</v>
      </c>
      <c r="F97" s="261">
        <v>1031.5166666666667</v>
      </c>
      <c r="G97" s="263">
        <v>1011.1333333333332</v>
      </c>
      <c r="H97" s="263">
        <v>997.31666666666661</v>
      </c>
      <c r="I97" s="263">
        <v>976.93333333333317</v>
      </c>
      <c r="J97" s="263">
        <v>1045.3333333333333</v>
      </c>
      <c r="K97" s="263">
        <v>1065.7166666666669</v>
      </c>
      <c r="L97" s="263">
        <v>1079.5333333333333</v>
      </c>
      <c r="M97" s="264">
        <v>1051.9000000000001</v>
      </c>
      <c r="N97" s="264">
        <v>1017.7</v>
      </c>
      <c r="O97" s="264">
        <v>83000400</v>
      </c>
      <c r="P97" s="265">
        <v>-3.7439927263280944E-2</v>
      </c>
    </row>
    <row r="98" spans="1:16" ht="12.75" customHeight="1">
      <c r="A98" s="256">
        <v>88</v>
      </c>
      <c r="B98" s="269" t="s">
        <v>68</v>
      </c>
      <c r="C98" s="261" t="s">
        <v>139</v>
      </c>
      <c r="D98" s="262">
        <v>45316</v>
      </c>
      <c r="E98" s="261">
        <v>1473.7</v>
      </c>
      <c r="F98" s="261">
        <v>1472.7333333333333</v>
      </c>
      <c r="G98" s="263">
        <v>1447.6666666666667</v>
      </c>
      <c r="H98" s="263">
        <v>1421.6333333333334</v>
      </c>
      <c r="I98" s="263">
        <v>1396.5666666666668</v>
      </c>
      <c r="J98" s="263">
        <v>1498.7666666666667</v>
      </c>
      <c r="K98" s="263">
        <v>1523.8333333333333</v>
      </c>
      <c r="L98" s="263">
        <v>1549.8666666666666</v>
      </c>
      <c r="M98" s="264">
        <v>1497.8</v>
      </c>
      <c r="N98" s="264">
        <v>1446.7</v>
      </c>
      <c r="O98" s="264">
        <v>3508000</v>
      </c>
      <c r="P98" s="265">
        <v>-6.3534436732514687E-2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478</v>
      </c>
      <c r="F99" s="261">
        <v>483.15000000000003</v>
      </c>
      <c r="G99" s="263">
        <v>469.55000000000007</v>
      </c>
      <c r="H99" s="263">
        <v>461.1</v>
      </c>
      <c r="I99" s="263">
        <v>447.50000000000006</v>
      </c>
      <c r="J99" s="263">
        <v>491.60000000000008</v>
      </c>
      <c r="K99" s="263">
        <v>505.2000000000001</v>
      </c>
      <c r="L99" s="263">
        <v>513.65000000000009</v>
      </c>
      <c r="M99" s="264">
        <v>496.75</v>
      </c>
      <c r="N99" s="264">
        <v>474.7</v>
      </c>
      <c r="O99" s="264">
        <v>15516000</v>
      </c>
      <c r="P99" s="265">
        <v>-1.8968133535660091E-2</v>
      </c>
    </row>
    <row r="100" spans="1:16" ht="12.75" customHeight="1">
      <c r="A100" s="256">
        <v>90</v>
      </c>
      <c r="B100" s="269" t="s">
        <v>79</v>
      </c>
      <c r="C100" s="261" t="s">
        <v>141</v>
      </c>
      <c r="D100" s="262">
        <v>45316</v>
      </c>
      <c r="E100" s="261">
        <v>14.4</v>
      </c>
      <c r="F100" s="261">
        <v>14.633333333333335</v>
      </c>
      <c r="G100" s="263">
        <v>14.06666666666667</v>
      </c>
      <c r="H100" s="263">
        <v>13.733333333333336</v>
      </c>
      <c r="I100" s="263">
        <v>13.166666666666671</v>
      </c>
      <c r="J100" s="263">
        <v>14.966666666666669</v>
      </c>
      <c r="K100" s="263">
        <v>15.533333333333335</v>
      </c>
      <c r="L100" s="263">
        <v>15.866666666666667</v>
      </c>
      <c r="M100" s="264">
        <v>15.2</v>
      </c>
      <c r="N100" s="264">
        <v>14.3</v>
      </c>
      <c r="O100" s="264">
        <v>2133360000</v>
      </c>
      <c r="P100" s="265">
        <v>2.0355844652764493E-2</v>
      </c>
    </row>
    <row r="101" spans="1:16" ht="12.75" customHeight="1">
      <c r="A101" s="256">
        <v>91</v>
      </c>
      <c r="B101" s="269" t="s">
        <v>68</v>
      </c>
      <c r="C101" s="261" t="s">
        <v>142</v>
      </c>
      <c r="D101" s="262">
        <v>45316</v>
      </c>
      <c r="E101" s="261">
        <v>115.25</v>
      </c>
      <c r="F101" s="261">
        <v>117.05</v>
      </c>
      <c r="G101" s="263">
        <v>112.85</v>
      </c>
      <c r="H101" s="263">
        <v>110.45</v>
      </c>
      <c r="I101" s="263">
        <v>106.25</v>
      </c>
      <c r="J101" s="263">
        <v>119.44999999999999</v>
      </c>
      <c r="K101" s="263">
        <v>123.65</v>
      </c>
      <c r="L101" s="263">
        <v>126.04999999999998</v>
      </c>
      <c r="M101" s="264">
        <v>121.25</v>
      </c>
      <c r="N101" s="264">
        <v>114.65</v>
      </c>
      <c r="O101" s="264">
        <v>77445000</v>
      </c>
      <c r="P101" s="265">
        <v>5.1670287887017927E-2</v>
      </c>
    </row>
    <row r="102" spans="1:16" ht="12.75" customHeight="1">
      <c r="A102" s="256">
        <v>92</v>
      </c>
      <c r="B102" s="269" t="s">
        <v>63</v>
      </c>
      <c r="C102" s="267" t="s">
        <v>143</v>
      </c>
      <c r="D102" s="262">
        <v>45316</v>
      </c>
      <c r="E102" s="261">
        <v>81.55</v>
      </c>
      <c r="F102" s="261">
        <v>82.8</v>
      </c>
      <c r="G102" s="263">
        <v>79.599999999999994</v>
      </c>
      <c r="H102" s="263">
        <v>77.649999999999991</v>
      </c>
      <c r="I102" s="263">
        <v>74.449999999999989</v>
      </c>
      <c r="J102" s="263">
        <v>84.75</v>
      </c>
      <c r="K102" s="263">
        <v>87.950000000000017</v>
      </c>
      <c r="L102" s="263">
        <v>89.9</v>
      </c>
      <c r="M102" s="264">
        <v>86</v>
      </c>
      <c r="N102" s="264">
        <v>80.849999999999994</v>
      </c>
      <c r="O102" s="264">
        <v>312847500</v>
      </c>
      <c r="P102" s="265">
        <v>1.8731988472622477E-2</v>
      </c>
    </row>
    <row r="103" spans="1:16" ht="12.75" customHeight="1">
      <c r="A103" s="256">
        <v>93</v>
      </c>
      <c r="B103" s="269" t="s">
        <v>45</v>
      </c>
      <c r="C103" s="261" t="s">
        <v>144</v>
      </c>
      <c r="D103" s="262">
        <v>45316</v>
      </c>
      <c r="E103" s="261">
        <v>136.94999999999999</v>
      </c>
      <c r="F103" s="261">
        <v>138.76666666666668</v>
      </c>
      <c r="G103" s="263">
        <v>133.73333333333335</v>
      </c>
      <c r="H103" s="263">
        <v>130.51666666666668</v>
      </c>
      <c r="I103" s="263">
        <v>125.48333333333335</v>
      </c>
      <c r="J103" s="263">
        <v>141.98333333333335</v>
      </c>
      <c r="K103" s="263">
        <v>147.01666666666671</v>
      </c>
      <c r="L103" s="263">
        <v>150.23333333333335</v>
      </c>
      <c r="M103" s="264">
        <v>143.80000000000001</v>
      </c>
      <c r="N103" s="264">
        <v>135.55000000000001</v>
      </c>
      <c r="O103" s="264">
        <v>64597500</v>
      </c>
      <c r="P103" s="265">
        <v>-6.0177860221506903E-2</v>
      </c>
    </row>
    <row r="104" spans="1:16" ht="12.75" customHeight="1">
      <c r="A104" s="256">
        <v>94</v>
      </c>
      <c r="B104" s="269" t="s">
        <v>84</v>
      </c>
      <c r="C104" s="268" t="s">
        <v>145</v>
      </c>
      <c r="D104" s="262">
        <v>45316</v>
      </c>
      <c r="E104" s="261">
        <v>434.2</v>
      </c>
      <c r="F104" s="261">
        <v>438.2166666666667</v>
      </c>
      <c r="G104" s="263">
        <v>429.08333333333337</v>
      </c>
      <c r="H104" s="263">
        <v>423.9666666666667</v>
      </c>
      <c r="I104" s="263">
        <v>414.83333333333337</v>
      </c>
      <c r="J104" s="263">
        <v>443.33333333333337</v>
      </c>
      <c r="K104" s="263">
        <v>452.4666666666667</v>
      </c>
      <c r="L104" s="263">
        <v>457.58333333333337</v>
      </c>
      <c r="M104" s="264">
        <v>447.35</v>
      </c>
      <c r="N104" s="264">
        <v>433.1</v>
      </c>
      <c r="O104" s="264">
        <v>13374625</v>
      </c>
      <c r="P104" s="265">
        <v>-7.7134724857685008E-2</v>
      </c>
    </row>
    <row r="105" spans="1:16" ht="12.75" customHeight="1">
      <c r="A105" s="256">
        <v>95</v>
      </c>
      <c r="B105" s="269" t="s">
        <v>117</v>
      </c>
      <c r="C105" s="261" t="s">
        <v>146</v>
      </c>
      <c r="D105" s="262">
        <v>45316</v>
      </c>
      <c r="E105" s="261">
        <v>469.65</v>
      </c>
      <c r="F105" s="261">
        <v>472.90000000000003</v>
      </c>
      <c r="G105" s="263">
        <v>462.00000000000006</v>
      </c>
      <c r="H105" s="263">
        <v>454.35</v>
      </c>
      <c r="I105" s="263">
        <v>443.45000000000005</v>
      </c>
      <c r="J105" s="263">
        <v>480.55000000000007</v>
      </c>
      <c r="K105" s="263">
        <v>491.45000000000005</v>
      </c>
      <c r="L105" s="263">
        <v>499.10000000000008</v>
      </c>
      <c r="M105" s="264">
        <v>483.8</v>
      </c>
      <c r="N105" s="264">
        <v>465.25</v>
      </c>
      <c r="O105" s="264">
        <v>16026000</v>
      </c>
      <c r="P105" s="265">
        <v>-2.8256124181421295E-2</v>
      </c>
    </row>
    <row r="106" spans="1:16" ht="12.75" customHeight="1">
      <c r="A106" s="256">
        <v>96</v>
      </c>
      <c r="B106" s="269" t="s">
        <v>49</v>
      </c>
      <c r="C106" s="268" t="s">
        <v>147</v>
      </c>
      <c r="D106" s="262">
        <v>45316</v>
      </c>
      <c r="E106" s="261">
        <v>234.6</v>
      </c>
      <c r="F106" s="261">
        <v>240.01666666666665</v>
      </c>
      <c r="G106" s="263">
        <v>227.23333333333329</v>
      </c>
      <c r="H106" s="263">
        <v>219.86666666666665</v>
      </c>
      <c r="I106" s="263">
        <v>207.08333333333329</v>
      </c>
      <c r="J106" s="263">
        <v>247.3833333333333</v>
      </c>
      <c r="K106" s="263">
        <v>260.16666666666663</v>
      </c>
      <c r="L106" s="263">
        <v>267.5333333333333</v>
      </c>
      <c r="M106" s="264">
        <v>252.8</v>
      </c>
      <c r="N106" s="264">
        <v>232.65</v>
      </c>
      <c r="O106" s="264">
        <v>21581800</v>
      </c>
      <c r="P106" s="265">
        <v>-1.4826581943341277E-2</v>
      </c>
    </row>
    <row r="107" spans="1:16" ht="12.75" customHeight="1">
      <c r="A107" s="256">
        <v>97</v>
      </c>
      <c r="B107" s="269" t="s">
        <v>45</v>
      </c>
      <c r="C107" s="266" t="s">
        <v>148</v>
      </c>
      <c r="D107" s="262">
        <v>45316</v>
      </c>
      <c r="E107" s="261">
        <v>2429.65</v>
      </c>
      <c r="F107" s="261">
        <v>2481.6333333333332</v>
      </c>
      <c r="G107" s="263">
        <v>2361.6166666666663</v>
      </c>
      <c r="H107" s="263">
        <v>2293.583333333333</v>
      </c>
      <c r="I107" s="263">
        <v>2173.5666666666662</v>
      </c>
      <c r="J107" s="263">
        <v>2549.6666666666665</v>
      </c>
      <c r="K107" s="263">
        <v>2669.6833333333329</v>
      </c>
      <c r="L107" s="263">
        <v>2737.7166666666667</v>
      </c>
      <c r="M107" s="264">
        <v>2601.65</v>
      </c>
      <c r="N107" s="264">
        <v>2413.6</v>
      </c>
      <c r="O107" s="264">
        <v>1269900</v>
      </c>
      <c r="P107" s="265">
        <v>-1.9230769230769232E-2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2901.05</v>
      </c>
      <c r="F108" s="261">
        <v>2948.8166666666671</v>
      </c>
      <c r="G108" s="263">
        <v>2839.4333333333343</v>
      </c>
      <c r="H108" s="263">
        <v>2777.8166666666671</v>
      </c>
      <c r="I108" s="263">
        <v>2668.4333333333343</v>
      </c>
      <c r="J108" s="263">
        <v>3010.4333333333343</v>
      </c>
      <c r="K108" s="263">
        <v>3119.8166666666666</v>
      </c>
      <c r="L108" s="263">
        <v>3181.4333333333343</v>
      </c>
      <c r="M108" s="264">
        <v>3058.2</v>
      </c>
      <c r="N108" s="264">
        <v>2887.2</v>
      </c>
      <c r="O108" s="264">
        <v>4256100</v>
      </c>
      <c r="P108" s="265">
        <v>-1.4723244669768733E-2</v>
      </c>
    </row>
    <row r="109" spans="1:16" ht="12.75" customHeight="1">
      <c r="A109" s="256">
        <v>99</v>
      </c>
      <c r="B109" s="269" t="s">
        <v>63</v>
      </c>
      <c r="C109" s="261" t="s">
        <v>150</v>
      </c>
      <c r="D109" s="262">
        <v>45316</v>
      </c>
      <c r="E109" s="261">
        <v>1441.45</v>
      </c>
      <c r="F109" s="261">
        <v>1473.25</v>
      </c>
      <c r="G109" s="263">
        <v>1396.2</v>
      </c>
      <c r="H109" s="263">
        <v>1350.95</v>
      </c>
      <c r="I109" s="263">
        <v>1273.9000000000001</v>
      </c>
      <c r="J109" s="263">
        <v>1518.5</v>
      </c>
      <c r="K109" s="263">
        <v>1595.5500000000002</v>
      </c>
      <c r="L109" s="263">
        <v>1640.8</v>
      </c>
      <c r="M109" s="264">
        <v>1550.3</v>
      </c>
      <c r="N109" s="264">
        <v>1428</v>
      </c>
      <c r="O109" s="264">
        <v>23653000</v>
      </c>
      <c r="P109" s="265">
        <v>7.5063063882008049E-2</v>
      </c>
    </row>
    <row r="110" spans="1:16" ht="12.75" customHeight="1">
      <c r="A110" s="256">
        <v>100</v>
      </c>
      <c r="B110" s="269" t="s">
        <v>79</v>
      </c>
      <c r="C110" s="261" t="s">
        <v>151</v>
      </c>
      <c r="D110" s="262">
        <v>45316</v>
      </c>
      <c r="E110" s="261">
        <v>217.05</v>
      </c>
      <c r="F110" s="261">
        <v>219.58333333333334</v>
      </c>
      <c r="G110" s="263">
        <v>213.36666666666667</v>
      </c>
      <c r="H110" s="263">
        <v>209.68333333333334</v>
      </c>
      <c r="I110" s="263">
        <v>203.46666666666667</v>
      </c>
      <c r="J110" s="263">
        <v>223.26666666666668</v>
      </c>
      <c r="K110" s="263">
        <v>229.48333333333332</v>
      </c>
      <c r="L110" s="263">
        <v>233.16666666666669</v>
      </c>
      <c r="M110" s="264">
        <v>225.8</v>
      </c>
      <c r="N110" s="264">
        <v>215.9</v>
      </c>
      <c r="O110" s="264">
        <v>100249000</v>
      </c>
      <c r="P110" s="265">
        <v>2.5922059846903271E-2</v>
      </c>
    </row>
    <row r="111" spans="1:16" ht="12.75" customHeight="1">
      <c r="A111" s="256">
        <v>101</v>
      </c>
      <c r="B111" s="269" t="s">
        <v>87</v>
      </c>
      <c r="C111" s="261" t="s">
        <v>152</v>
      </c>
      <c r="D111" s="262">
        <v>45316</v>
      </c>
      <c r="E111" s="261">
        <v>1641.2</v>
      </c>
      <c r="F111" s="261">
        <v>1650.25</v>
      </c>
      <c r="G111" s="263">
        <v>1628.55</v>
      </c>
      <c r="H111" s="263">
        <v>1615.8999999999999</v>
      </c>
      <c r="I111" s="263">
        <v>1594.1999999999998</v>
      </c>
      <c r="J111" s="263">
        <v>1662.9</v>
      </c>
      <c r="K111" s="263">
        <v>1684.6</v>
      </c>
      <c r="L111" s="263">
        <v>1697.2500000000002</v>
      </c>
      <c r="M111" s="264">
        <v>1671.95</v>
      </c>
      <c r="N111" s="264">
        <v>1637.6</v>
      </c>
      <c r="O111" s="264">
        <v>28821200</v>
      </c>
      <c r="P111" s="265">
        <v>-4.022448302554462E-3</v>
      </c>
    </row>
    <row r="112" spans="1:16" ht="12.75" customHeight="1">
      <c r="A112" s="256">
        <v>102</v>
      </c>
      <c r="B112" s="269" t="s">
        <v>84</v>
      </c>
      <c r="C112" s="261" t="s">
        <v>154</v>
      </c>
      <c r="D112" s="262">
        <v>45316</v>
      </c>
      <c r="E112" s="261">
        <v>139.25</v>
      </c>
      <c r="F112" s="261">
        <v>142.80000000000001</v>
      </c>
      <c r="G112" s="263">
        <v>134.50000000000003</v>
      </c>
      <c r="H112" s="263">
        <v>129.75000000000003</v>
      </c>
      <c r="I112" s="263">
        <v>121.45000000000005</v>
      </c>
      <c r="J112" s="263">
        <v>147.55000000000001</v>
      </c>
      <c r="K112" s="263">
        <v>155.84999999999997</v>
      </c>
      <c r="L112" s="263">
        <v>160.6</v>
      </c>
      <c r="M112" s="264">
        <v>151.1</v>
      </c>
      <c r="N112" s="264">
        <v>138.05000000000001</v>
      </c>
      <c r="O112" s="264">
        <v>134384250</v>
      </c>
      <c r="P112" s="265">
        <v>-2.0258743247085584E-2</v>
      </c>
    </row>
    <row r="113" spans="1:16" ht="12.75" customHeight="1">
      <c r="A113" s="256">
        <v>103</v>
      </c>
      <c r="B113" s="269" t="s">
        <v>43</v>
      </c>
      <c r="C113" s="261" t="s">
        <v>155</v>
      </c>
      <c r="D113" s="262">
        <v>45316</v>
      </c>
      <c r="E113" s="261">
        <v>1075.05</v>
      </c>
      <c r="F113" s="261">
        <v>1073.4499999999998</v>
      </c>
      <c r="G113" s="263">
        <v>1058.5499999999997</v>
      </c>
      <c r="H113" s="263">
        <v>1042.05</v>
      </c>
      <c r="I113" s="263">
        <v>1027.1499999999999</v>
      </c>
      <c r="J113" s="263">
        <v>1089.9499999999996</v>
      </c>
      <c r="K113" s="263">
        <v>1104.8499999999997</v>
      </c>
      <c r="L113" s="263">
        <v>1121.3499999999995</v>
      </c>
      <c r="M113" s="264">
        <v>1088.3499999999999</v>
      </c>
      <c r="N113" s="264">
        <v>1056.95</v>
      </c>
      <c r="O113" s="264">
        <v>2454400</v>
      </c>
      <c r="P113" s="265">
        <v>5.7703081232493E-2</v>
      </c>
    </row>
    <row r="114" spans="1:16" ht="12.75" customHeight="1">
      <c r="A114" s="256">
        <v>104</v>
      </c>
      <c r="B114" s="269" t="s">
        <v>45</v>
      </c>
      <c r="C114" s="268" t="s">
        <v>156</v>
      </c>
      <c r="D114" s="262">
        <v>45316</v>
      </c>
      <c r="E114" s="261">
        <v>935.5</v>
      </c>
      <c r="F114" s="261">
        <v>967.30000000000007</v>
      </c>
      <c r="G114" s="263">
        <v>893.60000000000014</v>
      </c>
      <c r="H114" s="263">
        <v>851.7</v>
      </c>
      <c r="I114" s="263">
        <v>778.00000000000011</v>
      </c>
      <c r="J114" s="263">
        <v>1009.2000000000002</v>
      </c>
      <c r="K114" s="263">
        <v>1082.9000000000001</v>
      </c>
      <c r="L114" s="263">
        <v>1124.8000000000002</v>
      </c>
      <c r="M114" s="264">
        <v>1041</v>
      </c>
      <c r="N114" s="264">
        <v>925.4</v>
      </c>
      <c r="O114" s="264">
        <v>18961250</v>
      </c>
      <c r="P114" s="265">
        <v>-0.15318483782727629</v>
      </c>
    </row>
    <row r="115" spans="1:16" ht="12.75" customHeight="1">
      <c r="A115" s="256">
        <v>105</v>
      </c>
      <c r="B115" s="269" t="s">
        <v>59</v>
      </c>
      <c r="C115" s="261" t="s">
        <v>157</v>
      </c>
      <c r="D115" s="262">
        <v>45316</v>
      </c>
      <c r="E115" s="261">
        <v>458</v>
      </c>
      <c r="F115" s="261">
        <v>462.58333333333331</v>
      </c>
      <c r="G115" s="263">
        <v>450.86666666666662</v>
      </c>
      <c r="H115" s="263">
        <v>443.73333333333329</v>
      </c>
      <c r="I115" s="263">
        <v>432.01666666666659</v>
      </c>
      <c r="J115" s="263">
        <v>469.71666666666664</v>
      </c>
      <c r="K115" s="263">
        <v>481.43333333333334</v>
      </c>
      <c r="L115" s="263">
        <v>488.56666666666666</v>
      </c>
      <c r="M115" s="264">
        <v>474.3</v>
      </c>
      <c r="N115" s="264">
        <v>455.45</v>
      </c>
      <c r="O115" s="264">
        <v>86632000</v>
      </c>
      <c r="P115" s="265">
        <v>-2.6326673739862253E-2</v>
      </c>
    </row>
    <row r="116" spans="1:16" ht="12.75" customHeight="1">
      <c r="A116" s="256">
        <v>106</v>
      </c>
      <c r="B116" s="269" t="s">
        <v>132</v>
      </c>
      <c r="C116" s="261" t="s">
        <v>158</v>
      </c>
      <c r="D116" s="262">
        <v>45316</v>
      </c>
      <c r="E116" s="261">
        <v>693.55</v>
      </c>
      <c r="F116" s="261">
        <v>707.2833333333333</v>
      </c>
      <c r="G116" s="263">
        <v>676.56666666666661</v>
      </c>
      <c r="H116" s="263">
        <v>659.58333333333326</v>
      </c>
      <c r="I116" s="263">
        <v>628.86666666666656</v>
      </c>
      <c r="J116" s="263">
        <v>724.26666666666665</v>
      </c>
      <c r="K116" s="263">
        <v>754.98333333333335</v>
      </c>
      <c r="L116" s="263">
        <v>771.9666666666667</v>
      </c>
      <c r="M116" s="264">
        <v>738</v>
      </c>
      <c r="N116" s="264">
        <v>690.3</v>
      </c>
      <c r="O116" s="264">
        <v>25756250</v>
      </c>
      <c r="P116" s="265">
        <v>-1.3453988317533276E-2</v>
      </c>
    </row>
    <row r="117" spans="1:16" ht="12.75" customHeight="1">
      <c r="A117" s="256">
        <v>107</v>
      </c>
      <c r="B117" s="269" t="s">
        <v>49</v>
      </c>
      <c r="C117" s="261" t="s">
        <v>159</v>
      </c>
      <c r="D117" s="262">
        <v>45316</v>
      </c>
      <c r="E117" s="261">
        <v>3953.55</v>
      </c>
      <c r="F117" s="261">
        <v>3999.75</v>
      </c>
      <c r="G117" s="263">
        <v>3889.55</v>
      </c>
      <c r="H117" s="263">
        <v>3825.55</v>
      </c>
      <c r="I117" s="263">
        <v>3715.3500000000004</v>
      </c>
      <c r="J117" s="263">
        <v>4063.75</v>
      </c>
      <c r="K117" s="263">
        <v>4173.95</v>
      </c>
      <c r="L117" s="263">
        <v>4237.95</v>
      </c>
      <c r="M117" s="264">
        <v>4109.95</v>
      </c>
      <c r="N117" s="264">
        <v>3935.75</v>
      </c>
      <c r="O117" s="264">
        <v>1060250</v>
      </c>
      <c r="P117" s="265">
        <v>-7.9532163742690055E-3</v>
      </c>
    </row>
    <row r="118" spans="1:16" ht="12.75" customHeight="1">
      <c r="A118" s="256">
        <v>108</v>
      </c>
      <c r="B118" s="269" t="s">
        <v>132</v>
      </c>
      <c r="C118" s="266" t="s">
        <v>160</v>
      </c>
      <c r="D118" s="262">
        <v>45316</v>
      </c>
      <c r="E118" s="261">
        <v>787.85</v>
      </c>
      <c r="F118" s="261">
        <v>796.68333333333339</v>
      </c>
      <c r="G118" s="263">
        <v>777.21666666666681</v>
      </c>
      <c r="H118" s="263">
        <v>766.58333333333337</v>
      </c>
      <c r="I118" s="263">
        <v>747.11666666666679</v>
      </c>
      <c r="J118" s="263">
        <v>807.31666666666683</v>
      </c>
      <c r="K118" s="263">
        <v>826.78333333333353</v>
      </c>
      <c r="L118" s="263">
        <v>837.41666666666686</v>
      </c>
      <c r="M118" s="264">
        <v>816.15</v>
      </c>
      <c r="N118" s="264">
        <v>786.05</v>
      </c>
      <c r="O118" s="264">
        <v>16718400</v>
      </c>
      <c r="P118" s="265">
        <v>-3.678929765886288E-2</v>
      </c>
    </row>
    <row r="119" spans="1:16" ht="12.75" customHeight="1">
      <c r="A119" s="256">
        <v>109</v>
      </c>
      <c r="B119" s="269" t="s">
        <v>45</v>
      </c>
      <c r="C119" s="261" t="s">
        <v>161</v>
      </c>
      <c r="D119" s="262">
        <v>45316</v>
      </c>
      <c r="E119" s="261">
        <v>521</v>
      </c>
      <c r="F119" s="261">
        <v>521.05000000000007</v>
      </c>
      <c r="G119" s="263">
        <v>513.55000000000018</v>
      </c>
      <c r="H119" s="263">
        <v>506.10000000000014</v>
      </c>
      <c r="I119" s="263">
        <v>498.60000000000025</v>
      </c>
      <c r="J119" s="263">
        <v>528.50000000000011</v>
      </c>
      <c r="K119" s="263">
        <v>535.99999999999989</v>
      </c>
      <c r="L119" s="263">
        <v>543.45000000000005</v>
      </c>
      <c r="M119" s="264">
        <v>528.54999999999995</v>
      </c>
      <c r="N119" s="264">
        <v>513.6</v>
      </c>
      <c r="O119" s="264">
        <v>20048750</v>
      </c>
      <c r="P119" s="265">
        <v>-6.5271868990034385E-2</v>
      </c>
    </row>
    <row r="120" spans="1:16" ht="12.75" customHeight="1">
      <c r="A120" s="256">
        <v>110</v>
      </c>
      <c r="B120" s="269" t="s">
        <v>63</v>
      </c>
      <c r="C120" s="261" t="s">
        <v>162</v>
      </c>
      <c r="D120" s="262">
        <v>45316</v>
      </c>
      <c r="E120" s="261">
        <v>1777.65</v>
      </c>
      <c r="F120" s="261">
        <v>1786.6000000000001</v>
      </c>
      <c r="G120" s="263">
        <v>1748.9500000000003</v>
      </c>
      <c r="H120" s="263">
        <v>1720.2500000000002</v>
      </c>
      <c r="I120" s="263">
        <v>1682.6000000000004</v>
      </c>
      <c r="J120" s="263">
        <v>1815.3000000000002</v>
      </c>
      <c r="K120" s="263">
        <v>1852.9500000000003</v>
      </c>
      <c r="L120" s="263">
        <v>1881.65</v>
      </c>
      <c r="M120" s="264">
        <v>1824.25</v>
      </c>
      <c r="N120" s="264">
        <v>1757.9</v>
      </c>
      <c r="O120" s="264">
        <v>31066400</v>
      </c>
      <c r="P120" s="265">
        <v>-5.2784350074395685E-2</v>
      </c>
    </row>
    <row r="121" spans="1:16" ht="12.75" customHeight="1">
      <c r="A121" s="256">
        <v>111</v>
      </c>
      <c r="B121" s="269" t="s">
        <v>68</v>
      </c>
      <c r="C121" s="261" t="s">
        <v>163</v>
      </c>
      <c r="D121" s="262">
        <v>45316</v>
      </c>
      <c r="E121" s="261">
        <v>158.94999999999999</v>
      </c>
      <c r="F121" s="261">
        <v>161.68333333333331</v>
      </c>
      <c r="G121" s="263">
        <v>154.51666666666662</v>
      </c>
      <c r="H121" s="263">
        <v>150.08333333333331</v>
      </c>
      <c r="I121" s="263">
        <v>142.91666666666663</v>
      </c>
      <c r="J121" s="263">
        <v>166.11666666666662</v>
      </c>
      <c r="K121" s="263">
        <v>173.2833333333333</v>
      </c>
      <c r="L121" s="263">
        <v>177.71666666666661</v>
      </c>
      <c r="M121" s="264">
        <v>168.85</v>
      </c>
      <c r="N121" s="264">
        <v>157.25</v>
      </c>
      <c r="O121" s="264">
        <v>43062762</v>
      </c>
      <c r="P121" s="265">
        <v>4.8338040408429282E-2</v>
      </c>
    </row>
    <row r="122" spans="1:16" ht="12.75" customHeight="1">
      <c r="A122" s="256">
        <v>112</v>
      </c>
      <c r="B122" s="269" t="s">
        <v>45</v>
      </c>
      <c r="C122" s="261" t="s">
        <v>164</v>
      </c>
      <c r="D122" s="262">
        <v>45316</v>
      </c>
      <c r="E122" s="261">
        <v>2373.85</v>
      </c>
      <c r="F122" s="261">
        <v>2383.4999999999995</v>
      </c>
      <c r="G122" s="263">
        <v>2348.7999999999993</v>
      </c>
      <c r="H122" s="263">
        <v>2323.7499999999995</v>
      </c>
      <c r="I122" s="263">
        <v>2289.0499999999993</v>
      </c>
      <c r="J122" s="263">
        <v>2408.5499999999993</v>
      </c>
      <c r="K122" s="263">
        <v>2443.2499999999991</v>
      </c>
      <c r="L122" s="263">
        <v>2468.2999999999993</v>
      </c>
      <c r="M122" s="264">
        <v>2418.1999999999998</v>
      </c>
      <c r="N122" s="264">
        <v>2358.4499999999998</v>
      </c>
      <c r="O122" s="264">
        <v>1314300</v>
      </c>
      <c r="P122" s="265">
        <v>3.0581039755351681E-2</v>
      </c>
    </row>
    <row r="123" spans="1:16" ht="12.75" customHeight="1">
      <c r="A123" s="256">
        <v>113</v>
      </c>
      <c r="B123" s="269" t="s">
        <v>43</v>
      </c>
      <c r="C123" s="261" t="s">
        <v>165</v>
      </c>
      <c r="D123" s="262">
        <v>45316</v>
      </c>
      <c r="E123" s="261">
        <v>400.05</v>
      </c>
      <c r="F123" s="261">
        <v>401.2166666666667</v>
      </c>
      <c r="G123" s="263">
        <v>394.03333333333342</v>
      </c>
      <c r="H123" s="263">
        <v>388.01666666666671</v>
      </c>
      <c r="I123" s="263">
        <v>380.83333333333343</v>
      </c>
      <c r="J123" s="263">
        <v>407.23333333333341</v>
      </c>
      <c r="K123" s="263">
        <v>414.41666666666669</v>
      </c>
      <c r="L123" s="263">
        <v>420.43333333333339</v>
      </c>
      <c r="M123" s="264">
        <v>408.4</v>
      </c>
      <c r="N123" s="264">
        <v>395.2</v>
      </c>
      <c r="O123" s="264">
        <v>14885200</v>
      </c>
      <c r="P123" s="265">
        <v>-7.860675576133852E-2</v>
      </c>
    </row>
    <row r="124" spans="1:16" ht="12.75" customHeight="1">
      <c r="A124" s="256">
        <v>114</v>
      </c>
      <c r="B124" s="269" t="s">
        <v>68</v>
      </c>
      <c r="C124" s="266" t="s">
        <v>166</v>
      </c>
      <c r="D124" s="262">
        <v>45316</v>
      </c>
      <c r="E124" s="261">
        <v>558.35</v>
      </c>
      <c r="F124" s="261">
        <v>564.38333333333333</v>
      </c>
      <c r="G124" s="263">
        <v>546.7166666666667</v>
      </c>
      <c r="H124" s="263">
        <v>535.08333333333337</v>
      </c>
      <c r="I124" s="263">
        <v>517.41666666666674</v>
      </c>
      <c r="J124" s="263">
        <v>576.01666666666665</v>
      </c>
      <c r="K124" s="263">
        <v>593.68333333333339</v>
      </c>
      <c r="L124" s="263">
        <v>605.31666666666661</v>
      </c>
      <c r="M124" s="264">
        <v>582.04999999999995</v>
      </c>
      <c r="N124" s="264">
        <v>552.75</v>
      </c>
      <c r="O124" s="264">
        <v>17176000</v>
      </c>
      <c r="P124" s="265">
        <v>-2.2980659840728099E-2</v>
      </c>
    </row>
    <row r="125" spans="1:16" ht="12.75" customHeight="1">
      <c r="A125" s="256">
        <v>115</v>
      </c>
      <c r="B125" s="269" t="s">
        <v>41</v>
      </c>
      <c r="C125" s="261" t="s">
        <v>167</v>
      </c>
      <c r="D125" s="262">
        <v>45316</v>
      </c>
      <c r="E125" s="261">
        <v>3551.9</v>
      </c>
      <c r="F125" s="261">
        <v>3584.2166666666672</v>
      </c>
      <c r="G125" s="263">
        <v>3510.4833333333345</v>
      </c>
      <c r="H125" s="263">
        <v>3469.0666666666675</v>
      </c>
      <c r="I125" s="263">
        <v>3395.3333333333348</v>
      </c>
      <c r="J125" s="263">
        <v>3625.6333333333341</v>
      </c>
      <c r="K125" s="263">
        <v>3699.3666666666668</v>
      </c>
      <c r="L125" s="263">
        <v>3740.7833333333338</v>
      </c>
      <c r="M125" s="264">
        <v>3657.95</v>
      </c>
      <c r="N125" s="264">
        <v>3542.8</v>
      </c>
      <c r="O125" s="264">
        <v>10047300</v>
      </c>
      <c r="P125" s="265">
        <v>-1.6041366747950758E-2</v>
      </c>
    </row>
    <row r="126" spans="1:16" ht="12.75" customHeight="1">
      <c r="A126" s="256">
        <v>116</v>
      </c>
      <c r="B126" s="269" t="s">
        <v>87</v>
      </c>
      <c r="C126" s="261" t="s">
        <v>168</v>
      </c>
      <c r="D126" s="262">
        <v>45316</v>
      </c>
      <c r="E126" s="261">
        <v>5637.55</v>
      </c>
      <c r="F126" s="261">
        <v>5659.0999999999995</v>
      </c>
      <c r="G126" s="263">
        <v>5573.2499999999991</v>
      </c>
      <c r="H126" s="263">
        <v>5508.95</v>
      </c>
      <c r="I126" s="263">
        <v>5423.0999999999995</v>
      </c>
      <c r="J126" s="263">
        <v>5723.3999999999987</v>
      </c>
      <c r="K126" s="263">
        <v>5809.2499999999991</v>
      </c>
      <c r="L126" s="263">
        <v>5873.5499999999984</v>
      </c>
      <c r="M126" s="264">
        <v>5744.95</v>
      </c>
      <c r="N126" s="264">
        <v>5594.8</v>
      </c>
      <c r="O126" s="264">
        <v>1889100</v>
      </c>
      <c r="P126" s="265">
        <v>-2.8090754746102793E-2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5366.95</v>
      </c>
      <c r="F127" s="261">
        <v>5392.1166666666659</v>
      </c>
      <c r="G127" s="263">
        <v>5296.5833333333321</v>
      </c>
      <c r="H127" s="263">
        <v>5226.2166666666662</v>
      </c>
      <c r="I127" s="263">
        <v>5130.6833333333325</v>
      </c>
      <c r="J127" s="263">
        <v>5462.4833333333318</v>
      </c>
      <c r="K127" s="263">
        <v>5558.0166666666664</v>
      </c>
      <c r="L127" s="263">
        <v>5628.3833333333314</v>
      </c>
      <c r="M127" s="264">
        <v>5487.65</v>
      </c>
      <c r="N127" s="264">
        <v>5321.75</v>
      </c>
      <c r="O127" s="264">
        <v>650200</v>
      </c>
      <c r="P127" s="265">
        <v>-0.17466362020817466</v>
      </c>
    </row>
    <row r="128" spans="1:16" ht="12.75" customHeight="1">
      <c r="A128" s="256">
        <v>118</v>
      </c>
      <c r="B128" s="269" t="s">
        <v>43</v>
      </c>
      <c r="C128" s="261" t="s">
        <v>170</v>
      </c>
      <c r="D128" s="262">
        <v>45316</v>
      </c>
      <c r="E128" s="261">
        <v>1433.95</v>
      </c>
      <c r="F128" s="261">
        <v>1432.6166666666668</v>
      </c>
      <c r="G128" s="263">
        <v>1414.4833333333336</v>
      </c>
      <c r="H128" s="263">
        <v>1395.0166666666669</v>
      </c>
      <c r="I128" s="263">
        <v>1376.8833333333337</v>
      </c>
      <c r="J128" s="263">
        <v>1452.0833333333335</v>
      </c>
      <c r="K128" s="263">
        <v>1470.2166666666667</v>
      </c>
      <c r="L128" s="263">
        <v>1489.6833333333334</v>
      </c>
      <c r="M128" s="264">
        <v>1450.75</v>
      </c>
      <c r="N128" s="264">
        <v>1413.15</v>
      </c>
      <c r="O128" s="264">
        <v>8879950</v>
      </c>
      <c r="P128" s="265">
        <v>-1.5291981267322949E-3</v>
      </c>
    </row>
    <row r="129" spans="1:16" ht="12.75" customHeight="1">
      <c r="A129" s="256">
        <v>119</v>
      </c>
      <c r="B129" s="269" t="s">
        <v>56</v>
      </c>
      <c r="C129" s="261" t="s">
        <v>171</v>
      </c>
      <c r="D129" s="262">
        <v>45316</v>
      </c>
      <c r="E129" s="261">
        <v>1590.4</v>
      </c>
      <c r="F129" s="261">
        <v>1606.5666666666668</v>
      </c>
      <c r="G129" s="263">
        <v>1567.1833333333336</v>
      </c>
      <c r="H129" s="263">
        <v>1543.9666666666667</v>
      </c>
      <c r="I129" s="263">
        <v>1504.5833333333335</v>
      </c>
      <c r="J129" s="263">
        <v>1629.7833333333338</v>
      </c>
      <c r="K129" s="263">
        <v>1669.166666666667</v>
      </c>
      <c r="L129" s="263">
        <v>1692.3833333333339</v>
      </c>
      <c r="M129" s="264">
        <v>1645.95</v>
      </c>
      <c r="N129" s="264">
        <v>1583.35</v>
      </c>
      <c r="O129" s="264">
        <v>13881700</v>
      </c>
      <c r="P129" s="265">
        <v>-1.3039366943711741E-2</v>
      </c>
    </row>
    <row r="130" spans="1:16" ht="12.75" customHeight="1">
      <c r="A130" s="256">
        <v>120</v>
      </c>
      <c r="B130" s="269" t="s">
        <v>68</v>
      </c>
      <c r="C130" s="261" t="s">
        <v>172</v>
      </c>
      <c r="D130" s="262">
        <v>45316</v>
      </c>
      <c r="E130" s="261">
        <v>269.89999999999998</v>
      </c>
      <c r="F130" s="261">
        <v>273.09999999999997</v>
      </c>
      <c r="G130" s="263">
        <v>264.49999999999994</v>
      </c>
      <c r="H130" s="263">
        <v>259.09999999999997</v>
      </c>
      <c r="I130" s="263">
        <v>250.49999999999994</v>
      </c>
      <c r="J130" s="263">
        <v>278.49999999999994</v>
      </c>
      <c r="K130" s="263">
        <v>287.09999999999997</v>
      </c>
      <c r="L130" s="263">
        <v>292.49999999999994</v>
      </c>
      <c r="M130" s="264">
        <v>281.7</v>
      </c>
      <c r="N130" s="264">
        <v>267.7</v>
      </c>
      <c r="O130" s="264">
        <v>31580000</v>
      </c>
      <c r="P130" s="265">
        <v>-0.11693976846932498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167.9</v>
      </c>
      <c r="F131" s="261">
        <v>170.83333333333334</v>
      </c>
      <c r="G131" s="263">
        <v>163.76666666666668</v>
      </c>
      <c r="H131" s="263">
        <v>159.63333333333333</v>
      </c>
      <c r="I131" s="263">
        <v>152.56666666666666</v>
      </c>
      <c r="J131" s="263">
        <v>174.9666666666667</v>
      </c>
      <c r="K131" s="263">
        <v>182.03333333333336</v>
      </c>
      <c r="L131" s="263">
        <v>186.16666666666671</v>
      </c>
      <c r="M131" s="264">
        <v>177.9</v>
      </c>
      <c r="N131" s="264">
        <v>166.7</v>
      </c>
      <c r="O131" s="264">
        <v>54180000</v>
      </c>
      <c r="P131" s="265">
        <v>-3.0595813204508857E-2</v>
      </c>
    </row>
    <row r="132" spans="1:16" ht="12.75" customHeight="1">
      <c r="A132" s="256">
        <v>122</v>
      </c>
      <c r="B132" s="269" t="s">
        <v>59</v>
      </c>
      <c r="C132" s="261" t="s">
        <v>174</v>
      </c>
      <c r="D132" s="262">
        <v>45316</v>
      </c>
      <c r="E132" s="261">
        <v>519.29999999999995</v>
      </c>
      <c r="F132" s="261">
        <v>521.44999999999993</v>
      </c>
      <c r="G132" s="263">
        <v>513.84999999999991</v>
      </c>
      <c r="H132" s="263">
        <v>508.4</v>
      </c>
      <c r="I132" s="263">
        <v>500.79999999999995</v>
      </c>
      <c r="J132" s="263">
        <v>526.89999999999986</v>
      </c>
      <c r="K132" s="263">
        <v>534.5</v>
      </c>
      <c r="L132" s="263">
        <v>539.94999999999982</v>
      </c>
      <c r="M132" s="264">
        <v>529.04999999999995</v>
      </c>
      <c r="N132" s="264">
        <v>516</v>
      </c>
      <c r="O132" s="264">
        <v>13149600</v>
      </c>
      <c r="P132" s="265">
        <v>3.7689393939393939E-2</v>
      </c>
    </row>
    <row r="133" spans="1:16" ht="12.75" customHeight="1">
      <c r="A133" s="256">
        <v>123</v>
      </c>
      <c r="B133" s="269" t="s">
        <v>56</v>
      </c>
      <c r="C133" s="261" t="s">
        <v>175</v>
      </c>
      <c r="D133" s="262">
        <v>45316</v>
      </c>
      <c r="E133" s="261">
        <v>9835</v>
      </c>
      <c r="F133" s="261">
        <v>9875.6166666666668</v>
      </c>
      <c r="G133" s="263">
        <v>9767.8833333333332</v>
      </c>
      <c r="H133" s="263">
        <v>9700.7666666666664</v>
      </c>
      <c r="I133" s="263">
        <v>9593.0333333333328</v>
      </c>
      <c r="J133" s="263">
        <v>9942.7333333333336</v>
      </c>
      <c r="K133" s="263">
        <v>10050.466666666667</v>
      </c>
      <c r="L133" s="263">
        <v>10117.583333333334</v>
      </c>
      <c r="M133" s="264">
        <v>9983.35</v>
      </c>
      <c r="N133" s="264">
        <v>9808.5</v>
      </c>
      <c r="O133" s="264">
        <v>3449950</v>
      </c>
      <c r="P133" s="265">
        <v>-9.7448262005224023E-3</v>
      </c>
    </row>
    <row r="134" spans="1:16" ht="12.75" customHeight="1">
      <c r="A134" s="256">
        <v>124</v>
      </c>
      <c r="B134" s="269" t="s">
        <v>59</v>
      </c>
      <c r="C134" s="261" t="s">
        <v>176</v>
      </c>
      <c r="D134" s="262">
        <v>45316</v>
      </c>
      <c r="E134" s="261">
        <v>1104.1500000000001</v>
      </c>
      <c r="F134" s="261">
        <v>1106.7666666666667</v>
      </c>
      <c r="G134" s="263">
        <v>1084.0333333333333</v>
      </c>
      <c r="H134" s="263">
        <v>1063.9166666666667</v>
      </c>
      <c r="I134" s="263">
        <v>1041.1833333333334</v>
      </c>
      <c r="J134" s="263">
        <v>1126.8833333333332</v>
      </c>
      <c r="K134" s="263">
        <v>1149.6166666666663</v>
      </c>
      <c r="L134" s="263">
        <v>1169.7333333333331</v>
      </c>
      <c r="M134" s="264">
        <v>1129.5</v>
      </c>
      <c r="N134" s="264">
        <v>1086.6500000000001</v>
      </c>
      <c r="O134" s="264">
        <v>9300900</v>
      </c>
      <c r="P134" s="265">
        <v>1.7225539733578318E-2</v>
      </c>
    </row>
    <row r="135" spans="1:16" ht="12.75" customHeight="1">
      <c r="A135" s="256">
        <v>125</v>
      </c>
      <c r="B135" s="269" t="s">
        <v>45</v>
      </c>
      <c r="C135" s="261" t="s">
        <v>177</v>
      </c>
      <c r="D135" s="262">
        <v>45316</v>
      </c>
      <c r="E135" s="261">
        <v>3018.9</v>
      </c>
      <c r="F135" s="261">
        <v>3075.7333333333336</v>
      </c>
      <c r="G135" s="263">
        <v>2926.416666666667</v>
      </c>
      <c r="H135" s="263">
        <v>2833.9333333333334</v>
      </c>
      <c r="I135" s="263">
        <v>2684.6166666666668</v>
      </c>
      <c r="J135" s="263">
        <v>3168.2166666666672</v>
      </c>
      <c r="K135" s="263">
        <v>3317.5333333333338</v>
      </c>
      <c r="L135" s="263">
        <v>3410.0166666666673</v>
      </c>
      <c r="M135" s="264">
        <v>3225.05</v>
      </c>
      <c r="N135" s="264">
        <v>2983.25</v>
      </c>
      <c r="O135" s="264">
        <v>2560400</v>
      </c>
      <c r="P135" s="265">
        <v>-0.1347661530143282</v>
      </c>
    </row>
    <row r="136" spans="1:16" ht="12.75" customHeight="1">
      <c r="A136" s="256">
        <v>126</v>
      </c>
      <c r="B136" s="269" t="s">
        <v>43</v>
      </c>
      <c r="C136" s="268" t="s">
        <v>178</v>
      </c>
      <c r="D136" s="262">
        <v>45316</v>
      </c>
      <c r="E136" s="261">
        <v>1565.8</v>
      </c>
      <c r="F136" s="261">
        <v>1565.3166666666668</v>
      </c>
      <c r="G136" s="263">
        <v>1535.6333333333337</v>
      </c>
      <c r="H136" s="263">
        <v>1505.4666666666669</v>
      </c>
      <c r="I136" s="263">
        <v>1475.7833333333338</v>
      </c>
      <c r="J136" s="263">
        <v>1595.4833333333336</v>
      </c>
      <c r="K136" s="263">
        <v>1625.1666666666665</v>
      </c>
      <c r="L136" s="263">
        <v>1655.3333333333335</v>
      </c>
      <c r="M136" s="264">
        <v>1595</v>
      </c>
      <c r="N136" s="264">
        <v>1535.15</v>
      </c>
      <c r="O136" s="264">
        <v>1317600</v>
      </c>
      <c r="P136" s="265">
        <v>-7.6016830294530158E-2</v>
      </c>
    </row>
    <row r="137" spans="1:16" ht="12.75" customHeight="1">
      <c r="A137" s="256">
        <v>127</v>
      </c>
      <c r="B137" s="269" t="s">
        <v>68</v>
      </c>
      <c r="C137" s="268" t="s">
        <v>179</v>
      </c>
      <c r="D137" s="262">
        <v>45316</v>
      </c>
      <c r="E137" s="261">
        <v>864.55</v>
      </c>
      <c r="F137" s="261">
        <v>873.23333333333323</v>
      </c>
      <c r="G137" s="263">
        <v>853.31666666666649</v>
      </c>
      <c r="H137" s="263">
        <v>842.08333333333326</v>
      </c>
      <c r="I137" s="263">
        <v>822.16666666666652</v>
      </c>
      <c r="J137" s="263">
        <v>884.46666666666647</v>
      </c>
      <c r="K137" s="263">
        <v>904.38333333333321</v>
      </c>
      <c r="L137" s="263">
        <v>915.61666666666645</v>
      </c>
      <c r="M137" s="264">
        <v>893.15</v>
      </c>
      <c r="N137" s="264">
        <v>862</v>
      </c>
      <c r="O137" s="264">
        <v>6872800</v>
      </c>
      <c r="P137" s="265">
        <v>2.4934383202099737E-2</v>
      </c>
    </row>
    <row r="138" spans="1:16" ht="12.75" customHeight="1">
      <c r="A138" s="256">
        <v>128</v>
      </c>
      <c r="B138" s="269" t="s">
        <v>84</v>
      </c>
      <c r="C138" s="261" t="s">
        <v>180</v>
      </c>
      <c r="D138" s="262">
        <v>45316</v>
      </c>
      <c r="E138" s="261">
        <v>1312.35</v>
      </c>
      <c r="F138" s="261">
        <v>1323.5833333333333</v>
      </c>
      <c r="G138" s="263">
        <v>1295.6166666666666</v>
      </c>
      <c r="H138" s="263">
        <v>1278.8833333333332</v>
      </c>
      <c r="I138" s="263">
        <v>1250.9166666666665</v>
      </c>
      <c r="J138" s="263">
        <v>1340.3166666666666</v>
      </c>
      <c r="K138" s="263">
        <v>1368.2833333333333</v>
      </c>
      <c r="L138" s="263">
        <v>1385.0166666666667</v>
      </c>
      <c r="M138" s="264">
        <v>1351.55</v>
      </c>
      <c r="N138" s="264">
        <v>1306.8499999999999</v>
      </c>
      <c r="O138" s="264">
        <v>3415200</v>
      </c>
      <c r="P138" s="265">
        <v>2.3005032350826744E-2</v>
      </c>
    </row>
    <row r="139" spans="1:16" ht="12.75" customHeight="1">
      <c r="A139" s="256">
        <v>129</v>
      </c>
      <c r="B139" s="269" t="s">
        <v>56</v>
      </c>
      <c r="C139" s="261" t="s">
        <v>181</v>
      </c>
      <c r="D139" s="262">
        <v>45316</v>
      </c>
      <c r="E139" s="261">
        <v>106.05</v>
      </c>
      <c r="F139" s="261">
        <v>106.98333333333335</v>
      </c>
      <c r="G139" s="263">
        <v>104.7166666666667</v>
      </c>
      <c r="H139" s="263">
        <v>103.38333333333335</v>
      </c>
      <c r="I139" s="263">
        <v>101.1166666666667</v>
      </c>
      <c r="J139" s="263">
        <v>108.31666666666669</v>
      </c>
      <c r="K139" s="263">
        <v>110.58333333333334</v>
      </c>
      <c r="L139" s="263">
        <v>111.91666666666669</v>
      </c>
      <c r="M139" s="264">
        <v>109.25</v>
      </c>
      <c r="N139" s="264">
        <v>105.65</v>
      </c>
      <c r="O139" s="264">
        <v>96389600</v>
      </c>
      <c r="P139" s="265">
        <v>-4.9965010496850946E-2</v>
      </c>
    </row>
    <row r="140" spans="1:16" ht="12.75" customHeight="1">
      <c r="A140" s="256">
        <v>130</v>
      </c>
      <c r="B140" s="269" t="s">
        <v>87</v>
      </c>
      <c r="C140" s="266" t="s">
        <v>182</v>
      </c>
      <c r="D140" s="262">
        <v>45316</v>
      </c>
      <c r="E140" s="261">
        <v>2535</v>
      </c>
      <c r="F140" s="261">
        <v>2545.7166666666667</v>
      </c>
      <c r="G140" s="263">
        <v>2505.1333333333332</v>
      </c>
      <c r="H140" s="263">
        <v>2475.2666666666664</v>
      </c>
      <c r="I140" s="263">
        <v>2434.6833333333329</v>
      </c>
      <c r="J140" s="263">
        <v>2575.5833333333335</v>
      </c>
      <c r="K140" s="263">
        <v>2616.1666666666665</v>
      </c>
      <c r="L140" s="263">
        <v>2646.0333333333338</v>
      </c>
      <c r="M140" s="264">
        <v>2586.3000000000002</v>
      </c>
      <c r="N140" s="264">
        <v>2515.85</v>
      </c>
      <c r="O140" s="264">
        <v>2681525</v>
      </c>
      <c r="P140" s="265">
        <v>-2.2260102276145593E-2</v>
      </c>
    </row>
    <row r="141" spans="1:16" ht="12.75" customHeight="1">
      <c r="A141" s="256">
        <v>131</v>
      </c>
      <c r="B141" s="269" t="s">
        <v>56</v>
      </c>
      <c r="C141" s="261" t="s">
        <v>183</v>
      </c>
      <c r="D141" s="262">
        <v>45316</v>
      </c>
      <c r="E141" s="261">
        <v>141342.25</v>
      </c>
      <c r="F141" s="261">
        <v>143189.28333333333</v>
      </c>
      <c r="G141" s="263">
        <v>138154.01666666666</v>
      </c>
      <c r="H141" s="263">
        <v>134965.78333333333</v>
      </c>
      <c r="I141" s="263">
        <v>129930.51666666666</v>
      </c>
      <c r="J141" s="263">
        <v>146377.51666666666</v>
      </c>
      <c r="K141" s="263">
        <v>151412.78333333333</v>
      </c>
      <c r="L141" s="263">
        <v>154601.01666666666</v>
      </c>
      <c r="M141" s="264">
        <v>148224.54999999999</v>
      </c>
      <c r="N141" s="264">
        <v>140001.04999999999</v>
      </c>
      <c r="O141" s="264">
        <v>42820</v>
      </c>
      <c r="P141" s="265">
        <v>-4.1629364368845123E-2</v>
      </c>
    </row>
    <row r="142" spans="1:16" ht="12.75" customHeight="1">
      <c r="A142" s="256">
        <v>132</v>
      </c>
      <c r="B142" s="269" t="s">
        <v>68</v>
      </c>
      <c r="C142" s="261" t="s">
        <v>184</v>
      </c>
      <c r="D142" s="262">
        <v>45316</v>
      </c>
      <c r="E142" s="261">
        <v>1359.2</v>
      </c>
      <c r="F142" s="261">
        <v>1377.1166666666668</v>
      </c>
      <c r="G142" s="263">
        <v>1330.4333333333336</v>
      </c>
      <c r="H142" s="263">
        <v>1301.6666666666667</v>
      </c>
      <c r="I142" s="263">
        <v>1254.9833333333336</v>
      </c>
      <c r="J142" s="263">
        <v>1405.8833333333337</v>
      </c>
      <c r="K142" s="263">
        <v>1452.5666666666671</v>
      </c>
      <c r="L142" s="263">
        <v>1481.3333333333337</v>
      </c>
      <c r="M142" s="264">
        <v>1423.8</v>
      </c>
      <c r="N142" s="264">
        <v>1348.35</v>
      </c>
      <c r="O142" s="264">
        <v>6864000</v>
      </c>
      <c r="P142" s="265">
        <v>-1.312668037324055E-2</v>
      </c>
    </row>
    <row r="143" spans="1:16" ht="12.75" customHeight="1">
      <c r="A143" s="256">
        <v>133</v>
      </c>
      <c r="B143" s="269" t="s">
        <v>132</v>
      </c>
      <c r="C143" s="261" t="s">
        <v>185</v>
      </c>
      <c r="D143" s="262">
        <v>45316</v>
      </c>
      <c r="E143" s="261">
        <v>127</v>
      </c>
      <c r="F143" s="261">
        <v>129.01666666666665</v>
      </c>
      <c r="G143" s="263">
        <v>120.33333333333331</v>
      </c>
      <c r="H143" s="263">
        <v>113.66666666666666</v>
      </c>
      <c r="I143" s="263">
        <v>104.98333333333332</v>
      </c>
      <c r="J143" s="263">
        <v>135.68333333333331</v>
      </c>
      <c r="K143" s="263">
        <v>144.36666666666665</v>
      </c>
      <c r="L143" s="263">
        <v>151.0333333333333</v>
      </c>
      <c r="M143" s="264">
        <v>137.69999999999999</v>
      </c>
      <c r="N143" s="264">
        <v>122.35</v>
      </c>
      <c r="O143" s="264">
        <v>75217500</v>
      </c>
      <c r="P143" s="265">
        <v>-9.297277742606494E-2</v>
      </c>
    </row>
    <row r="144" spans="1:16" ht="12.75" customHeight="1">
      <c r="A144" s="256">
        <v>134</v>
      </c>
      <c r="B144" s="269" t="s">
        <v>45</v>
      </c>
      <c r="C144" s="261" t="s">
        <v>186</v>
      </c>
      <c r="D144" s="262">
        <v>45316</v>
      </c>
      <c r="E144" s="261">
        <v>4928</v>
      </c>
      <c r="F144" s="261">
        <v>4964.9000000000005</v>
      </c>
      <c r="G144" s="263">
        <v>4861.3000000000011</v>
      </c>
      <c r="H144" s="263">
        <v>4794.6000000000004</v>
      </c>
      <c r="I144" s="263">
        <v>4691.0000000000009</v>
      </c>
      <c r="J144" s="263">
        <v>5031.6000000000013</v>
      </c>
      <c r="K144" s="263">
        <v>5135.2000000000016</v>
      </c>
      <c r="L144" s="263">
        <v>5201.9000000000015</v>
      </c>
      <c r="M144" s="264">
        <v>5068.5</v>
      </c>
      <c r="N144" s="264">
        <v>4898.2</v>
      </c>
      <c r="O144" s="264">
        <v>1202400</v>
      </c>
      <c r="P144" s="265">
        <v>-3.3867663010726766E-2</v>
      </c>
    </row>
    <row r="145" spans="1:16" ht="12.75" customHeight="1">
      <c r="A145" s="256">
        <v>135</v>
      </c>
      <c r="B145" s="269" t="s">
        <v>39</v>
      </c>
      <c r="C145" s="261" t="s">
        <v>187</v>
      </c>
      <c r="D145" s="262">
        <v>45316</v>
      </c>
      <c r="E145" s="261">
        <v>3350.35</v>
      </c>
      <c r="F145" s="261">
        <v>3378.7999999999997</v>
      </c>
      <c r="G145" s="263">
        <v>3300.1499999999996</v>
      </c>
      <c r="H145" s="263">
        <v>3249.95</v>
      </c>
      <c r="I145" s="263">
        <v>3171.2999999999997</v>
      </c>
      <c r="J145" s="263">
        <v>3428.9999999999995</v>
      </c>
      <c r="K145" s="263">
        <v>3507.65</v>
      </c>
      <c r="L145" s="263">
        <v>3557.8499999999995</v>
      </c>
      <c r="M145" s="264">
        <v>3457.45</v>
      </c>
      <c r="N145" s="264">
        <v>3328.6</v>
      </c>
      <c r="O145" s="264">
        <v>1491900</v>
      </c>
      <c r="P145" s="265">
        <v>-0.11826241134751773</v>
      </c>
    </row>
    <row r="146" spans="1:16" ht="12.75" customHeight="1">
      <c r="A146" s="256">
        <v>136</v>
      </c>
      <c r="B146" s="269" t="s">
        <v>59</v>
      </c>
      <c r="C146" s="261" t="s">
        <v>188</v>
      </c>
      <c r="D146" s="262">
        <v>45316</v>
      </c>
      <c r="E146" s="261">
        <v>2460.1999999999998</v>
      </c>
      <c r="F146" s="261">
        <v>2470.0833333333335</v>
      </c>
      <c r="G146" s="263">
        <v>2439.166666666667</v>
      </c>
      <c r="H146" s="263">
        <v>2418.1333333333337</v>
      </c>
      <c r="I146" s="263">
        <v>2387.2166666666672</v>
      </c>
      <c r="J146" s="263">
        <v>2491.1166666666668</v>
      </c>
      <c r="K146" s="263">
        <v>2522.0333333333338</v>
      </c>
      <c r="L146" s="263">
        <v>2543.0666666666666</v>
      </c>
      <c r="M146" s="264">
        <v>2501</v>
      </c>
      <c r="N146" s="264">
        <v>2449.0500000000002</v>
      </c>
      <c r="O146" s="264">
        <v>6288800</v>
      </c>
      <c r="P146" s="265">
        <v>-1.1878574571051475E-2</v>
      </c>
    </row>
    <row r="147" spans="1:16" ht="12.75" customHeight="1">
      <c r="A147" s="256">
        <v>137</v>
      </c>
      <c r="B147" s="269" t="s">
        <v>132</v>
      </c>
      <c r="C147" s="261" t="s">
        <v>189</v>
      </c>
      <c r="D147" s="262">
        <v>45316</v>
      </c>
      <c r="E147" s="261">
        <v>202.1</v>
      </c>
      <c r="F147" s="261">
        <v>206.04999999999998</v>
      </c>
      <c r="G147" s="263">
        <v>196.74999999999997</v>
      </c>
      <c r="H147" s="263">
        <v>191.39999999999998</v>
      </c>
      <c r="I147" s="263">
        <v>182.09999999999997</v>
      </c>
      <c r="J147" s="263">
        <v>211.39999999999998</v>
      </c>
      <c r="K147" s="263">
        <v>220.7</v>
      </c>
      <c r="L147" s="263">
        <v>226.04999999999998</v>
      </c>
      <c r="M147" s="264">
        <v>215.35</v>
      </c>
      <c r="N147" s="264">
        <v>200.7</v>
      </c>
      <c r="O147" s="264">
        <v>95976000</v>
      </c>
      <c r="P147" s="265">
        <v>-1.0209764247261928E-2</v>
      </c>
    </row>
    <row r="148" spans="1:16" ht="12.75" customHeight="1">
      <c r="A148" s="256">
        <v>138</v>
      </c>
      <c r="B148" s="269" t="s">
        <v>190</v>
      </c>
      <c r="C148" s="261" t="s">
        <v>191</v>
      </c>
      <c r="D148" s="262">
        <v>45316</v>
      </c>
      <c r="E148" s="261">
        <v>301.64999999999998</v>
      </c>
      <c r="F148" s="261">
        <v>305.86666666666662</v>
      </c>
      <c r="G148" s="263">
        <v>296.03333333333325</v>
      </c>
      <c r="H148" s="263">
        <v>290.41666666666663</v>
      </c>
      <c r="I148" s="263">
        <v>280.58333333333326</v>
      </c>
      <c r="J148" s="263">
        <v>311.48333333333323</v>
      </c>
      <c r="K148" s="263">
        <v>321.31666666666661</v>
      </c>
      <c r="L148" s="263">
        <v>326.93333333333322</v>
      </c>
      <c r="M148" s="264">
        <v>315.7</v>
      </c>
      <c r="N148" s="264">
        <v>300.25</v>
      </c>
      <c r="O148" s="264">
        <v>116475000</v>
      </c>
      <c r="P148" s="265">
        <v>-3.107062640379336E-2</v>
      </c>
    </row>
    <row r="149" spans="1:16" ht="12.75" customHeight="1">
      <c r="A149" s="256">
        <v>139</v>
      </c>
      <c r="B149" s="269" t="s">
        <v>108</v>
      </c>
      <c r="C149" s="261" t="s">
        <v>192</v>
      </c>
      <c r="D149" s="262">
        <v>45316</v>
      </c>
      <c r="E149" s="261">
        <v>1372.6</v>
      </c>
      <c r="F149" s="261">
        <v>1392.3</v>
      </c>
      <c r="G149" s="263">
        <v>1334.35</v>
      </c>
      <c r="H149" s="263">
        <v>1296.0999999999999</v>
      </c>
      <c r="I149" s="263">
        <v>1238.1499999999999</v>
      </c>
      <c r="J149" s="263">
        <v>1430.55</v>
      </c>
      <c r="K149" s="263">
        <v>1488.5000000000002</v>
      </c>
      <c r="L149" s="263">
        <v>1526.75</v>
      </c>
      <c r="M149" s="264">
        <v>1450.25</v>
      </c>
      <c r="N149" s="264">
        <v>1354.05</v>
      </c>
      <c r="O149" s="264">
        <v>6325200</v>
      </c>
      <c r="P149" s="265">
        <v>3.7428243398392652E-2</v>
      </c>
    </row>
    <row r="150" spans="1:16" ht="12.75" customHeight="1">
      <c r="A150" s="256">
        <v>140</v>
      </c>
      <c r="B150" s="269" t="s">
        <v>87</v>
      </c>
      <c r="C150" s="266" t="s">
        <v>193</v>
      </c>
      <c r="D150" s="262">
        <v>45316</v>
      </c>
      <c r="E150" s="261">
        <v>6571.85</v>
      </c>
      <c r="F150" s="261">
        <v>6625.6166666666659</v>
      </c>
      <c r="G150" s="263">
        <v>6371.2833333333319</v>
      </c>
      <c r="H150" s="263">
        <v>6170.7166666666662</v>
      </c>
      <c r="I150" s="263">
        <v>5916.3833333333323</v>
      </c>
      <c r="J150" s="263">
        <v>6826.1833333333316</v>
      </c>
      <c r="K150" s="263">
        <v>7080.5166666666655</v>
      </c>
      <c r="L150" s="263">
        <v>7281.0833333333312</v>
      </c>
      <c r="M150" s="264">
        <v>6879.95</v>
      </c>
      <c r="N150" s="264">
        <v>6425.05</v>
      </c>
      <c r="O150" s="264">
        <v>1004400</v>
      </c>
      <c r="P150" s="265">
        <v>-0.23480115800700899</v>
      </c>
    </row>
    <row r="151" spans="1:16" ht="12.75" customHeight="1">
      <c r="A151" s="256">
        <v>141</v>
      </c>
      <c r="B151" s="269" t="s">
        <v>84</v>
      </c>
      <c r="C151" s="268" t="s">
        <v>194</v>
      </c>
      <c r="D151" s="262">
        <v>45316</v>
      </c>
      <c r="E151" s="261">
        <v>229</v>
      </c>
      <c r="F151" s="261">
        <v>233.63333333333333</v>
      </c>
      <c r="G151" s="263">
        <v>222.61666666666665</v>
      </c>
      <c r="H151" s="263">
        <v>216.23333333333332</v>
      </c>
      <c r="I151" s="263">
        <v>205.21666666666664</v>
      </c>
      <c r="J151" s="263">
        <v>240.01666666666665</v>
      </c>
      <c r="K151" s="263">
        <v>251.0333333333333</v>
      </c>
      <c r="L151" s="263">
        <v>257.41666666666663</v>
      </c>
      <c r="M151" s="264">
        <v>244.65</v>
      </c>
      <c r="N151" s="264">
        <v>227.25</v>
      </c>
      <c r="O151" s="264">
        <v>111792450</v>
      </c>
      <c r="P151" s="265">
        <v>9.3919529837251353E-2</v>
      </c>
    </row>
    <row r="152" spans="1:16" ht="12.75" customHeight="1">
      <c r="A152" s="256">
        <v>142</v>
      </c>
      <c r="B152" s="269" t="s">
        <v>47</v>
      </c>
      <c r="C152" s="261" t="s">
        <v>195</v>
      </c>
      <c r="D152" s="262">
        <v>45316</v>
      </c>
      <c r="E152" s="261">
        <v>36549.800000000003</v>
      </c>
      <c r="F152" s="261">
        <v>36874</v>
      </c>
      <c r="G152" s="263">
        <v>36098</v>
      </c>
      <c r="H152" s="263">
        <v>35646.199999999997</v>
      </c>
      <c r="I152" s="263">
        <v>34870.199999999997</v>
      </c>
      <c r="J152" s="263">
        <v>37325.800000000003</v>
      </c>
      <c r="K152" s="263">
        <v>38101.800000000003</v>
      </c>
      <c r="L152" s="263">
        <v>38553.600000000006</v>
      </c>
      <c r="M152" s="264">
        <v>37650</v>
      </c>
      <c r="N152" s="264">
        <v>36422.199999999997</v>
      </c>
      <c r="O152" s="264">
        <v>184200</v>
      </c>
      <c r="P152" s="265">
        <v>-2.1435970993704676E-2</v>
      </c>
    </row>
    <row r="153" spans="1:16" ht="12.75" customHeight="1">
      <c r="A153" s="256">
        <v>143</v>
      </c>
      <c r="B153" s="269" t="s">
        <v>43</v>
      </c>
      <c r="C153" s="261" t="s">
        <v>196</v>
      </c>
      <c r="D153" s="262">
        <v>45316</v>
      </c>
      <c r="E153" s="261">
        <v>852.45</v>
      </c>
      <c r="F153" s="261">
        <v>867.19999999999993</v>
      </c>
      <c r="G153" s="263">
        <v>834.84999999999991</v>
      </c>
      <c r="H153" s="263">
        <v>817.25</v>
      </c>
      <c r="I153" s="263">
        <v>784.9</v>
      </c>
      <c r="J153" s="263">
        <v>884.79999999999984</v>
      </c>
      <c r="K153" s="263">
        <v>917.15</v>
      </c>
      <c r="L153" s="263">
        <v>934.74999999999977</v>
      </c>
      <c r="M153" s="264">
        <v>899.55</v>
      </c>
      <c r="N153" s="264">
        <v>849.6</v>
      </c>
      <c r="O153" s="264">
        <v>13542000</v>
      </c>
      <c r="P153" s="265">
        <v>-1.4195239135182355E-2</v>
      </c>
    </row>
    <row r="154" spans="1:16" ht="12.75" customHeight="1">
      <c r="A154" s="256">
        <v>144</v>
      </c>
      <c r="B154" s="269" t="s">
        <v>87</v>
      </c>
      <c r="C154" s="261" t="s">
        <v>197</v>
      </c>
      <c r="D154" s="262">
        <v>45316</v>
      </c>
      <c r="E154" s="261">
        <v>8279.1</v>
      </c>
      <c r="F154" s="261">
        <v>8457.8833333333332</v>
      </c>
      <c r="G154" s="263">
        <v>7941.3666666666668</v>
      </c>
      <c r="H154" s="263">
        <v>7603.6333333333332</v>
      </c>
      <c r="I154" s="263">
        <v>7087.1166666666668</v>
      </c>
      <c r="J154" s="263">
        <v>8795.6166666666668</v>
      </c>
      <c r="K154" s="263">
        <v>9312.1333333333332</v>
      </c>
      <c r="L154" s="263">
        <v>9649.8666666666668</v>
      </c>
      <c r="M154" s="264">
        <v>8974.4</v>
      </c>
      <c r="N154" s="264">
        <v>8120.15</v>
      </c>
      <c r="O154" s="264">
        <v>1804800</v>
      </c>
      <c r="P154" s="265">
        <v>2.2168033695411216E-4</v>
      </c>
    </row>
    <row r="155" spans="1:16" ht="12.75" customHeight="1">
      <c r="A155" s="256">
        <v>145</v>
      </c>
      <c r="B155" s="269" t="s">
        <v>84</v>
      </c>
      <c r="C155" s="266" t="s">
        <v>198</v>
      </c>
      <c r="D155" s="262">
        <v>45316</v>
      </c>
      <c r="E155" s="261">
        <v>259.60000000000002</v>
      </c>
      <c r="F155" s="261">
        <v>259.58333333333331</v>
      </c>
      <c r="G155" s="263">
        <v>253.31666666666661</v>
      </c>
      <c r="H155" s="263">
        <v>247.0333333333333</v>
      </c>
      <c r="I155" s="263">
        <v>240.76666666666659</v>
      </c>
      <c r="J155" s="263">
        <v>265.86666666666662</v>
      </c>
      <c r="K155" s="263">
        <v>272.13333333333338</v>
      </c>
      <c r="L155" s="263">
        <v>278.41666666666663</v>
      </c>
      <c r="M155" s="264">
        <v>265.85000000000002</v>
      </c>
      <c r="N155" s="264">
        <v>253.3</v>
      </c>
      <c r="O155" s="264">
        <v>42690000</v>
      </c>
      <c r="P155" s="265">
        <v>-3.9097845904517523E-2</v>
      </c>
    </row>
    <row r="156" spans="1:16" ht="12.75" customHeight="1">
      <c r="A156" s="256">
        <v>146</v>
      </c>
      <c r="B156" s="269" t="s">
        <v>68</v>
      </c>
      <c r="C156" s="261" t="s">
        <v>199</v>
      </c>
      <c r="D156" s="262">
        <v>45316</v>
      </c>
      <c r="E156" s="261">
        <v>395.4</v>
      </c>
      <c r="F156" s="261">
        <v>402.56666666666661</v>
      </c>
      <c r="G156" s="263">
        <v>374.18333333333322</v>
      </c>
      <c r="H156" s="263">
        <v>352.96666666666664</v>
      </c>
      <c r="I156" s="263">
        <v>324.58333333333326</v>
      </c>
      <c r="J156" s="263">
        <v>423.78333333333319</v>
      </c>
      <c r="K156" s="263">
        <v>452.16666666666663</v>
      </c>
      <c r="L156" s="263">
        <v>473.38333333333316</v>
      </c>
      <c r="M156" s="264">
        <v>430.95</v>
      </c>
      <c r="N156" s="264">
        <v>381.35</v>
      </c>
      <c r="O156" s="264">
        <v>67971375</v>
      </c>
      <c r="P156" s="265">
        <v>-7.1319409067753439E-3</v>
      </c>
    </row>
    <row r="157" spans="1:16" ht="12.75" customHeight="1">
      <c r="A157" s="256">
        <v>147</v>
      </c>
      <c r="B157" s="269" t="s">
        <v>59</v>
      </c>
      <c r="C157" s="261" t="s">
        <v>200</v>
      </c>
      <c r="D157" s="262">
        <v>45316</v>
      </c>
      <c r="E157" s="261">
        <v>2518.15</v>
      </c>
      <c r="F157" s="261">
        <v>2563.5166666666664</v>
      </c>
      <c r="G157" s="263">
        <v>2437.5333333333328</v>
      </c>
      <c r="H157" s="263">
        <v>2356.9166666666665</v>
      </c>
      <c r="I157" s="263">
        <v>2230.9333333333329</v>
      </c>
      <c r="J157" s="263">
        <v>2644.1333333333328</v>
      </c>
      <c r="K157" s="263">
        <v>2770.1166666666663</v>
      </c>
      <c r="L157" s="263">
        <v>2850.7333333333327</v>
      </c>
      <c r="M157" s="264">
        <v>2689.5</v>
      </c>
      <c r="N157" s="264">
        <v>2482.9</v>
      </c>
      <c r="O157" s="264">
        <v>3019750</v>
      </c>
      <c r="P157" s="265">
        <v>-3.5069499920115037E-2</v>
      </c>
    </row>
    <row r="158" spans="1:16" ht="12.75" customHeight="1">
      <c r="A158" s="256">
        <v>148</v>
      </c>
      <c r="B158" s="269" t="s">
        <v>39</v>
      </c>
      <c r="C158" s="261" t="s">
        <v>201</v>
      </c>
      <c r="D158" s="262">
        <v>45316</v>
      </c>
      <c r="E158" s="261">
        <v>3271.05</v>
      </c>
      <c r="F158" s="261">
        <v>3304.9833333333336</v>
      </c>
      <c r="G158" s="263">
        <v>3211.0666666666671</v>
      </c>
      <c r="H158" s="263">
        <v>3151.0833333333335</v>
      </c>
      <c r="I158" s="263">
        <v>3057.166666666667</v>
      </c>
      <c r="J158" s="263">
        <v>3364.9666666666672</v>
      </c>
      <c r="K158" s="263">
        <v>3458.8833333333332</v>
      </c>
      <c r="L158" s="263">
        <v>3518.8666666666672</v>
      </c>
      <c r="M158" s="264">
        <v>3398.9</v>
      </c>
      <c r="N158" s="264">
        <v>3245</v>
      </c>
      <c r="O158" s="264">
        <v>2008000</v>
      </c>
      <c r="P158" s="265">
        <v>-8.5174669793852617E-3</v>
      </c>
    </row>
    <row r="159" spans="1:16" ht="12.75" customHeight="1">
      <c r="A159" s="256">
        <v>149</v>
      </c>
      <c r="B159" s="269" t="s">
        <v>63</v>
      </c>
      <c r="C159" s="261" t="s">
        <v>202</v>
      </c>
      <c r="D159" s="262">
        <v>45316</v>
      </c>
      <c r="E159" s="261">
        <v>98.75</v>
      </c>
      <c r="F159" s="261">
        <v>101.03333333333335</v>
      </c>
      <c r="G159" s="263">
        <v>95.666666666666686</v>
      </c>
      <c r="H159" s="263">
        <v>92.583333333333343</v>
      </c>
      <c r="I159" s="263">
        <v>87.216666666666683</v>
      </c>
      <c r="J159" s="263">
        <v>104.11666666666669</v>
      </c>
      <c r="K159" s="263">
        <v>109.48333333333333</v>
      </c>
      <c r="L159" s="263">
        <v>112.56666666666669</v>
      </c>
      <c r="M159" s="264">
        <v>106.4</v>
      </c>
      <c r="N159" s="264">
        <v>97.95</v>
      </c>
      <c r="O159" s="264">
        <v>257472000</v>
      </c>
      <c r="P159" s="265">
        <v>-2.4904562806762408E-2</v>
      </c>
    </row>
    <row r="160" spans="1:16" ht="12.75" customHeight="1">
      <c r="A160" s="256">
        <v>150</v>
      </c>
      <c r="B160" s="269" t="s">
        <v>45</v>
      </c>
      <c r="C160" s="261" t="s">
        <v>203</v>
      </c>
      <c r="D160" s="262">
        <v>45316</v>
      </c>
      <c r="E160" s="261">
        <v>4205.3</v>
      </c>
      <c r="F160" s="261">
        <v>4252.416666666667</v>
      </c>
      <c r="G160" s="263">
        <v>4074.5833333333339</v>
      </c>
      <c r="H160" s="263">
        <v>3943.8666666666668</v>
      </c>
      <c r="I160" s="263">
        <v>3766.0333333333338</v>
      </c>
      <c r="J160" s="263">
        <v>4383.1333333333341</v>
      </c>
      <c r="K160" s="263">
        <v>4560.9666666666681</v>
      </c>
      <c r="L160" s="263">
        <v>4691.6833333333343</v>
      </c>
      <c r="M160" s="264">
        <v>4430.25</v>
      </c>
      <c r="N160" s="264">
        <v>4121.7</v>
      </c>
      <c r="O160" s="264">
        <v>2625200</v>
      </c>
      <c r="P160" s="265">
        <v>-8.7013980663559851E-2</v>
      </c>
    </row>
    <row r="161" spans="1:16" ht="12.75" customHeight="1">
      <c r="A161" s="256">
        <v>151</v>
      </c>
      <c r="B161" s="269" t="s">
        <v>190</v>
      </c>
      <c r="C161" s="268" t="s">
        <v>204</v>
      </c>
      <c r="D161" s="262">
        <v>45316</v>
      </c>
      <c r="E161" s="261">
        <v>237.35</v>
      </c>
      <c r="F161" s="261">
        <v>240.20000000000002</v>
      </c>
      <c r="G161" s="263">
        <v>233.80000000000004</v>
      </c>
      <c r="H161" s="263">
        <v>230.25000000000003</v>
      </c>
      <c r="I161" s="263">
        <v>223.85000000000005</v>
      </c>
      <c r="J161" s="263">
        <v>243.75000000000003</v>
      </c>
      <c r="K161" s="263">
        <v>250.15</v>
      </c>
      <c r="L161" s="263">
        <v>253.70000000000002</v>
      </c>
      <c r="M161" s="264">
        <v>246.6</v>
      </c>
      <c r="N161" s="264">
        <v>236.65</v>
      </c>
      <c r="O161" s="264">
        <v>77266800</v>
      </c>
      <c r="P161" s="265">
        <v>-1.0830491289519772E-2</v>
      </c>
    </row>
    <row r="162" spans="1:16" ht="12.75" customHeight="1">
      <c r="A162" s="256">
        <v>152</v>
      </c>
      <c r="B162" s="269" t="s">
        <v>205</v>
      </c>
      <c r="C162" s="261" t="s">
        <v>206</v>
      </c>
      <c r="D162" s="262">
        <v>45316</v>
      </c>
      <c r="E162" s="261">
        <v>1472.45</v>
      </c>
      <c r="F162" s="261">
        <v>1492.9000000000003</v>
      </c>
      <c r="G162" s="263">
        <v>1447.9500000000007</v>
      </c>
      <c r="H162" s="263">
        <v>1423.4500000000005</v>
      </c>
      <c r="I162" s="263">
        <v>1378.5000000000009</v>
      </c>
      <c r="J162" s="263">
        <v>1517.4000000000005</v>
      </c>
      <c r="K162" s="263">
        <v>1562.35</v>
      </c>
      <c r="L162" s="263">
        <v>1586.8500000000004</v>
      </c>
      <c r="M162" s="264">
        <v>1537.85</v>
      </c>
      <c r="N162" s="264">
        <v>1468.4</v>
      </c>
      <c r="O162" s="264">
        <v>6237275</v>
      </c>
      <c r="P162" s="265">
        <v>2.426146237134073E-2</v>
      </c>
    </row>
    <row r="163" spans="1:16" ht="12.75" customHeight="1">
      <c r="A163" s="256">
        <v>153</v>
      </c>
      <c r="B163" s="269" t="s">
        <v>49</v>
      </c>
      <c r="C163" s="261" t="s">
        <v>208</v>
      </c>
      <c r="D163" s="262">
        <v>45316</v>
      </c>
      <c r="E163" s="261">
        <v>938.7</v>
      </c>
      <c r="F163" s="261">
        <v>946.30000000000007</v>
      </c>
      <c r="G163" s="263">
        <v>927.80000000000018</v>
      </c>
      <c r="H163" s="263">
        <v>916.90000000000009</v>
      </c>
      <c r="I163" s="263">
        <v>898.4000000000002</v>
      </c>
      <c r="J163" s="263">
        <v>957.20000000000016</v>
      </c>
      <c r="K163" s="263">
        <v>975.69999999999993</v>
      </c>
      <c r="L163" s="263">
        <v>986.60000000000014</v>
      </c>
      <c r="M163" s="264">
        <v>964.8</v>
      </c>
      <c r="N163" s="264">
        <v>935.4</v>
      </c>
      <c r="O163" s="264">
        <v>4490550</v>
      </c>
      <c r="P163" s="265">
        <v>3.345070422535211E-2</v>
      </c>
    </row>
    <row r="164" spans="1:16" ht="12.75" customHeight="1">
      <c r="A164" s="256">
        <v>154</v>
      </c>
      <c r="B164" s="269" t="s">
        <v>63</v>
      </c>
      <c r="C164" s="261" t="s">
        <v>209</v>
      </c>
      <c r="D164" s="262">
        <v>45316</v>
      </c>
      <c r="E164" s="261">
        <v>254.2</v>
      </c>
      <c r="F164" s="261">
        <v>257.25</v>
      </c>
      <c r="G164" s="263">
        <v>242.7</v>
      </c>
      <c r="H164" s="263">
        <v>231.2</v>
      </c>
      <c r="I164" s="263">
        <v>216.64999999999998</v>
      </c>
      <c r="J164" s="263">
        <v>268.75</v>
      </c>
      <c r="K164" s="263">
        <v>283.29999999999995</v>
      </c>
      <c r="L164" s="263">
        <v>294.8</v>
      </c>
      <c r="M164" s="264">
        <v>271.8</v>
      </c>
      <c r="N164" s="264">
        <v>245.75</v>
      </c>
      <c r="O164" s="264">
        <v>57857500</v>
      </c>
      <c r="P164" s="265">
        <v>-9.5481904166340961E-2</v>
      </c>
    </row>
    <row r="165" spans="1:16" ht="12.75" customHeight="1">
      <c r="A165" s="256">
        <v>155</v>
      </c>
      <c r="B165" s="269" t="s">
        <v>190</v>
      </c>
      <c r="C165" s="261" t="s">
        <v>210</v>
      </c>
      <c r="D165" s="262">
        <v>45316</v>
      </c>
      <c r="E165" s="261">
        <v>434.1</v>
      </c>
      <c r="F165" s="261">
        <v>443.5333333333333</v>
      </c>
      <c r="G165" s="263">
        <v>406.11666666666662</v>
      </c>
      <c r="H165" s="263">
        <v>378.13333333333333</v>
      </c>
      <c r="I165" s="263">
        <v>340.71666666666664</v>
      </c>
      <c r="J165" s="263">
        <v>471.51666666666659</v>
      </c>
      <c r="K165" s="263">
        <v>508.93333333333334</v>
      </c>
      <c r="L165" s="263">
        <v>536.91666666666652</v>
      </c>
      <c r="M165" s="264">
        <v>480.95</v>
      </c>
      <c r="N165" s="264">
        <v>415.55</v>
      </c>
      <c r="O165" s="264">
        <v>42988000</v>
      </c>
      <c r="P165" s="265">
        <v>-0.15726328170946874</v>
      </c>
    </row>
    <row r="166" spans="1:16" ht="12.75" customHeight="1">
      <c r="A166" s="256">
        <v>156</v>
      </c>
      <c r="B166" s="269" t="s">
        <v>84</v>
      </c>
      <c r="C166" s="261" t="s">
        <v>211</v>
      </c>
      <c r="D166" s="262">
        <v>45316</v>
      </c>
      <c r="E166" s="261">
        <v>2657.9</v>
      </c>
      <c r="F166" s="261">
        <v>2682.3166666666666</v>
      </c>
      <c r="G166" s="263">
        <v>2622.6333333333332</v>
      </c>
      <c r="H166" s="263">
        <v>2587.3666666666668</v>
      </c>
      <c r="I166" s="263">
        <v>2527.6833333333334</v>
      </c>
      <c r="J166" s="263">
        <v>2717.583333333333</v>
      </c>
      <c r="K166" s="263">
        <v>2777.2666666666664</v>
      </c>
      <c r="L166" s="263">
        <v>2812.5333333333328</v>
      </c>
      <c r="M166" s="264">
        <v>2742</v>
      </c>
      <c r="N166" s="264">
        <v>2647.05</v>
      </c>
      <c r="O166" s="264">
        <v>35525750</v>
      </c>
      <c r="P166" s="265">
        <v>3.6983252453752689E-2</v>
      </c>
    </row>
    <row r="167" spans="1:16" ht="12.75" customHeight="1">
      <c r="A167" s="256">
        <v>157</v>
      </c>
      <c r="B167" s="269" t="s">
        <v>132</v>
      </c>
      <c r="C167" s="261" t="s">
        <v>212</v>
      </c>
      <c r="D167" s="262">
        <v>45316</v>
      </c>
      <c r="E167" s="261">
        <v>108.55</v>
      </c>
      <c r="F167" s="261">
        <v>110.75</v>
      </c>
      <c r="G167" s="263">
        <v>106</v>
      </c>
      <c r="H167" s="263">
        <v>103.45</v>
      </c>
      <c r="I167" s="263">
        <v>98.7</v>
      </c>
      <c r="J167" s="263">
        <v>113.3</v>
      </c>
      <c r="K167" s="263">
        <v>118.05</v>
      </c>
      <c r="L167" s="263">
        <v>120.6</v>
      </c>
      <c r="M167" s="264">
        <v>115.5</v>
      </c>
      <c r="N167" s="264">
        <v>108.2</v>
      </c>
      <c r="O167" s="264">
        <v>144016000</v>
      </c>
      <c r="P167" s="265">
        <v>-7.2539927872230806E-2</v>
      </c>
    </row>
    <row r="168" spans="1:16" ht="12.75" customHeight="1">
      <c r="A168" s="256">
        <v>158</v>
      </c>
      <c r="B168" s="269" t="s">
        <v>63</v>
      </c>
      <c r="C168" s="261" t="s">
        <v>213</v>
      </c>
      <c r="D168" s="262">
        <v>45316</v>
      </c>
      <c r="E168" s="261">
        <v>722.4</v>
      </c>
      <c r="F168" s="261">
        <v>728.58333333333337</v>
      </c>
      <c r="G168" s="263">
        <v>712.66666666666674</v>
      </c>
      <c r="H168" s="263">
        <v>702.93333333333339</v>
      </c>
      <c r="I168" s="263">
        <v>687.01666666666677</v>
      </c>
      <c r="J168" s="263">
        <v>738.31666666666672</v>
      </c>
      <c r="K168" s="263">
        <v>754.23333333333346</v>
      </c>
      <c r="L168" s="263">
        <v>763.9666666666667</v>
      </c>
      <c r="M168" s="264">
        <v>744.5</v>
      </c>
      <c r="N168" s="264">
        <v>718.85</v>
      </c>
      <c r="O168" s="264">
        <v>19985600</v>
      </c>
      <c r="P168" s="265">
        <v>-0.12208321619342143</v>
      </c>
    </row>
    <row r="169" spans="1:16" ht="12.75" customHeight="1">
      <c r="A169" s="256">
        <v>159</v>
      </c>
      <c r="B169" s="269" t="s">
        <v>68</v>
      </c>
      <c r="C169" s="266" t="s">
        <v>214</v>
      </c>
      <c r="D169" s="262">
        <v>45316</v>
      </c>
      <c r="E169" s="261">
        <v>1370.65</v>
      </c>
      <c r="F169" s="261">
        <v>1395.1000000000001</v>
      </c>
      <c r="G169" s="263">
        <v>1341.4500000000003</v>
      </c>
      <c r="H169" s="263">
        <v>1312.2500000000002</v>
      </c>
      <c r="I169" s="263">
        <v>1258.6000000000004</v>
      </c>
      <c r="J169" s="263">
        <v>1424.3000000000002</v>
      </c>
      <c r="K169" s="263">
        <v>1477.9500000000003</v>
      </c>
      <c r="L169" s="263">
        <v>1507.15</v>
      </c>
      <c r="M169" s="264">
        <v>1448.75</v>
      </c>
      <c r="N169" s="264">
        <v>1365.9</v>
      </c>
      <c r="O169" s="264">
        <v>7161000</v>
      </c>
      <c r="P169" s="265">
        <v>0.15147129763627593</v>
      </c>
    </row>
    <row r="170" spans="1:16" ht="12.75" customHeight="1">
      <c r="A170" s="256">
        <v>160</v>
      </c>
      <c r="B170" s="269" t="s">
        <v>63</v>
      </c>
      <c r="C170" s="261" t="s">
        <v>215</v>
      </c>
      <c r="D170" s="262">
        <v>45316</v>
      </c>
      <c r="E170" s="261">
        <v>603.65</v>
      </c>
      <c r="F170" s="261">
        <v>613.30000000000007</v>
      </c>
      <c r="G170" s="263">
        <v>591.10000000000014</v>
      </c>
      <c r="H170" s="263">
        <v>578.55000000000007</v>
      </c>
      <c r="I170" s="263">
        <v>556.35000000000014</v>
      </c>
      <c r="J170" s="263">
        <v>625.85000000000014</v>
      </c>
      <c r="K170" s="263">
        <v>648.05000000000018</v>
      </c>
      <c r="L170" s="263">
        <v>660.60000000000014</v>
      </c>
      <c r="M170" s="264">
        <v>635.5</v>
      </c>
      <c r="N170" s="264">
        <v>600.75</v>
      </c>
      <c r="O170" s="264">
        <v>124431000</v>
      </c>
      <c r="P170" s="265">
        <v>2.5516133020150822E-2</v>
      </c>
    </row>
    <row r="171" spans="1:16" ht="12.75" customHeight="1">
      <c r="A171" s="256">
        <v>161</v>
      </c>
      <c r="B171" s="269" t="s">
        <v>49</v>
      </c>
      <c r="C171" s="261" t="s">
        <v>216</v>
      </c>
      <c r="D171" s="262">
        <v>45316</v>
      </c>
      <c r="E171" s="261">
        <v>27556.3</v>
      </c>
      <c r="F171" s="261">
        <v>27737.383333333331</v>
      </c>
      <c r="G171" s="263">
        <v>27298.466666666664</v>
      </c>
      <c r="H171" s="263">
        <v>27040.633333333331</v>
      </c>
      <c r="I171" s="263">
        <v>26601.716666666664</v>
      </c>
      <c r="J171" s="263">
        <v>27995.216666666664</v>
      </c>
      <c r="K171" s="263">
        <v>28434.133333333335</v>
      </c>
      <c r="L171" s="263">
        <v>28691.966666666664</v>
      </c>
      <c r="M171" s="264">
        <v>28176.3</v>
      </c>
      <c r="N171" s="264">
        <v>27479.55</v>
      </c>
      <c r="O171" s="264">
        <v>174525</v>
      </c>
      <c r="P171" s="265">
        <v>-5.4449410808614387E-2</v>
      </c>
    </row>
    <row r="172" spans="1:16" ht="12.75" customHeight="1">
      <c r="A172" s="256">
        <v>162</v>
      </c>
      <c r="B172" s="269" t="s">
        <v>41</v>
      </c>
      <c r="C172" s="261" t="s">
        <v>217</v>
      </c>
      <c r="D172" s="262">
        <v>45316</v>
      </c>
      <c r="E172" s="261">
        <v>4070.7</v>
      </c>
      <c r="F172" s="261">
        <v>4071.5166666666664</v>
      </c>
      <c r="G172" s="263">
        <v>4013.1833333333325</v>
      </c>
      <c r="H172" s="263">
        <v>3955.6666666666661</v>
      </c>
      <c r="I172" s="263">
        <v>3897.3333333333321</v>
      </c>
      <c r="J172" s="263">
        <v>4129.0333333333328</v>
      </c>
      <c r="K172" s="263">
        <v>4187.3666666666668</v>
      </c>
      <c r="L172" s="263">
        <v>4244.8833333333332</v>
      </c>
      <c r="M172" s="264">
        <v>4129.8500000000004</v>
      </c>
      <c r="N172" s="264">
        <v>4014</v>
      </c>
      <c r="O172" s="264">
        <v>1490700</v>
      </c>
      <c r="P172" s="265">
        <v>-9.4982242054457697E-2</v>
      </c>
    </row>
    <row r="173" spans="1:16" ht="12.75" customHeight="1">
      <c r="A173" s="256">
        <v>163</v>
      </c>
      <c r="B173" s="269" t="s">
        <v>47</v>
      </c>
      <c r="C173" s="261" t="s">
        <v>218</v>
      </c>
      <c r="D173" s="262">
        <v>45316</v>
      </c>
      <c r="E173" s="261">
        <v>2257.35</v>
      </c>
      <c r="F173" s="261">
        <v>2263.4166666666665</v>
      </c>
      <c r="G173" s="263">
        <v>2232.2833333333328</v>
      </c>
      <c r="H173" s="263">
        <v>2207.2166666666662</v>
      </c>
      <c r="I173" s="263">
        <v>2176.0833333333326</v>
      </c>
      <c r="J173" s="263">
        <v>2288.4833333333331</v>
      </c>
      <c r="K173" s="263">
        <v>2319.6166666666672</v>
      </c>
      <c r="L173" s="263">
        <v>2344.6833333333334</v>
      </c>
      <c r="M173" s="264">
        <v>2294.5500000000002</v>
      </c>
      <c r="N173" s="264">
        <v>2238.35</v>
      </c>
      <c r="O173" s="264">
        <v>4576875</v>
      </c>
      <c r="P173" s="265">
        <v>-4.1241162608012569E-2</v>
      </c>
    </row>
    <row r="174" spans="1:16" ht="12.75" customHeight="1">
      <c r="A174" s="256">
        <v>164</v>
      </c>
      <c r="B174" s="269" t="s">
        <v>68</v>
      </c>
      <c r="C174" s="261" t="s">
        <v>219</v>
      </c>
      <c r="D174" s="262">
        <v>45316</v>
      </c>
      <c r="E174" s="261">
        <v>2272.6</v>
      </c>
      <c r="F174" s="261">
        <v>2272.4333333333329</v>
      </c>
      <c r="G174" s="263">
        <v>2238.266666666666</v>
      </c>
      <c r="H174" s="263">
        <v>2203.9333333333329</v>
      </c>
      <c r="I174" s="263">
        <v>2169.766666666666</v>
      </c>
      <c r="J174" s="263">
        <v>2306.766666666666</v>
      </c>
      <c r="K174" s="263">
        <v>2340.9333333333329</v>
      </c>
      <c r="L174" s="263">
        <v>2375.266666666666</v>
      </c>
      <c r="M174" s="264">
        <v>2306.6</v>
      </c>
      <c r="N174" s="264">
        <v>2238.1</v>
      </c>
      <c r="O174" s="264">
        <v>7268700</v>
      </c>
      <c r="P174" s="265">
        <v>-6.9618308885646268E-2</v>
      </c>
    </row>
    <row r="175" spans="1:16" ht="12.75" customHeight="1">
      <c r="A175" s="256">
        <v>165</v>
      </c>
      <c r="B175" s="269" t="s">
        <v>43</v>
      </c>
      <c r="C175" s="261" t="s">
        <v>220</v>
      </c>
      <c r="D175" s="262">
        <v>45316</v>
      </c>
      <c r="E175" s="261">
        <v>1373.3</v>
      </c>
      <c r="F175" s="261">
        <v>1363.1</v>
      </c>
      <c r="G175" s="263">
        <v>1334.35</v>
      </c>
      <c r="H175" s="263">
        <v>1295.4000000000001</v>
      </c>
      <c r="I175" s="263">
        <v>1266.6500000000001</v>
      </c>
      <c r="J175" s="263">
        <v>1402.0499999999997</v>
      </c>
      <c r="K175" s="263">
        <v>1430.7999999999997</v>
      </c>
      <c r="L175" s="263">
        <v>1469.7499999999995</v>
      </c>
      <c r="M175" s="264">
        <v>1391.85</v>
      </c>
      <c r="N175" s="264">
        <v>1324.15</v>
      </c>
      <c r="O175" s="264">
        <v>14026600</v>
      </c>
      <c r="P175" s="265">
        <v>5.1146199443949013E-2</v>
      </c>
    </row>
    <row r="176" spans="1:16" ht="12.75" customHeight="1">
      <c r="A176" s="256">
        <v>166</v>
      </c>
      <c r="B176" s="269" t="s">
        <v>205</v>
      </c>
      <c r="C176" s="261" t="s">
        <v>221</v>
      </c>
      <c r="D176" s="262">
        <v>45316</v>
      </c>
      <c r="E176" s="261">
        <v>621.6</v>
      </c>
      <c r="F176" s="261">
        <v>635.06666666666672</v>
      </c>
      <c r="G176" s="263">
        <v>605.78333333333342</v>
      </c>
      <c r="H176" s="263">
        <v>589.9666666666667</v>
      </c>
      <c r="I176" s="263">
        <v>560.68333333333339</v>
      </c>
      <c r="J176" s="263">
        <v>650.88333333333344</v>
      </c>
      <c r="K176" s="263">
        <v>680.16666666666674</v>
      </c>
      <c r="L176" s="263">
        <v>695.98333333333346</v>
      </c>
      <c r="M176" s="264">
        <v>664.35</v>
      </c>
      <c r="N176" s="264">
        <v>619.25</v>
      </c>
      <c r="O176" s="264">
        <v>8925000</v>
      </c>
      <c r="P176" s="265">
        <v>-6.0773480662983423E-2</v>
      </c>
    </row>
    <row r="177" spans="1:16" ht="12.75" customHeight="1">
      <c r="A177" s="256">
        <v>167</v>
      </c>
      <c r="B177" s="269" t="s">
        <v>43</v>
      </c>
      <c r="C177" s="261" t="s">
        <v>222</v>
      </c>
      <c r="D177" s="262">
        <v>45316</v>
      </c>
      <c r="E177" s="261">
        <v>679.3</v>
      </c>
      <c r="F177" s="261">
        <v>681.69999999999993</v>
      </c>
      <c r="G177" s="263">
        <v>674.94999999999982</v>
      </c>
      <c r="H177" s="263">
        <v>670.59999999999991</v>
      </c>
      <c r="I177" s="263">
        <v>663.8499999999998</v>
      </c>
      <c r="J177" s="263">
        <v>686.04999999999984</v>
      </c>
      <c r="K177" s="263">
        <v>692.80000000000007</v>
      </c>
      <c r="L177" s="263">
        <v>697.14999999999986</v>
      </c>
      <c r="M177" s="264">
        <v>688.45</v>
      </c>
      <c r="N177" s="264">
        <v>677.35</v>
      </c>
      <c r="O177" s="264">
        <v>7141000</v>
      </c>
      <c r="P177" s="265">
        <v>-2.9623590161706754E-2</v>
      </c>
    </row>
    <row r="178" spans="1:16" ht="12.75" customHeight="1">
      <c r="A178" s="256">
        <v>168</v>
      </c>
      <c r="B178" s="269" t="s">
        <v>39</v>
      </c>
      <c r="C178" s="268" t="s">
        <v>223</v>
      </c>
      <c r="D178" s="262">
        <v>45316</v>
      </c>
      <c r="E178" s="261">
        <v>1002.2</v>
      </c>
      <c r="F178" s="261">
        <v>1020.2666666666668</v>
      </c>
      <c r="G178" s="263">
        <v>981.18333333333362</v>
      </c>
      <c r="H178" s="263">
        <v>960.16666666666686</v>
      </c>
      <c r="I178" s="263">
        <v>921.08333333333371</v>
      </c>
      <c r="J178" s="263">
        <v>1041.2833333333335</v>
      </c>
      <c r="K178" s="263">
        <v>1080.3666666666668</v>
      </c>
      <c r="L178" s="263">
        <v>1101.3833333333334</v>
      </c>
      <c r="M178" s="264">
        <v>1059.3499999999999</v>
      </c>
      <c r="N178" s="264">
        <v>999.25</v>
      </c>
      <c r="O178" s="264">
        <v>11901450</v>
      </c>
      <c r="P178" s="265">
        <v>-5.8478005482313015E-2</v>
      </c>
    </row>
    <row r="179" spans="1:16" ht="12.75" customHeight="1">
      <c r="A179" s="256">
        <v>169</v>
      </c>
      <c r="B179" s="269" t="s">
        <v>79</v>
      </c>
      <c r="C179" s="261" t="s">
        <v>224</v>
      </c>
      <c r="D179" s="262">
        <v>45316</v>
      </c>
      <c r="E179" s="261">
        <v>1704.75</v>
      </c>
      <c r="F179" s="261">
        <v>1718.8333333333333</v>
      </c>
      <c r="G179" s="263">
        <v>1677.8166666666666</v>
      </c>
      <c r="H179" s="263">
        <v>1650.8833333333334</v>
      </c>
      <c r="I179" s="263">
        <v>1609.8666666666668</v>
      </c>
      <c r="J179" s="263">
        <v>1745.7666666666664</v>
      </c>
      <c r="K179" s="263">
        <v>1786.7833333333333</v>
      </c>
      <c r="L179" s="263">
        <v>1813.7166666666662</v>
      </c>
      <c r="M179" s="264">
        <v>1759.85</v>
      </c>
      <c r="N179" s="264">
        <v>1691.9</v>
      </c>
      <c r="O179" s="264">
        <v>7659500</v>
      </c>
      <c r="P179" s="265">
        <v>-0.11435509047811759</v>
      </c>
    </row>
    <row r="180" spans="1:16" ht="12.75" customHeight="1">
      <c r="A180" s="256">
        <v>170</v>
      </c>
      <c r="B180" s="269" t="s">
        <v>59</v>
      </c>
      <c r="C180" s="267" t="s">
        <v>225</v>
      </c>
      <c r="D180" s="262">
        <v>45316</v>
      </c>
      <c r="E180" s="261">
        <v>1144.55</v>
      </c>
      <c r="F180" s="261">
        <v>1150.0833333333333</v>
      </c>
      <c r="G180" s="263">
        <v>1133.3166666666666</v>
      </c>
      <c r="H180" s="263">
        <v>1122.0833333333333</v>
      </c>
      <c r="I180" s="263">
        <v>1105.3166666666666</v>
      </c>
      <c r="J180" s="263">
        <v>1161.3166666666666</v>
      </c>
      <c r="K180" s="263">
        <v>1178.0833333333335</v>
      </c>
      <c r="L180" s="263">
        <v>1189.3166666666666</v>
      </c>
      <c r="M180" s="264">
        <v>1166.8499999999999</v>
      </c>
      <c r="N180" s="264">
        <v>1138.8499999999999</v>
      </c>
      <c r="O180" s="264">
        <v>10257300</v>
      </c>
      <c r="P180" s="265">
        <v>-8.0939947780678846E-3</v>
      </c>
    </row>
    <row r="181" spans="1:16" ht="12.75" customHeight="1">
      <c r="A181" s="256">
        <v>171</v>
      </c>
      <c r="B181" s="269" t="s">
        <v>56</v>
      </c>
      <c r="C181" s="261" t="s">
        <v>226</v>
      </c>
      <c r="D181" s="262">
        <v>45316</v>
      </c>
      <c r="E181" s="261">
        <v>797.3</v>
      </c>
      <c r="F181" s="261">
        <v>805.58333333333337</v>
      </c>
      <c r="G181" s="263">
        <v>784.7166666666667</v>
      </c>
      <c r="H181" s="263">
        <v>772.13333333333333</v>
      </c>
      <c r="I181" s="263">
        <v>751.26666666666665</v>
      </c>
      <c r="J181" s="263">
        <v>818.16666666666674</v>
      </c>
      <c r="K181" s="263">
        <v>839.0333333333333</v>
      </c>
      <c r="L181" s="263">
        <v>851.61666666666679</v>
      </c>
      <c r="M181" s="264">
        <v>826.45</v>
      </c>
      <c r="N181" s="264">
        <v>793</v>
      </c>
      <c r="O181" s="264">
        <v>66875250</v>
      </c>
      <c r="P181" s="265">
        <v>4.9066726276964345E-2</v>
      </c>
    </row>
    <row r="182" spans="1:16" ht="12.75" customHeight="1">
      <c r="A182" s="256">
        <v>172</v>
      </c>
      <c r="B182" s="269" t="s">
        <v>190</v>
      </c>
      <c r="C182" s="261" t="s">
        <v>227</v>
      </c>
      <c r="D182" s="262">
        <v>45316</v>
      </c>
      <c r="E182" s="261">
        <v>346.15</v>
      </c>
      <c r="F182" s="261">
        <v>350.0333333333333</v>
      </c>
      <c r="G182" s="263">
        <v>336.41666666666663</v>
      </c>
      <c r="H182" s="263">
        <v>326.68333333333334</v>
      </c>
      <c r="I182" s="263">
        <v>313.06666666666666</v>
      </c>
      <c r="J182" s="263">
        <v>359.76666666666659</v>
      </c>
      <c r="K182" s="263">
        <v>373.38333333333327</v>
      </c>
      <c r="L182" s="263">
        <v>383.11666666666656</v>
      </c>
      <c r="M182" s="264">
        <v>363.65</v>
      </c>
      <c r="N182" s="264">
        <v>340.3</v>
      </c>
      <c r="O182" s="264">
        <v>90439875</v>
      </c>
      <c r="P182" s="265">
        <v>-1.376467557322145E-2</v>
      </c>
    </row>
    <row r="183" spans="1:16" ht="12.75" customHeight="1">
      <c r="A183" s="256">
        <v>173</v>
      </c>
      <c r="B183" s="269" t="s">
        <v>132</v>
      </c>
      <c r="C183" s="261" t="s">
        <v>228</v>
      </c>
      <c r="D183" s="262">
        <v>45316</v>
      </c>
      <c r="E183" s="261">
        <v>129.94999999999999</v>
      </c>
      <c r="F183" s="261">
        <v>131.53333333333333</v>
      </c>
      <c r="G183" s="263">
        <v>127.81666666666666</v>
      </c>
      <c r="H183" s="263">
        <v>125.68333333333334</v>
      </c>
      <c r="I183" s="263">
        <v>121.96666666666667</v>
      </c>
      <c r="J183" s="263">
        <v>133.66666666666666</v>
      </c>
      <c r="K183" s="263">
        <v>137.3833333333333</v>
      </c>
      <c r="L183" s="263">
        <v>139.51666666666665</v>
      </c>
      <c r="M183" s="264">
        <v>135.25</v>
      </c>
      <c r="N183" s="264">
        <v>129.4</v>
      </c>
      <c r="O183" s="264">
        <v>250937500</v>
      </c>
      <c r="P183" s="265">
        <v>2.2186099639750459E-3</v>
      </c>
    </row>
    <row r="184" spans="1:16" ht="12.75" customHeight="1">
      <c r="A184" s="256">
        <v>174</v>
      </c>
      <c r="B184" s="269" t="s">
        <v>87</v>
      </c>
      <c r="C184" s="261" t="s">
        <v>229</v>
      </c>
      <c r="D184" s="262">
        <v>45316</v>
      </c>
      <c r="E184" s="261">
        <v>3850.8</v>
      </c>
      <c r="F184" s="261">
        <v>3874.5499999999997</v>
      </c>
      <c r="G184" s="263">
        <v>3813.5999999999995</v>
      </c>
      <c r="H184" s="263">
        <v>3776.3999999999996</v>
      </c>
      <c r="I184" s="263">
        <v>3715.4499999999994</v>
      </c>
      <c r="J184" s="263">
        <v>3911.7499999999995</v>
      </c>
      <c r="K184" s="263">
        <v>3972.6999999999994</v>
      </c>
      <c r="L184" s="263">
        <v>4009.8999999999996</v>
      </c>
      <c r="M184" s="264">
        <v>3935.5</v>
      </c>
      <c r="N184" s="264">
        <v>3837.35</v>
      </c>
      <c r="O184" s="264">
        <v>12313175</v>
      </c>
      <c r="P184" s="265">
        <v>-3.5979009960677932E-2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1364.25</v>
      </c>
      <c r="F185" s="261">
        <v>1377.6000000000001</v>
      </c>
      <c r="G185" s="263">
        <v>1339.6500000000003</v>
      </c>
      <c r="H185" s="263">
        <v>1315.0500000000002</v>
      </c>
      <c r="I185" s="263">
        <v>1277.1000000000004</v>
      </c>
      <c r="J185" s="263">
        <v>1402.2000000000003</v>
      </c>
      <c r="K185" s="263">
        <v>1440.15</v>
      </c>
      <c r="L185" s="263">
        <v>1464.7500000000002</v>
      </c>
      <c r="M185" s="264">
        <v>1415.55</v>
      </c>
      <c r="N185" s="264">
        <v>1353</v>
      </c>
      <c r="O185" s="264">
        <v>14600400</v>
      </c>
      <c r="P185" s="265">
        <v>-1.385962068406549E-2</v>
      </c>
    </row>
    <row r="186" spans="1:16" ht="12.75" customHeight="1">
      <c r="A186" s="256">
        <v>176</v>
      </c>
      <c r="B186" s="269" t="s">
        <v>59</v>
      </c>
      <c r="C186" s="261" t="s">
        <v>231</v>
      </c>
      <c r="D186" s="262">
        <v>45316</v>
      </c>
      <c r="E186" s="261">
        <v>3727.8</v>
      </c>
      <c r="F186" s="261">
        <v>3761.6</v>
      </c>
      <c r="G186" s="263">
        <v>3674.6</v>
      </c>
      <c r="H186" s="263">
        <v>3621.4</v>
      </c>
      <c r="I186" s="263">
        <v>3534.4</v>
      </c>
      <c r="J186" s="263">
        <v>3814.7999999999997</v>
      </c>
      <c r="K186" s="263">
        <v>3901.7999999999997</v>
      </c>
      <c r="L186" s="263">
        <v>3954.9999999999995</v>
      </c>
      <c r="M186" s="264">
        <v>3848.6</v>
      </c>
      <c r="N186" s="264">
        <v>3708.4</v>
      </c>
      <c r="O186" s="264">
        <v>4898600</v>
      </c>
      <c r="P186" s="265">
        <v>1.7003342537421886E-2</v>
      </c>
    </row>
    <row r="187" spans="1:16" ht="12.75" customHeight="1">
      <c r="A187" s="256">
        <v>177</v>
      </c>
      <c r="B187" s="269" t="s">
        <v>43</v>
      </c>
      <c r="C187" s="261" t="s">
        <v>232</v>
      </c>
      <c r="D187" s="262">
        <v>45316</v>
      </c>
      <c r="E187" s="261">
        <v>2485.25</v>
      </c>
      <c r="F187" s="261">
        <v>2501</v>
      </c>
      <c r="G187" s="263">
        <v>2453.9499999999998</v>
      </c>
      <c r="H187" s="263">
        <v>2422.6499999999996</v>
      </c>
      <c r="I187" s="263">
        <v>2375.5999999999995</v>
      </c>
      <c r="J187" s="263">
        <v>2532.3000000000002</v>
      </c>
      <c r="K187" s="263">
        <v>2579.3500000000004</v>
      </c>
      <c r="L187" s="263">
        <v>2610.6500000000005</v>
      </c>
      <c r="M187" s="264">
        <v>2548.0500000000002</v>
      </c>
      <c r="N187" s="264">
        <v>2469.6999999999998</v>
      </c>
      <c r="O187" s="264">
        <v>1630500</v>
      </c>
      <c r="P187" s="265">
        <v>6.3947797716150084E-2</v>
      </c>
    </row>
    <row r="188" spans="1:16" ht="12.75" customHeight="1">
      <c r="A188" s="256">
        <v>178</v>
      </c>
      <c r="B188" s="269" t="s">
        <v>45</v>
      </c>
      <c r="C188" s="261" t="s">
        <v>233</v>
      </c>
      <c r="D188" s="262">
        <v>45316</v>
      </c>
      <c r="E188" s="261">
        <v>3160.05</v>
      </c>
      <c r="F188" s="261">
        <v>3175.0333333333333</v>
      </c>
      <c r="G188" s="263">
        <v>3130.0666666666666</v>
      </c>
      <c r="H188" s="263">
        <v>3100.0833333333335</v>
      </c>
      <c r="I188" s="263">
        <v>3055.1166666666668</v>
      </c>
      <c r="J188" s="263">
        <v>3205.0166666666664</v>
      </c>
      <c r="K188" s="263">
        <v>3249.9833333333327</v>
      </c>
      <c r="L188" s="263">
        <v>3279.9666666666662</v>
      </c>
      <c r="M188" s="264">
        <v>3220</v>
      </c>
      <c r="N188" s="264">
        <v>3145.05</v>
      </c>
      <c r="O188" s="264">
        <v>3191600</v>
      </c>
      <c r="P188" s="265">
        <v>1.0127864286618559E-2</v>
      </c>
    </row>
    <row r="189" spans="1:16" ht="12.75" customHeight="1">
      <c r="A189" s="256">
        <v>179</v>
      </c>
      <c r="B189" s="269" t="s">
        <v>56</v>
      </c>
      <c r="C189" s="261" t="s">
        <v>234</v>
      </c>
      <c r="D189" s="262">
        <v>45316</v>
      </c>
      <c r="E189" s="261">
        <v>1988.1</v>
      </c>
      <c r="F189" s="261">
        <v>2004.6499999999999</v>
      </c>
      <c r="G189" s="263">
        <v>1964.2999999999997</v>
      </c>
      <c r="H189" s="263">
        <v>1940.4999999999998</v>
      </c>
      <c r="I189" s="263">
        <v>1900.1499999999996</v>
      </c>
      <c r="J189" s="263">
        <v>2028.4499999999998</v>
      </c>
      <c r="K189" s="263">
        <v>2068.7999999999997</v>
      </c>
      <c r="L189" s="263">
        <v>2092.6</v>
      </c>
      <c r="M189" s="264">
        <v>2045</v>
      </c>
      <c r="N189" s="264">
        <v>1980.85</v>
      </c>
      <c r="O189" s="264">
        <v>5522650</v>
      </c>
      <c r="P189" s="265">
        <v>2.1096227269785803E-2</v>
      </c>
    </row>
    <row r="190" spans="1:16" ht="12.75" customHeight="1">
      <c r="A190" s="256">
        <v>180</v>
      </c>
      <c r="B190" s="269" t="s">
        <v>59</v>
      </c>
      <c r="C190" s="261" t="s">
        <v>235</v>
      </c>
      <c r="D190" s="262">
        <v>45316</v>
      </c>
      <c r="E190" s="261">
        <v>1836.45</v>
      </c>
      <c r="F190" s="261">
        <v>1837.2666666666667</v>
      </c>
      <c r="G190" s="263">
        <v>1820.4333333333334</v>
      </c>
      <c r="H190" s="263">
        <v>1804.4166666666667</v>
      </c>
      <c r="I190" s="263">
        <v>1787.5833333333335</v>
      </c>
      <c r="J190" s="263">
        <v>1853.2833333333333</v>
      </c>
      <c r="K190" s="263">
        <v>1870.1166666666668</v>
      </c>
      <c r="L190" s="263">
        <v>1886.1333333333332</v>
      </c>
      <c r="M190" s="264">
        <v>1854.1</v>
      </c>
      <c r="N190" s="264">
        <v>1821.25</v>
      </c>
      <c r="O190" s="264">
        <v>3190400</v>
      </c>
      <c r="P190" s="265">
        <v>0.21622445867642573</v>
      </c>
    </row>
    <row r="191" spans="1:16" ht="12.75" customHeight="1">
      <c r="A191" s="256">
        <v>181</v>
      </c>
      <c r="B191" s="269" t="s">
        <v>49</v>
      </c>
      <c r="C191" s="261" t="s">
        <v>236</v>
      </c>
      <c r="D191" s="262">
        <v>45316</v>
      </c>
      <c r="E191" s="261">
        <v>9818.5</v>
      </c>
      <c r="F191" s="261">
        <v>9894.5833333333339</v>
      </c>
      <c r="G191" s="263">
        <v>9724.0666666666675</v>
      </c>
      <c r="H191" s="263">
        <v>9629.6333333333332</v>
      </c>
      <c r="I191" s="263">
        <v>9459.1166666666668</v>
      </c>
      <c r="J191" s="263">
        <v>9989.0166666666682</v>
      </c>
      <c r="K191" s="263">
        <v>10159.533333333335</v>
      </c>
      <c r="L191" s="263">
        <v>10253.966666666669</v>
      </c>
      <c r="M191" s="264">
        <v>10065.1</v>
      </c>
      <c r="N191" s="264">
        <v>9800.15</v>
      </c>
      <c r="O191" s="264">
        <v>1905600</v>
      </c>
      <c r="P191" s="265">
        <v>-1.68704534901718E-2</v>
      </c>
    </row>
    <row r="192" spans="1:16" ht="12.75" customHeight="1">
      <c r="A192" s="256">
        <v>182</v>
      </c>
      <c r="B192" s="269" t="s">
        <v>39</v>
      </c>
      <c r="C192" s="261" t="s">
        <v>237</v>
      </c>
      <c r="D192" s="262">
        <v>45316</v>
      </c>
      <c r="E192" s="261">
        <v>536.1</v>
      </c>
      <c r="F192" s="261">
        <v>542.19999999999993</v>
      </c>
      <c r="G192" s="263">
        <v>527.74999999999989</v>
      </c>
      <c r="H192" s="263">
        <v>519.4</v>
      </c>
      <c r="I192" s="263">
        <v>504.94999999999993</v>
      </c>
      <c r="J192" s="263">
        <v>550.54999999999984</v>
      </c>
      <c r="K192" s="263">
        <v>564.99999999999989</v>
      </c>
      <c r="L192" s="263">
        <v>573.3499999999998</v>
      </c>
      <c r="M192" s="264">
        <v>556.65</v>
      </c>
      <c r="N192" s="264">
        <v>533.85</v>
      </c>
      <c r="O192" s="264">
        <v>39640900</v>
      </c>
      <c r="P192" s="265">
        <v>-7.5689602909972717E-2</v>
      </c>
    </row>
    <row r="193" spans="1:16" ht="12.75" customHeight="1">
      <c r="A193" s="256">
        <v>183</v>
      </c>
      <c r="B193" s="269" t="s">
        <v>132</v>
      </c>
      <c r="C193" s="261" t="s">
        <v>238</v>
      </c>
      <c r="D193" s="262">
        <v>45316</v>
      </c>
      <c r="E193" s="261">
        <v>251.7</v>
      </c>
      <c r="F193" s="261">
        <v>256.25</v>
      </c>
      <c r="G193" s="263">
        <v>245.7</v>
      </c>
      <c r="H193" s="263">
        <v>239.7</v>
      </c>
      <c r="I193" s="263">
        <v>229.14999999999998</v>
      </c>
      <c r="J193" s="263">
        <v>262.25</v>
      </c>
      <c r="K193" s="263">
        <v>272.79999999999995</v>
      </c>
      <c r="L193" s="263">
        <v>278.8</v>
      </c>
      <c r="M193" s="264">
        <v>266.8</v>
      </c>
      <c r="N193" s="264">
        <v>250.25</v>
      </c>
      <c r="O193" s="264">
        <v>99228900</v>
      </c>
      <c r="P193" s="265">
        <v>-2.7741470230315049E-2</v>
      </c>
    </row>
    <row r="194" spans="1:16" ht="12.75" customHeight="1">
      <c r="A194" s="256">
        <v>184</v>
      </c>
      <c r="B194" s="269" t="s">
        <v>41</v>
      </c>
      <c r="C194" s="261" t="s">
        <v>239</v>
      </c>
      <c r="D194" s="262">
        <v>45316</v>
      </c>
      <c r="E194" s="261">
        <v>1004.75</v>
      </c>
      <c r="F194" s="261">
        <v>1010.1166666666667</v>
      </c>
      <c r="G194" s="263">
        <v>985.68333333333339</v>
      </c>
      <c r="H194" s="263">
        <v>966.61666666666667</v>
      </c>
      <c r="I194" s="263">
        <v>942.18333333333339</v>
      </c>
      <c r="J194" s="263">
        <v>1029.1833333333334</v>
      </c>
      <c r="K194" s="263">
        <v>1053.6166666666666</v>
      </c>
      <c r="L194" s="263">
        <v>1072.6833333333334</v>
      </c>
      <c r="M194" s="264">
        <v>1034.55</v>
      </c>
      <c r="N194" s="264">
        <v>991.05</v>
      </c>
      <c r="O194" s="264">
        <v>10047600</v>
      </c>
      <c r="P194" s="265">
        <v>2.1284381289260232E-2</v>
      </c>
    </row>
    <row r="195" spans="1:16" ht="12.75" customHeight="1">
      <c r="A195" s="256">
        <v>185</v>
      </c>
      <c r="B195" s="269" t="s">
        <v>87</v>
      </c>
      <c r="C195" s="261" t="s">
        <v>240</v>
      </c>
      <c r="D195" s="262">
        <v>45316</v>
      </c>
      <c r="E195" s="261">
        <v>469.95</v>
      </c>
      <c r="F195" s="261">
        <v>473.81666666666666</v>
      </c>
      <c r="G195" s="263">
        <v>463.18333333333334</v>
      </c>
      <c r="H195" s="263">
        <v>456.41666666666669</v>
      </c>
      <c r="I195" s="263">
        <v>445.78333333333336</v>
      </c>
      <c r="J195" s="263">
        <v>480.58333333333331</v>
      </c>
      <c r="K195" s="263">
        <v>491.21666666666664</v>
      </c>
      <c r="L195" s="263">
        <v>497.98333333333329</v>
      </c>
      <c r="M195" s="264">
        <v>484.45</v>
      </c>
      <c r="N195" s="264">
        <v>467.05</v>
      </c>
      <c r="O195" s="264">
        <v>53541000</v>
      </c>
      <c r="P195" s="265">
        <v>-7.5284974093264248E-2</v>
      </c>
    </row>
    <row r="196" spans="1:16" ht="12.75" customHeight="1">
      <c r="A196" s="256">
        <v>186</v>
      </c>
      <c r="B196" s="269" t="s">
        <v>205</v>
      </c>
      <c r="C196" s="261" t="s">
        <v>241</v>
      </c>
      <c r="D196" s="262">
        <v>45316</v>
      </c>
      <c r="E196" s="261">
        <v>156.35</v>
      </c>
      <c r="F196" s="261">
        <v>171.96666666666667</v>
      </c>
      <c r="G196" s="263">
        <v>136.38333333333333</v>
      </c>
      <c r="H196" s="263">
        <v>116.41666666666666</v>
      </c>
      <c r="I196" s="263">
        <v>80.833333333333314</v>
      </c>
      <c r="J196" s="263">
        <v>191.93333333333334</v>
      </c>
      <c r="K196" s="263">
        <v>227.51666666666665</v>
      </c>
      <c r="L196" s="263">
        <v>247.48333333333335</v>
      </c>
      <c r="M196" s="264">
        <v>207.55</v>
      </c>
      <c r="N196" s="264">
        <v>152</v>
      </c>
      <c r="O196" s="264">
        <v>86082000</v>
      </c>
      <c r="P196" s="265">
        <v>-6.2716404259489128E-2</v>
      </c>
    </row>
    <row r="197" spans="1:16" ht="12.75" customHeight="1">
      <c r="A197" s="256">
        <v>187</v>
      </c>
      <c r="B197" s="269" t="s">
        <v>43</v>
      </c>
      <c r="C197" s="261" t="s">
        <v>242</v>
      </c>
      <c r="D197" s="262">
        <v>45316</v>
      </c>
      <c r="E197" s="261">
        <v>726.65</v>
      </c>
      <c r="F197" s="261">
        <v>721.31666666666661</v>
      </c>
      <c r="G197" s="263">
        <v>713.63333333333321</v>
      </c>
      <c r="H197" s="263">
        <v>700.61666666666656</v>
      </c>
      <c r="I197" s="263">
        <v>692.93333333333317</v>
      </c>
      <c r="J197" s="263">
        <v>734.33333333333326</v>
      </c>
      <c r="K197" s="263">
        <v>742.01666666666665</v>
      </c>
      <c r="L197" s="263">
        <v>755.0333333333333</v>
      </c>
      <c r="M197" s="264">
        <v>729</v>
      </c>
      <c r="N197" s="264">
        <v>708.3</v>
      </c>
      <c r="O197" s="264">
        <v>6678000</v>
      </c>
      <c r="P197" s="265">
        <v>-2.4967148488830485E-2</v>
      </c>
    </row>
    <row r="198" spans="1:16" ht="12.75" customHeight="1">
      <c r="A198" s="256"/>
      <c r="B198" s="257"/>
      <c r="C198" s="261"/>
      <c r="D198" s="262"/>
      <c r="E198" s="261"/>
      <c r="F198" s="261"/>
      <c r="G198" s="263"/>
      <c r="H198" s="263"/>
      <c r="I198" s="263"/>
      <c r="J198" s="263"/>
      <c r="K198" s="263"/>
      <c r="L198" s="263"/>
      <c r="M198" s="264"/>
      <c r="N198" s="264"/>
      <c r="O198" s="264"/>
      <c r="P198" s="265"/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45315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21238.799999999999</v>
      </c>
      <c r="D10" s="34">
        <v>21393.883333333335</v>
      </c>
      <c r="E10" s="34">
        <v>21037.51666666667</v>
      </c>
      <c r="F10" s="34">
        <v>20836.233333333334</v>
      </c>
      <c r="G10" s="34">
        <v>20479.866666666669</v>
      </c>
      <c r="H10" s="34">
        <v>21595.166666666672</v>
      </c>
      <c r="I10" s="34">
        <v>21951.533333333333</v>
      </c>
      <c r="J10" s="34">
        <v>22152.816666666673</v>
      </c>
      <c r="K10" s="34">
        <v>21750.25</v>
      </c>
      <c r="L10" s="34">
        <v>21192.6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45015.05</v>
      </c>
      <c r="D11" s="34">
        <v>45493.816666666673</v>
      </c>
      <c r="E11" s="34">
        <v>44407.333333333343</v>
      </c>
      <c r="F11" s="34">
        <v>43799.616666666669</v>
      </c>
      <c r="G11" s="34">
        <v>42713.133333333339</v>
      </c>
      <c r="H11" s="34">
        <v>46101.533333333347</v>
      </c>
      <c r="I11" s="34">
        <v>47188.01666666667</v>
      </c>
      <c r="J11" s="34">
        <v>47795.733333333352</v>
      </c>
      <c r="K11" s="34">
        <v>46580.3</v>
      </c>
      <c r="L11" s="34">
        <v>44886.1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5012.45</v>
      </c>
      <c r="D12" s="36">
        <v>5090.1166666666668</v>
      </c>
      <c r="E12" s="36">
        <v>4909.6833333333334</v>
      </c>
      <c r="F12" s="36">
        <v>4806.916666666667</v>
      </c>
      <c r="G12" s="36">
        <v>4626.4833333333336</v>
      </c>
      <c r="H12" s="36">
        <v>5192.8833333333332</v>
      </c>
      <c r="I12" s="36">
        <v>5373.3166666666675</v>
      </c>
      <c r="J12" s="36">
        <v>5476.083333333333</v>
      </c>
      <c r="K12" s="36">
        <v>5270.55</v>
      </c>
      <c r="L12" s="36">
        <v>4987.3500000000004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7526.1</v>
      </c>
      <c r="D13" s="36">
        <v>7596.2833333333338</v>
      </c>
      <c r="E13" s="36">
        <v>7435.7666666666673</v>
      </c>
      <c r="F13" s="36">
        <v>7345.4333333333334</v>
      </c>
      <c r="G13" s="36">
        <v>7184.916666666667</v>
      </c>
      <c r="H13" s="36">
        <v>7686.6166666666677</v>
      </c>
      <c r="I13" s="36">
        <v>7847.1333333333341</v>
      </c>
      <c r="J13" s="36">
        <v>7937.4666666666681</v>
      </c>
      <c r="K13" s="36">
        <v>7756.8</v>
      </c>
      <c r="L13" s="36">
        <v>7505.95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36521.35</v>
      </c>
      <c r="D14" s="36">
        <v>36776.566666666658</v>
      </c>
      <c r="E14" s="36">
        <v>36169.68333333332</v>
      </c>
      <c r="F14" s="36">
        <v>35818.016666666663</v>
      </c>
      <c r="G14" s="36">
        <v>35211.133333333324</v>
      </c>
      <c r="H14" s="36">
        <v>37128.233333333315</v>
      </c>
      <c r="I14" s="36">
        <v>37735.116666666661</v>
      </c>
      <c r="J14" s="36">
        <v>38086.783333333311</v>
      </c>
      <c r="K14" s="36">
        <v>37383.449999999997</v>
      </c>
      <c r="L14" s="36">
        <v>36424.9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8037.6</v>
      </c>
      <c r="D15" s="36">
        <v>8179.6500000000015</v>
      </c>
      <c r="E15" s="36">
        <v>7829.1000000000022</v>
      </c>
      <c r="F15" s="36">
        <v>7620.6</v>
      </c>
      <c r="G15" s="36">
        <v>7270.0500000000011</v>
      </c>
      <c r="H15" s="36">
        <v>8388.1500000000033</v>
      </c>
      <c r="I15" s="36">
        <v>8738.7000000000025</v>
      </c>
      <c r="J15" s="36">
        <v>8947.2000000000044</v>
      </c>
      <c r="K15" s="36">
        <v>8530.2000000000007</v>
      </c>
      <c r="L15" s="36">
        <v>7971.15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13049.05</v>
      </c>
      <c r="D16" s="36">
        <v>13194.199999999999</v>
      </c>
      <c r="E16" s="36">
        <v>12810.899999999998</v>
      </c>
      <c r="F16" s="36">
        <v>12572.749999999998</v>
      </c>
      <c r="G16" s="36">
        <v>12189.449999999997</v>
      </c>
      <c r="H16" s="36">
        <v>13432.349999999999</v>
      </c>
      <c r="I16" s="36">
        <v>13815.649999999998</v>
      </c>
      <c r="J16" s="36">
        <v>14053.8</v>
      </c>
      <c r="K16" s="36">
        <v>13577.5</v>
      </c>
      <c r="L16" s="36">
        <v>12956.05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4770.55</v>
      </c>
      <c r="D17" s="36">
        <v>4801.1499999999996</v>
      </c>
      <c r="E17" s="36">
        <v>4705.2999999999993</v>
      </c>
      <c r="F17" s="36">
        <v>4640.0499999999993</v>
      </c>
      <c r="G17" s="36">
        <v>4544.1999999999989</v>
      </c>
      <c r="H17" s="36">
        <v>4866.3999999999996</v>
      </c>
      <c r="I17" s="36">
        <v>4962.25</v>
      </c>
      <c r="J17" s="36">
        <v>5027.5</v>
      </c>
      <c r="K17" s="31">
        <v>4897</v>
      </c>
      <c r="L17" s="31">
        <v>4735.8999999999996</v>
      </c>
      <c r="M17" s="31">
        <v>3.4842599999999999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25481.4</v>
      </c>
      <c r="D18" s="36">
        <v>25488.816666666666</v>
      </c>
      <c r="E18" s="36">
        <v>25197.633333333331</v>
      </c>
      <c r="F18" s="36">
        <v>24913.866666666665</v>
      </c>
      <c r="G18" s="36">
        <v>24622.683333333331</v>
      </c>
      <c r="H18" s="36">
        <v>25772.583333333332</v>
      </c>
      <c r="I18" s="36">
        <v>26063.766666666666</v>
      </c>
      <c r="J18" s="36">
        <v>26347.533333333333</v>
      </c>
      <c r="K18" s="31">
        <v>25780</v>
      </c>
      <c r="L18" s="31">
        <v>25205.05</v>
      </c>
      <c r="M18" s="31">
        <v>0.15952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163.5</v>
      </c>
      <c r="D19" s="36">
        <v>167.16666666666666</v>
      </c>
      <c r="E19" s="36">
        <v>159.0333333333333</v>
      </c>
      <c r="F19" s="36">
        <v>154.56666666666663</v>
      </c>
      <c r="G19" s="36">
        <v>146.43333333333328</v>
      </c>
      <c r="H19" s="36">
        <v>171.63333333333333</v>
      </c>
      <c r="I19" s="36">
        <v>179.76666666666671</v>
      </c>
      <c r="J19" s="36">
        <v>184.23333333333335</v>
      </c>
      <c r="K19" s="31">
        <v>175.3</v>
      </c>
      <c r="L19" s="31">
        <v>162.69999999999999</v>
      </c>
      <c r="M19" s="31">
        <v>117.42151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222.7</v>
      </c>
      <c r="D20" s="36">
        <v>224.21666666666667</v>
      </c>
      <c r="E20" s="36">
        <v>219.93333333333334</v>
      </c>
      <c r="F20" s="36">
        <v>217.16666666666666</v>
      </c>
      <c r="G20" s="36">
        <v>212.88333333333333</v>
      </c>
      <c r="H20" s="36">
        <v>226.98333333333335</v>
      </c>
      <c r="I20" s="36">
        <v>231.26666666666671</v>
      </c>
      <c r="J20" s="36">
        <v>234.03333333333336</v>
      </c>
      <c r="K20" s="31">
        <v>228.5</v>
      </c>
      <c r="L20" s="31">
        <v>221.45</v>
      </c>
      <c r="M20" s="31">
        <v>37.562570000000001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2207.9499999999998</v>
      </c>
      <c r="D21" s="36">
        <v>2239.6166666666668</v>
      </c>
      <c r="E21" s="36">
        <v>2167.8333333333335</v>
      </c>
      <c r="F21" s="36">
        <v>2127.7166666666667</v>
      </c>
      <c r="G21" s="36">
        <v>2055.9333333333334</v>
      </c>
      <c r="H21" s="36">
        <v>2279.7333333333336</v>
      </c>
      <c r="I21" s="36">
        <v>2351.5166666666664</v>
      </c>
      <c r="J21" s="36">
        <v>2391.6333333333337</v>
      </c>
      <c r="K21" s="31">
        <v>2311.4</v>
      </c>
      <c r="L21" s="31">
        <v>2199.5</v>
      </c>
      <c r="M21" s="31">
        <v>2.7797000000000001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2896.55</v>
      </c>
      <c r="D22" s="36">
        <v>2932.3333333333335</v>
      </c>
      <c r="E22" s="36">
        <v>2849.7166666666672</v>
      </c>
      <c r="F22" s="36">
        <v>2802.8833333333337</v>
      </c>
      <c r="G22" s="36">
        <v>2720.2666666666673</v>
      </c>
      <c r="H22" s="36">
        <v>2979.166666666667</v>
      </c>
      <c r="I22" s="36">
        <v>3061.7833333333328</v>
      </c>
      <c r="J22" s="36">
        <v>3108.6166666666668</v>
      </c>
      <c r="K22" s="31">
        <v>3014.95</v>
      </c>
      <c r="L22" s="31">
        <v>2885.5</v>
      </c>
      <c r="M22" s="31">
        <v>18.270019999999999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1680.9</v>
      </c>
      <c r="D23" s="36">
        <v>1685.9666666666665</v>
      </c>
      <c r="E23" s="36">
        <v>1626.9333333333329</v>
      </c>
      <c r="F23" s="36">
        <v>1572.9666666666665</v>
      </c>
      <c r="G23" s="36">
        <v>1513.9333333333329</v>
      </c>
      <c r="H23" s="36">
        <v>1739.9333333333329</v>
      </c>
      <c r="I23" s="36">
        <v>1798.9666666666662</v>
      </c>
      <c r="J23" s="36">
        <v>1852.9333333333329</v>
      </c>
      <c r="K23" s="31">
        <v>1745</v>
      </c>
      <c r="L23" s="31">
        <v>1632</v>
      </c>
      <c r="M23" s="31">
        <v>15.94674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1137.0999999999999</v>
      </c>
      <c r="D24" s="36">
        <v>1158.1833333333334</v>
      </c>
      <c r="E24" s="36">
        <v>1109.1666666666667</v>
      </c>
      <c r="F24" s="36">
        <v>1081.2333333333333</v>
      </c>
      <c r="G24" s="36">
        <v>1032.2166666666667</v>
      </c>
      <c r="H24" s="36">
        <v>1186.1166666666668</v>
      </c>
      <c r="I24" s="36">
        <v>1235.1333333333332</v>
      </c>
      <c r="J24" s="36">
        <v>1263.0666666666668</v>
      </c>
      <c r="K24" s="31">
        <v>1207.2</v>
      </c>
      <c r="L24" s="31">
        <v>1130.25</v>
      </c>
      <c r="M24" s="31">
        <v>72.010140000000007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517.54999999999995</v>
      </c>
      <c r="D25" s="36">
        <v>529.18333333333328</v>
      </c>
      <c r="E25" s="36">
        <v>503.36666666666656</v>
      </c>
      <c r="F25" s="36">
        <v>489.18333333333328</v>
      </c>
      <c r="G25" s="36">
        <v>463.36666666666656</v>
      </c>
      <c r="H25" s="36">
        <v>543.36666666666656</v>
      </c>
      <c r="I25" s="36">
        <v>569.18333333333339</v>
      </c>
      <c r="J25" s="36">
        <v>583.36666666666656</v>
      </c>
      <c r="K25" s="31">
        <v>555</v>
      </c>
      <c r="L25" s="31">
        <v>515</v>
      </c>
      <c r="M25" s="31">
        <v>14.391170000000001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4815.7</v>
      </c>
      <c r="D26" s="36">
        <v>4844.9833333333336</v>
      </c>
      <c r="E26" s="36">
        <v>4733.9666666666672</v>
      </c>
      <c r="F26" s="36">
        <v>4652.2333333333336</v>
      </c>
      <c r="G26" s="36">
        <v>4541.2166666666672</v>
      </c>
      <c r="H26" s="36">
        <v>4926.7166666666672</v>
      </c>
      <c r="I26" s="36">
        <v>5037.7333333333336</v>
      </c>
      <c r="J26" s="36">
        <v>5119.4666666666672</v>
      </c>
      <c r="K26" s="31">
        <v>4956</v>
      </c>
      <c r="L26" s="31">
        <v>4763.25</v>
      </c>
      <c r="M26" s="31">
        <v>2.0680900000000002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525.04999999999995</v>
      </c>
      <c r="D27" s="36">
        <v>528.63333333333333</v>
      </c>
      <c r="E27" s="36">
        <v>513.4666666666667</v>
      </c>
      <c r="F27" s="36">
        <v>501.88333333333333</v>
      </c>
      <c r="G27" s="36">
        <v>486.7166666666667</v>
      </c>
      <c r="H27" s="36">
        <v>540.2166666666667</v>
      </c>
      <c r="I27" s="36">
        <v>555.38333333333344</v>
      </c>
      <c r="J27" s="36">
        <v>566.9666666666667</v>
      </c>
      <c r="K27" s="31">
        <v>543.79999999999995</v>
      </c>
      <c r="L27" s="31">
        <v>517.04999999999995</v>
      </c>
      <c r="M27" s="31">
        <v>26.8276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6153.75</v>
      </c>
      <c r="D28" s="36">
        <v>6238.7</v>
      </c>
      <c r="E28" s="36">
        <v>6048.7</v>
      </c>
      <c r="F28" s="36">
        <v>5943.65</v>
      </c>
      <c r="G28" s="36">
        <v>5753.65</v>
      </c>
      <c r="H28" s="36">
        <v>6343.75</v>
      </c>
      <c r="I28" s="36">
        <v>6533.75</v>
      </c>
      <c r="J28" s="36">
        <v>6638.8</v>
      </c>
      <c r="K28" s="31">
        <v>6428.7</v>
      </c>
      <c r="L28" s="31">
        <v>6133.65</v>
      </c>
      <c r="M28" s="31">
        <v>9.8288899999999995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510.4</v>
      </c>
      <c r="D29" s="36">
        <v>516.93333333333339</v>
      </c>
      <c r="E29" s="36">
        <v>501.86666666666679</v>
      </c>
      <c r="F29" s="36">
        <v>493.33333333333337</v>
      </c>
      <c r="G29" s="36">
        <v>478.26666666666677</v>
      </c>
      <c r="H29" s="36">
        <v>525.46666666666681</v>
      </c>
      <c r="I29" s="36">
        <v>540.53333333333342</v>
      </c>
      <c r="J29" s="36">
        <v>549.06666666666683</v>
      </c>
      <c r="K29" s="31">
        <v>532</v>
      </c>
      <c r="L29" s="31">
        <v>508.4</v>
      </c>
      <c r="M29" s="31">
        <v>24.098939999999999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170.25</v>
      </c>
      <c r="D30" s="36">
        <v>171.6</v>
      </c>
      <c r="E30" s="36">
        <v>167.45</v>
      </c>
      <c r="F30" s="36">
        <v>164.65</v>
      </c>
      <c r="G30" s="36">
        <v>160.5</v>
      </c>
      <c r="H30" s="36">
        <v>174.39999999999998</v>
      </c>
      <c r="I30" s="36">
        <v>178.55</v>
      </c>
      <c r="J30" s="36">
        <v>181.34999999999997</v>
      </c>
      <c r="K30" s="31">
        <v>175.75</v>
      </c>
      <c r="L30" s="31">
        <v>168.8</v>
      </c>
      <c r="M30" s="31">
        <v>132.24396999999999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3054.7</v>
      </c>
      <c r="D31" s="36">
        <v>3061.75</v>
      </c>
      <c r="E31" s="36">
        <v>3014.5</v>
      </c>
      <c r="F31" s="36">
        <v>2974.3</v>
      </c>
      <c r="G31" s="36">
        <v>2927.05</v>
      </c>
      <c r="H31" s="36">
        <v>3101.95</v>
      </c>
      <c r="I31" s="36">
        <v>3149.2</v>
      </c>
      <c r="J31" s="36">
        <v>3189.3999999999996</v>
      </c>
      <c r="K31" s="31">
        <v>3109</v>
      </c>
      <c r="L31" s="31">
        <v>3021.55</v>
      </c>
      <c r="M31" s="31">
        <v>23.652249999999999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1774.4</v>
      </c>
      <c r="D32" s="36">
        <v>1792.7333333333333</v>
      </c>
      <c r="E32" s="36">
        <v>1746.6666666666667</v>
      </c>
      <c r="F32" s="36">
        <v>1718.9333333333334</v>
      </c>
      <c r="G32" s="36">
        <v>1672.8666666666668</v>
      </c>
      <c r="H32" s="36">
        <v>1820.4666666666667</v>
      </c>
      <c r="I32" s="36">
        <v>1866.5333333333333</v>
      </c>
      <c r="J32" s="36">
        <v>1894.2666666666667</v>
      </c>
      <c r="K32" s="31">
        <v>1838.8</v>
      </c>
      <c r="L32" s="31">
        <v>1765</v>
      </c>
      <c r="M32" s="31">
        <v>13.063510000000001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996.35</v>
      </c>
      <c r="D33" s="36">
        <v>1018.15</v>
      </c>
      <c r="E33" s="36">
        <v>968.3</v>
      </c>
      <c r="F33" s="36">
        <v>940.25</v>
      </c>
      <c r="G33" s="36">
        <v>890.4</v>
      </c>
      <c r="H33" s="36">
        <v>1046.1999999999998</v>
      </c>
      <c r="I33" s="36">
        <v>1096.0500000000002</v>
      </c>
      <c r="J33" s="36">
        <v>1124.0999999999999</v>
      </c>
      <c r="K33" s="31">
        <v>1068</v>
      </c>
      <c r="L33" s="31">
        <v>990.1</v>
      </c>
      <c r="M33" s="31">
        <v>16.707619999999999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716.5</v>
      </c>
      <c r="D34" s="36">
        <v>727.85</v>
      </c>
      <c r="E34" s="36">
        <v>697.7</v>
      </c>
      <c r="F34" s="36">
        <v>678.9</v>
      </c>
      <c r="G34" s="36">
        <v>648.75</v>
      </c>
      <c r="H34" s="36">
        <v>746.65000000000009</v>
      </c>
      <c r="I34" s="36">
        <v>776.8</v>
      </c>
      <c r="J34" s="36">
        <v>795.60000000000014</v>
      </c>
      <c r="K34" s="31">
        <v>758</v>
      </c>
      <c r="L34" s="31">
        <v>709.05</v>
      </c>
      <c r="M34" s="31">
        <v>30.810870000000001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1133.5999999999999</v>
      </c>
      <c r="D35" s="36">
        <v>1141.9833333333333</v>
      </c>
      <c r="E35" s="36">
        <v>1117.6666666666667</v>
      </c>
      <c r="F35" s="36">
        <v>1101.7333333333333</v>
      </c>
      <c r="G35" s="36">
        <v>1077.4166666666667</v>
      </c>
      <c r="H35" s="36">
        <v>1157.9166666666667</v>
      </c>
      <c r="I35" s="36">
        <v>1182.2333333333333</v>
      </c>
      <c r="J35" s="36">
        <v>1198.1666666666667</v>
      </c>
      <c r="K35" s="31">
        <v>1166.3</v>
      </c>
      <c r="L35" s="31">
        <v>1126.05</v>
      </c>
      <c r="M35" s="31">
        <v>26.875969999999999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351.7</v>
      </c>
      <c r="D36" s="36">
        <v>356.90000000000003</v>
      </c>
      <c r="E36" s="36">
        <v>345.80000000000007</v>
      </c>
      <c r="F36" s="36">
        <v>339.90000000000003</v>
      </c>
      <c r="G36" s="36">
        <v>328.80000000000007</v>
      </c>
      <c r="H36" s="36">
        <v>362.80000000000007</v>
      </c>
      <c r="I36" s="36">
        <v>373.90000000000009</v>
      </c>
      <c r="J36" s="36">
        <v>379.80000000000007</v>
      </c>
      <c r="K36" s="31">
        <v>368</v>
      </c>
      <c r="L36" s="31">
        <v>351</v>
      </c>
      <c r="M36" s="31">
        <v>16.418489999999998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1089.25</v>
      </c>
      <c r="D37" s="36">
        <v>1103.2166666666665</v>
      </c>
      <c r="E37" s="36">
        <v>1064.833333333333</v>
      </c>
      <c r="F37" s="36">
        <v>1040.4166666666665</v>
      </c>
      <c r="G37" s="36">
        <v>1002.0333333333331</v>
      </c>
      <c r="H37" s="36">
        <v>1127.633333333333</v>
      </c>
      <c r="I37" s="36">
        <v>1166.0166666666667</v>
      </c>
      <c r="J37" s="36">
        <v>1190.4333333333329</v>
      </c>
      <c r="K37" s="31">
        <v>1141.5999999999999</v>
      </c>
      <c r="L37" s="31">
        <v>1078.8</v>
      </c>
      <c r="M37" s="31">
        <v>189.24087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7095.9</v>
      </c>
      <c r="D38" s="36">
        <v>7080.8166666666666</v>
      </c>
      <c r="E38" s="36">
        <v>6951.6333333333332</v>
      </c>
      <c r="F38" s="36">
        <v>6807.3666666666668</v>
      </c>
      <c r="G38" s="36">
        <v>6678.1833333333334</v>
      </c>
      <c r="H38" s="36">
        <v>7225.083333333333</v>
      </c>
      <c r="I38" s="36">
        <v>7354.2666666666655</v>
      </c>
      <c r="J38" s="36">
        <v>7498.5333333333328</v>
      </c>
      <c r="K38" s="31">
        <v>7210</v>
      </c>
      <c r="L38" s="31">
        <v>6936.55</v>
      </c>
      <c r="M38" s="31">
        <v>9.5392100000000006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1582.5</v>
      </c>
      <c r="D39" s="36">
        <v>1590.9166666666667</v>
      </c>
      <c r="E39" s="36">
        <v>1566.5833333333335</v>
      </c>
      <c r="F39" s="36">
        <v>1550.6666666666667</v>
      </c>
      <c r="G39" s="36">
        <v>1526.3333333333335</v>
      </c>
      <c r="H39" s="36">
        <v>1606.8333333333335</v>
      </c>
      <c r="I39" s="36">
        <v>1631.166666666667</v>
      </c>
      <c r="J39" s="36">
        <v>1647.0833333333335</v>
      </c>
      <c r="K39" s="31">
        <v>1615.25</v>
      </c>
      <c r="L39" s="31">
        <v>1575</v>
      </c>
      <c r="M39" s="31">
        <v>30.289459999999998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8122.2</v>
      </c>
      <c r="D40" s="36">
        <v>8176.583333333333</v>
      </c>
      <c r="E40" s="36">
        <v>7953.1666666666661</v>
      </c>
      <c r="F40" s="36">
        <v>7784.1333333333332</v>
      </c>
      <c r="G40" s="36">
        <v>7560.7166666666662</v>
      </c>
      <c r="H40" s="36">
        <v>8345.616666666665</v>
      </c>
      <c r="I40" s="36">
        <v>8569.0333333333328</v>
      </c>
      <c r="J40" s="36">
        <v>8738.0666666666657</v>
      </c>
      <c r="K40" s="31">
        <v>8400</v>
      </c>
      <c r="L40" s="31">
        <v>8007.55</v>
      </c>
      <c r="M40" s="31">
        <v>0.38547999999999999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7070.7</v>
      </c>
      <c r="D41" s="36">
        <v>7156.1000000000013</v>
      </c>
      <c r="E41" s="36">
        <v>6957.2000000000025</v>
      </c>
      <c r="F41" s="36">
        <v>6843.7000000000016</v>
      </c>
      <c r="G41" s="36">
        <v>6644.8000000000029</v>
      </c>
      <c r="H41" s="36">
        <v>7269.6000000000022</v>
      </c>
      <c r="I41" s="36">
        <v>7468.5000000000018</v>
      </c>
      <c r="J41" s="36">
        <v>7582.0000000000018</v>
      </c>
      <c r="K41" s="31">
        <v>7355</v>
      </c>
      <c r="L41" s="31">
        <v>7042.6</v>
      </c>
      <c r="M41" s="31">
        <v>25.33297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2621.95</v>
      </c>
      <c r="D42" s="36">
        <v>2670.4833333333336</v>
      </c>
      <c r="E42" s="36">
        <v>2558.3166666666671</v>
      </c>
      <c r="F42" s="36">
        <v>2494.6833333333334</v>
      </c>
      <c r="G42" s="36">
        <v>2382.5166666666669</v>
      </c>
      <c r="H42" s="36">
        <v>2734.1166666666672</v>
      </c>
      <c r="I42" s="36">
        <v>2846.2833333333333</v>
      </c>
      <c r="J42" s="36">
        <v>2909.9166666666674</v>
      </c>
      <c r="K42" s="31">
        <v>2782.65</v>
      </c>
      <c r="L42" s="31">
        <v>2606.85</v>
      </c>
      <c r="M42" s="31">
        <v>3.3317199999999998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223.7</v>
      </c>
      <c r="D43" s="36">
        <v>226.0333333333333</v>
      </c>
      <c r="E43" s="36">
        <v>219.86666666666662</v>
      </c>
      <c r="F43" s="36">
        <v>216.0333333333333</v>
      </c>
      <c r="G43" s="36">
        <v>209.86666666666662</v>
      </c>
      <c r="H43" s="36">
        <v>229.86666666666662</v>
      </c>
      <c r="I43" s="36">
        <v>236.0333333333333</v>
      </c>
      <c r="J43" s="36">
        <v>239.86666666666662</v>
      </c>
      <c r="K43" s="31">
        <v>232.2</v>
      </c>
      <c r="L43" s="31">
        <v>222.2</v>
      </c>
      <c r="M43" s="31">
        <v>124.18558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222.4</v>
      </c>
      <c r="D44" s="36">
        <v>226.5333333333333</v>
      </c>
      <c r="E44" s="36">
        <v>217.31666666666661</v>
      </c>
      <c r="F44" s="36">
        <v>212.23333333333329</v>
      </c>
      <c r="G44" s="36">
        <v>203.01666666666659</v>
      </c>
      <c r="H44" s="36">
        <v>231.61666666666662</v>
      </c>
      <c r="I44" s="36">
        <v>240.83333333333331</v>
      </c>
      <c r="J44" s="36">
        <v>245.91666666666663</v>
      </c>
      <c r="K44" s="31">
        <v>235.75</v>
      </c>
      <c r="L44" s="31">
        <v>221.45</v>
      </c>
      <c r="M44" s="31">
        <v>369.26359000000002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131.80000000000001</v>
      </c>
      <c r="D45" s="36">
        <v>133.43333333333334</v>
      </c>
      <c r="E45" s="36">
        <v>127.16666666666669</v>
      </c>
      <c r="F45" s="36">
        <v>122.53333333333336</v>
      </c>
      <c r="G45" s="36">
        <v>116.26666666666671</v>
      </c>
      <c r="H45" s="36">
        <v>138.06666666666666</v>
      </c>
      <c r="I45" s="36">
        <v>144.33333333333331</v>
      </c>
      <c r="J45" s="36">
        <v>148.96666666666664</v>
      </c>
      <c r="K45" s="31">
        <v>139.69999999999999</v>
      </c>
      <c r="L45" s="31">
        <v>128.80000000000001</v>
      </c>
      <c r="M45" s="31">
        <v>245.63193000000001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1464.95</v>
      </c>
      <c r="D46" s="36">
        <v>1481.2833333333335</v>
      </c>
      <c r="E46" s="36">
        <v>1444.666666666667</v>
      </c>
      <c r="F46" s="36">
        <v>1424.3833333333334</v>
      </c>
      <c r="G46" s="36">
        <v>1387.7666666666669</v>
      </c>
      <c r="H46" s="36">
        <v>1501.5666666666671</v>
      </c>
      <c r="I46" s="36">
        <v>1538.1833333333334</v>
      </c>
      <c r="J46" s="36">
        <v>1558.4666666666672</v>
      </c>
      <c r="K46" s="31">
        <v>1517.9</v>
      </c>
      <c r="L46" s="31">
        <v>1461</v>
      </c>
      <c r="M46" s="31">
        <v>2.3708900000000002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187.1</v>
      </c>
      <c r="D47" s="36">
        <v>189</v>
      </c>
      <c r="E47" s="36">
        <v>182.5</v>
      </c>
      <c r="F47" s="36">
        <v>177.9</v>
      </c>
      <c r="G47" s="36">
        <v>171.4</v>
      </c>
      <c r="H47" s="36">
        <v>193.6</v>
      </c>
      <c r="I47" s="36">
        <v>200.1</v>
      </c>
      <c r="J47" s="36">
        <v>204.7</v>
      </c>
      <c r="K47" s="31">
        <v>195.5</v>
      </c>
      <c r="L47" s="31">
        <v>184.4</v>
      </c>
      <c r="M47" s="31">
        <v>266.28471000000002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547</v>
      </c>
      <c r="D48" s="36">
        <v>554.85</v>
      </c>
      <c r="E48" s="36">
        <v>534.70000000000005</v>
      </c>
      <c r="F48" s="36">
        <v>522.4</v>
      </c>
      <c r="G48" s="36">
        <v>502.25</v>
      </c>
      <c r="H48" s="36">
        <v>567.15000000000009</v>
      </c>
      <c r="I48" s="36">
        <v>587.29999999999995</v>
      </c>
      <c r="J48" s="36">
        <v>599.60000000000014</v>
      </c>
      <c r="K48" s="31">
        <v>575</v>
      </c>
      <c r="L48" s="31">
        <v>542.54999999999995</v>
      </c>
      <c r="M48" s="31">
        <v>18.572839999999999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1193.45</v>
      </c>
      <c r="D49" s="36">
        <v>1204.8333333333333</v>
      </c>
      <c r="E49" s="36">
        <v>1177.6666666666665</v>
      </c>
      <c r="F49" s="36">
        <v>1161.8833333333332</v>
      </c>
      <c r="G49" s="36">
        <v>1134.7166666666665</v>
      </c>
      <c r="H49" s="36">
        <v>1220.6166666666666</v>
      </c>
      <c r="I49" s="36">
        <v>1247.7833333333331</v>
      </c>
      <c r="J49" s="36">
        <v>1263.5666666666666</v>
      </c>
      <c r="K49" s="31">
        <v>1232</v>
      </c>
      <c r="L49" s="31">
        <v>1189.05</v>
      </c>
      <c r="M49" s="31">
        <v>5.2252299999999998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1158</v>
      </c>
      <c r="D50" s="36">
        <v>1155.1833333333334</v>
      </c>
      <c r="E50" s="36">
        <v>1137.8166666666668</v>
      </c>
      <c r="F50" s="36">
        <v>1117.6333333333334</v>
      </c>
      <c r="G50" s="36">
        <v>1100.2666666666669</v>
      </c>
      <c r="H50" s="36">
        <v>1175.3666666666668</v>
      </c>
      <c r="I50" s="36">
        <v>1192.7333333333336</v>
      </c>
      <c r="J50" s="36">
        <v>1212.9166666666667</v>
      </c>
      <c r="K50" s="31">
        <v>1172.55</v>
      </c>
      <c r="L50" s="31">
        <v>1135</v>
      </c>
      <c r="M50" s="31">
        <v>181.94595000000001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202.95</v>
      </c>
      <c r="D51" s="36">
        <v>208.80000000000004</v>
      </c>
      <c r="E51" s="36">
        <v>195.70000000000007</v>
      </c>
      <c r="F51" s="36">
        <v>188.45000000000005</v>
      </c>
      <c r="G51" s="36">
        <v>175.35000000000008</v>
      </c>
      <c r="H51" s="36">
        <v>216.05000000000007</v>
      </c>
      <c r="I51" s="36">
        <v>229.15000000000003</v>
      </c>
      <c r="J51" s="36">
        <v>236.40000000000006</v>
      </c>
      <c r="K51" s="31">
        <v>221.9</v>
      </c>
      <c r="L51" s="31">
        <v>201.55</v>
      </c>
      <c r="M51" s="31">
        <v>459.60109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262.5</v>
      </c>
      <c r="D52" s="36">
        <v>266.8</v>
      </c>
      <c r="E52" s="36">
        <v>257.15000000000003</v>
      </c>
      <c r="F52" s="36">
        <v>251.8</v>
      </c>
      <c r="G52" s="36">
        <v>242.15000000000003</v>
      </c>
      <c r="H52" s="36">
        <v>272.15000000000003</v>
      </c>
      <c r="I52" s="36">
        <v>281.8</v>
      </c>
      <c r="J52" s="36">
        <v>287.15000000000003</v>
      </c>
      <c r="K52" s="31">
        <v>276.45</v>
      </c>
      <c r="L52" s="31">
        <v>261.45</v>
      </c>
      <c r="M52" s="31">
        <v>54.473140000000001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22774.799999999999</v>
      </c>
      <c r="D53" s="36">
        <v>22758.933333333334</v>
      </c>
      <c r="E53" s="36">
        <v>22396.866666666669</v>
      </c>
      <c r="F53" s="36">
        <v>22018.933333333334</v>
      </c>
      <c r="G53" s="36">
        <v>21656.866666666669</v>
      </c>
      <c r="H53" s="36">
        <v>23136.866666666669</v>
      </c>
      <c r="I53" s="36">
        <v>23498.933333333334</v>
      </c>
      <c r="J53" s="36">
        <v>23876.866666666669</v>
      </c>
      <c r="K53" s="31">
        <v>23121</v>
      </c>
      <c r="L53" s="31">
        <v>22381</v>
      </c>
      <c r="M53" s="31">
        <v>0.56122000000000005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463.05</v>
      </c>
      <c r="D54" s="36">
        <v>470.55</v>
      </c>
      <c r="E54" s="36">
        <v>452.6</v>
      </c>
      <c r="F54" s="36">
        <v>442.15000000000003</v>
      </c>
      <c r="G54" s="36">
        <v>424.20000000000005</v>
      </c>
      <c r="H54" s="36">
        <v>481</v>
      </c>
      <c r="I54" s="36">
        <v>498.94999999999993</v>
      </c>
      <c r="J54" s="36">
        <v>509.4</v>
      </c>
      <c r="K54" s="31">
        <v>488.5</v>
      </c>
      <c r="L54" s="31">
        <v>460.1</v>
      </c>
      <c r="M54" s="31">
        <v>92.097750000000005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5048.1000000000004</v>
      </c>
      <c r="D55" s="36">
        <v>5054.6166666666668</v>
      </c>
      <c r="E55" s="36">
        <v>4919.3833333333332</v>
      </c>
      <c r="F55" s="36">
        <v>4790.6666666666661</v>
      </c>
      <c r="G55" s="36">
        <v>4655.4333333333325</v>
      </c>
      <c r="H55" s="36">
        <v>5183.3333333333339</v>
      </c>
      <c r="I55" s="36">
        <v>5318.5666666666675</v>
      </c>
      <c r="J55" s="36">
        <v>5447.2833333333347</v>
      </c>
      <c r="K55" s="31">
        <v>5189.8500000000004</v>
      </c>
      <c r="L55" s="31">
        <v>4925.8999999999996</v>
      </c>
      <c r="M55" s="31">
        <v>4.9113499999999997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455.9</v>
      </c>
      <c r="D56" s="36">
        <v>463.68333333333334</v>
      </c>
      <c r="E56" s="36">
        <v>442.4666666666667</v>
      </c>
      <c r="F56" s="36">
        <v>429.03333333333336</v>
      </c>
      <c r="G56" s="36">
        <v>407.81666666666672</v>
      </c>
      <c r="H56" s="36">
        <v>477.11666666666667</v>
      </c>
      <c r="I56" s="36">
        <v>498.33333333333326</v>
      </c>
      <c r="J56" s="36">
        <v>511.76666666666665</v>
      </c>
      <c r="K56" s="31">
        <v>484.9</v>
      </c>
      <c r="L56" s="31">
        <v>450.25</v>
      </c>
      <c r="M56" s="31">
        <v>135.55912000000001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447.4</v>
      </c>
      <c r="D57" s="36">
        <v>451.08333333333331</v>
      </c>
      <c r="E57" s="36">
        <v>433.41666666666663</v>
      </c>
      <c r="F57" s="36">
        <v>419.43333333333334</v>
      </c>
      <c r="G57" s="36">
        <v>401.76666666666665</v>
      </c>
      <c r="H57" s="36">
        <v>465.06666666666661</v>
      </c>
      <c r="I57" s="36">
        <v>482.73333333333323</v>
      </c>
      <c r="J57" s="36">
        <v>496.71666666666658</v>
      </c>
      <c r="K57" s="31">
        <v>468.75</v>
      </c>
      <c r="L57" s="31">
        <v>437.1</v>
      </c>
      <c r="M57" s="31">
        <v>59.455829999999999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1220.25</v>
      </c>
      <c r="D58" s="36">
        <v>1242.1833333333334</v>
      </c>
      <c r="E58" s="36">
        <v>1188.0166666666669</v>
      </c>
      <c r="F58" s="36">
        <v>1155.7833333333335</v>
      </c>
      <c r="G58" s="36">
        <v>1101.616666666667</v>
      </c>
      <c r="H58" s="36">
        <v>1274.4166666666667</v>
      </c>
      <c r="I58" s="36">
        <v>1328.5833333333333</v>
      </c>
      <c r="J58" s="36">
        <v>1360.8166666666666</v>
      </c>
      <c r="K58" s="31">
        <v>1296.3499999999999</v>
      </c>
      <c r="L58" s="31">
        <v>1209.95</v>
      </c>
      <c r="M58" s="31">
        <v>28.582439999999998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1409</v>
      </c>
      <c r="D59" s="36">
        <v>1400.8999999999999</v>
      </c>
      <c r="E59" s="36">
        <v>1376.7999999999997</v>
      </c>
      <c r="F59" s="36">
        <v>1344.6</v>
      </c>
      <c r="G59" s="36">
        <v>1320.4999999999998</v>
      </c>
      <c r="H59" s="36">
        <v>1433.0999999999997</v>
      </c>
      <c r="I59" s="36">
        <v>1457.1999999999996</v>
      </c>
      <c r="J59" s="36">
        <v>1489.3999999999996</v>
      </c>
      <c r="K59" s="31">
        <v>1425</v>
      </c>
      <c r="L59" s="31">
        <v>1368.7</v>
      </c>
      <c r="M59" s="31">
        <v>75.568150000000003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375.3</v>
      </c>
      <c r="D60" s="36">
        <v>384.58333333333331</v>
      </c>
      <c r="E60" s="36">
        <v>364.36666666666662</v>
      </c>
      <c r="F60" s="36">
        <v>353.43333333333328</v>
      </c>
      <c r="G60" s="36">
        <v>333.21666666666658</v>
      </c>
      <c r="H60" s="36">
        <v>395.51666666666665</v>
      </c>
      <c r="I60" s="36">
        <v>415.73333333333335</v>
      </c>
      <c r="J60" s="36">
        <v>426.66666666666669</v>
      </c>
      <c r="K60" s="31">
        <v>404.8</v>
      </c>
      <c r="L60" s="31">
        <v>373.65</v>
      </c>
      <c r="M60" s="31">
        <v>164.06737000000001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6201.6</v>
      </c>
      <c r="D61" s="36">
        <v>6262.0666666666666</v>
      </c>
      <c r="E61" s="36">
        <v>6106.7333333333336</v>
      </c>
      <c r="F61" s="36">
        <v>6011.8666666666668</v>
      </c>
      <c r="G61" s="36">
        <v>5856.5333333333338</v>
      </c>
      <c r="H61" s="36">
        <v>6356.9333333333334</v>
      </c>
      <c r="I61" s="36">
        <v>6512.2666666666673</v>
      </c>
      <c r="J61" s="36">
        <v>6607.1333333333332</v>
      </c>
      <c r="K61" s="31">
        <v>6417.4</v>
      </c>
      <c r="L61" s="31">
        <v>6167.2</v>
      </c>
      <c r="M61" s="31">
        <v>6.8900199999999998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2438.4</v>
      </c>
      <c r="D62" s="36">
        <v>2467.7666666666669</v>
      </c>
      <c r="E62" s="36">
        <v>2382.7333333333336</v>
      </c>
      <c r="F62" s="36">
        <v>2327.0666666666666</v>
      </c>
      <c r="G62" s="36">
        <v>2242.0333333333333</v>
      </c>
      <c r="H62" s="36">
        <v>2523.4333333333338</v>
      </c>
      <c r="I62" s="36">
        <v>2608.4666666666676</v>
      </c>
      <c r="J62" s="36">
        <v>2664.1333333333341</v>
      </c>
      <c r="K62" s="31">
        <v>2552.8000000000002</v>
      </c>
      <c r="L62" s="31">
        <v>2412.1</v>
      </c>
      <c r="M62" s="31">
        <v>7.2232200000000004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825.3</v>
      </c>
      <c r="D63" s="36">
        <v>842.06666666666661</v>
      </c>
      <c r="E63" s="36">
        <v>800.38333333333321</v>
      </c>
      <c r="F63" s="36">
        <v>775.46666666666658</v>
      </c>
      <c r="G63" s="36">
        <v>733.78333333333319</v>
      </c>
      <c r="H63" s="36">
        <v>866.98333333333323</v>
      </c>
      <c r="I63" s="36">
        <v>908.66666666666663</v>
      </c>
      <c r="J63" s="36">
        <v>933.58333333333326</v>
      </c>
      <c r="K63" s="31">
        <v>883.75</v>
      </c>
      <c r="L63" s="31">
        <v>817.15</v>
      </c>
      <c r="M63" s="31">
        <v>14.82258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1127.8499999999999</v>
      </c>
      <c r="D64" s="36">
        <v>1141.6833333333332</v>
      </c>
      <c r="E64" s="36">
        <v>1106.0166666666664</v>
      </c>
      <c r="F64" s="36">
        <v>1084.1833333333332</v>
      </c>
      <c r="G64" s="36">
        <v>1048.5166666666664</v>
      </c>
      <c r="H64" s="36">
        <v>1163.5166666666664</v>
      </c>
      <c r="I64" s="36">
        <v>1199.1833333333329</v>
      </c>
      <c r="J64" s="36">
        <v>1221.0166666666664</v>
      </c>
      <c r="K64" s="31">
        <v>1177.3499999999999</v>
      </c>
      <c r="L64" s="31">
        <v>1119.8499999999999</v>
      </c>
      <c r="M64" s="31">
        <v>2.9206500000000002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300.25</v>
      </c>
      <c r="D65" s="36">
        <v>305.03333333333336</v>
      </c>
      <c r="E65" s="36">
        <v>294.36666666666673</v>
      </c>
      <c r="F65" s="36">
        <v>288.48333333333335</v>
      </c>
      <c r="G65" s="36">
        <v>277.81666666666672</v>
      </c>
      <c r="H65" s="36">
        <v>310.91666666666674</v>
      </c>
      <c r="I65" s="36">
        <v>321.58333333333337</v>
      </c>
      <c r="J65" s="36">
        <v>327.46666666666675</v>
      </c>
      <c r="K65" s="31">
        <v>315.7</v>
      </c>
      <c r="L65" s="31">
        <v>299.14999999999998</v>
      </c>
      <c r="M65" s="31">
        <v>35.356409999999997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2097.75</v>
      </c>
      <c r="D66" s="36">
        <v>2098.9500000000003</v>
      </c>
      <c r="E66" s="36">
        <v>2083.9000000000005</v>
      </c>
      <c r="F66" s="36">
        <v>2070.0500000000002</v>
      </c>
      <c r="G66" s="36">
        <v>2055.0000000000005</v>
      </c>
      <c r="H66" s="36">
        <v>2112.8000000000006</v>
      </c>
      <c r="I66" s="36">
        <v>2127.8500000000008</v>
      </c>
      <c r="J66" s="36">
        <v>2141.7000000000007</v>
      </c>
      <c r="K66" s="31">
        <v>2114</v>
      </c>
      <c r="L66" s="31">
        <v>2085.1</v>
      </c>
      <c r="M66" s="31">
        <v>4.8265599999999997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524.79999999999995</v>
      </c>
      <c r="D67" s="36">
        <v>530.59999999999991</v>
      </c>
      <c r="E67" s="36">
        <v>516.79999999999984</v>
      </c>
      <c r="F67" s="36">
        <v>508.79999999999995</v>
      </c>
      <c r="G67" s="36">
        <v>494.99999999999989</v>
      </c>
      <c r="H67" s="36">
        <v>538.5999999999998</v>
      </c>
      <c r="I67" s="36">
        <v>552.4</v>
      </c>
      <c r="J67" s="36">
        <v>560.39999999999975</v>
      </c>
      <c r="K67" s="31">
        <v>544.4</v>
      </c>
      <c r="L67" s="31">
        <v>522.6</v>
      </c>
      <c r="M67" s="31">
        <v>22.565650000000002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2108.9</v>
      </c>
      <c r="D68" s="36">
        <v>2143.5166666666669</v>
      </c>
      <c r="E68" s="36">
        <v>2067.0833333333339</v>
      </c>
      <c r="F68" s="36">
        <v>2025.2666666666669</v>
      </c>
      <c r="G68" s="36">
        <v>1948.8333333333339</v>
      </c>
      <c r="H68" s="36">
        <v>2185.3333333333339</v>
      </c>
      <c r="I68" s="36">
        <v>2261.7666666666673</v>
      </c>
      <c r="J68" s="36">
        <v>2303.5833333333339</v>
      </c>
      <c r="K68" s="31">
        <v>2219.9499999999998</v>
      </c>
      <c r="L68" s="31">
        <v>2101.6999999999998</v>
      </c>
      <c r="M68" s="31">
        <v>2.8855499999999998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2246.5500000000002</v>
      </c>
      <c r="D69" s="36">
        <v>2275.2500000000005</v>
      </c>
      <c r="E69" s="36">
        <v>2210.3500000000008</v>
      </c>
      <c r="F69" s="36">
        <v>2174.1500000000005</v>
      </c>
      <c r="G69" s="36">
        <v>2109.2500000000009</v>
      </c>
      <c r="H69" s="36">
        <v>2311.4500000000007</v>
      </c>
      <c r="I69" s="36">
        <v>2376.3500000000004</v>
      </c>
      <c r="J69" s="36">
        <v>2412.5500000000006</v>
      </c>
      <c r="K69" s="31">
        <v>2340.15</v>
      </c>
      <c r="L69" s="31">
        <v>2239.0500000000002</v>
      </c>
      <c r="M69" s="31">
        <v>2.35127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390.25</v>
      </c>
      <c r="D70" s="36">
        <v>394.2</v>
      </c>
      <c r="E70" s="36">
        <v>384.84999999999997</v>
      </c>
      <c r="F70" s="36">
        <v>379.45</v>
      </c>
      <c r="G70" s="36">
        <v>370.09999999999997</v>
      </c>
      <c r="H70" s="36">
        <v>399.59999999999997</v>
      </c>
      <c r="I70" s="36">
        <v>408.95</v>
      </c>
      <c r="J70" s="36">
        <v>414.34999999999997</v>
      </c>
      <c r="K70" s="31">
        <v>403.55</v>
      </c>
      <c r="L70" s="31">
        <v>388.8</v>
      </c>
      <c r="M70" s="31">
        <v>5.0681900000000004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176</v>
      </c>
      <c r="D71" s="36">
        <v>177.94999999999996</v>
      </c>
      <c r="E71" s="36">
        <v>172.49999999999991</v>
      </c>
      <c r="F71" s="36">
        <v>168.99999999999994</v>
      </c>
      <c r="G71" s="36">
        <v>163.5499999999999</v>
      </c>
      <c r="H71" s="36">
        <v>181.44999999999993</v>
      </c>
      <c r="I71" s="36">
        <v>186.89999999999998</v>
      </c>
      <c r="J71" s="36">
        <v>190.39999999999995</v>
      </c>
      <c r="K71" s="31">
        <v>183.4</v>
      </c>
      <c r="L71" s="31">
        <v>174.45</v>
      </c>
      <c r="M71" s="31">
        <v>11.63114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3615.35</v>
      </c>
      <c r="D72" s="36">
        <v>3633.7333333333336</v>
      </c>
      <c r="E72" s="36">
        <v>3567.4666666666672</v>
      </c>
      <c r="F72" s="36">
        <v>3519.5833333333335</v>
      </c>
      <c r="G72" s="36">
        <v>3453.3166666666671</v>
      </c>
      <c r="H72" s="36">
        <v>3681.6166666666672</v>
      </c>
      <c r="I72" s="36">
        <v>3747.8833333333337</v>
      </c>
      <c r="J72" s="36">
        <v>3795.7666666666673</v>
      </c>
      <c r="K72" s="31">
        <v>3700</v>
      </c>
      <c r="L72" s="31">
        <v>3585.85</v>
      </c>
      <c r="M72" s="31">
        <v>3.87616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5853.85</v>
      </c>
      <c r="D73" s="36">
        <v>5925.0999999999995</v>
      </c>
      <c r="E73" s="36">
        <v>5748.0499999999993</v>
      </c>
      <c r="F73" s="36">
        <v>5642.25</v>
      </c>
      <c r="G73" s="36">
        <v>5465.2</v>
      </c>
      <c r="H73" s="36">
        <v>6030.8999999999987</v>
      </c>
      <c r="I73" s="36">
        <v>6207.95</v>
      </c>
      <c r="J73" s="36">
        <v>6313.7499999999982</v>
      </c>
      <c r="K73" s="31">
        <v>6102.15</v>
      </c>
      <c r="L73" s="31">
        <v>5819.3</v>
      </c>
      <c r="M73" s="31">
        <v>3.50766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739.3</v>
      </c>
      <c r="D74" s="36">
        <v>755.04999999999984</v>
      </c>
      <c r="E74" s="36">
        <v>718.1999999999997</v>
      </c>
      <c r="F74" s="36">
        <v>697.09999999999991</v>
      </c>
      <c r="G74" s="36">
        <v>660.24999999999977</v>
      </c>
      <c r="H74" s="36">
        <v>776.14999999999964</v>
      </c>
      <c r="I74" s="36">
        <v>812.99999999999977</v>
      </c>
      <c r="J74" s="36">
        <v>834.09999999999957</v>
      </c>
      <c r="K74" s="31">
        <v>791.9</v>
      </c>
      <c r="L74" s="31">
        <v>733.95</v>
      </c>
      <c r="M74" s="31">
        <v>199.08674999999999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3675.9</v>
      </c>
      <c r="D75" s="36">
        <v>3680.3166666666671</v>
      </c>
      <c r="E75" s="36">
        <v>3646.6333333333341</v>
      </c>
      <c r="F75" s="36">
        <v>3617.3666666666672</v>
      </c>
      <c r="G75" s="36">
        <v>3583.6833333333343</v>
      </c>
      <c r="H75" s="36">
        <v>3709.5833333333339</v>
      </c>
      <c r="I75" s="36">
        <v>3743.2666666666673</v>
      </c>
      <c r="J75" s="36">
        <v>3772.5333333333338</v>
      </c>
      <c r="K75" s="31">
        <v>3714</v>
      </c>
      <c r="L75" s="31">
        <v>3651.05</v>
      </c>
      <c r="M75" s="31">
        <v>2.9975000000000001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5674.4</v>
      </c>
      <c r="D76" s="36">
        <v>5689.7833333333328</v>
      </c>
      <c r="E76" s="36">
        <v>5625.5666666666657</v>
      </c>
      <c r="F76" s="36">
        <v>5576.7333333333327</v>
      </c>
      <c r="G76" s="36">
        <v>5512.5166666666655</v>
      </c>
      <c r="H76" s="36">
        <v>5738.6166666666659</v>
      </c>
      <c r="I76" s="36">
        <v>5802.833333333333</v>
      </c>
      <c r="J76" s="36">
        <v>5851.6666666666661</v>
      </c>
      <c r="K76" s="31">
        <v>5754</v>
      </c>
      <c r="L76" s="31">
        <v>5640.95</v>
      </c>
      <c r="M76" s="31">
        <v>4.6598899999999999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3616.7</v>
      </c>
      <c r="D77" s="36">
        <v>3655.5833333333335</v>
      </c>
      <c r="E77" s="36">
        <v>3567.166666666667</v>
      </c>
      <c r="F77" s="36">
        <v>3517.6333333333337</v>
      </c>
      <c r="G77" s="36">
        <v>3429.2166666666672</v>
      </c>
      <c r="H77" s="36">
        <v>3705.1166666666668</v>
      </c>
      <c r="I77" s="36">
        <v>3793.5333333333338</v>
      </c>
      <c r="J77" s="36">
        <v>3843.0666666666666</v>
      </c>
      <c r="K77" s="31">
        <v>3744</v>
      </c>
      <c r="L77" s="31">
        <v>3606.05</v>
      </c>
      <c r="M77" s="31">
        <v>8.2342700000000004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2836.8</v>
      </c>
      <c r="D78" s="36">
        <v>2873.0333333333333</v>
      </c>
      <c r="E78" s="36">
        <v>2787.0666666666666</v>
      </c>
      <c r="F78" s="36">
        <v>2737.3333333333335</v>
      </c>
      <c r="G78" s="36">
        <v>2651.3666666666668</v>
      </c>
      <c r="H78" s="36">
        <v>2922.7666666666664</v>
      </c>
      <c r="I78" s="36">
        <v>3008.7333333333327</v>
      </c>
      <c r="J78" s="36">
        <v>3058.4666666666662</v>
      </c>
      <c r="K78" s="31">
        <v>2959</v>
      </c>
      <c r="L78" s="31">
        <v>2823.3</v>
      </c>
      <c r="M78" s="31">
        <v>3.6942300000000001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140.25</v>
      </c>
      <c r="D79" s="36">
        <v>142.66666666666666</v>
      </c>
      <c r="E79" s="36">
        <v>136.98333333333332</v>
      </c>
      <c r="F79" s="36">
        <v>133.71666666666667</v>
      </c>
      <c r="G79" s="36">
        <v>128.03333333333333</v>
      </c>
      <c r="H79" s="36">
        <v>145.93333333333331</v>
      </c>
      <c r="I79" s="36">
        <v>151.61666666666665</v>
      </c>
      <c r="J79" s="36">
        <v>154.8833333333333</v>
      </c>
      <c r="K79" s="31">
        <v>148.35</v>
      </c>
      <c r="L79" s="31">
        <v>139.4</v>
      </c>
      <c r="M79" s="31">
        <v>158.30801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3639.2</v>
      </c>
      <c r="D80" s="36">
        <v>3676.4333333333329</v>
      </c>
      <c r="E80" s="36">
        <v>3553.8666666666659</v>
      </c>
      <c r="F80" s="36">
        <v>3468.5333333333328</v>
      </c>
      <c r="G80" s="36">
        <v>3345.9666666666658</v>
      </c>
      <c r="H80" s="36">
        <v>3761.766666666666</v>
      </c>
      <c r="I80" s="36">
        <v>3884.3333333333326</v>
      </c>
      <c r="J80" s="36">
        <v>3969.6666666666661</v>
      </c>
      <c r="K80" s="31">
        <v>3799</v>
      </c>
      <c r="L80" s="31">
        <v>3591.1</v>
      </c>
      <c r="M80" s="31">
        <v>0.82669999999999999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420.05</v>
      </c>
      <c r="D81" s="36">
        <v>422.01666666666671</v>
      </c>
      <c r="E81" s="36">
        <v>413.18333333333339</v>
      </c>
      <c r="F81" s="36">
        <v>406.31666666666666</v>
      </c>
      <c r="G81" s="36">
        <v>397.48333333333335</v>
      </c>
      <c r="H81" s="36">
        <v>428.88333333333344</v>
      </c>
      <c r="I81" s="36">
        <v>437.71666666666681</v>
      </c>
      <c r="J81" s="36">
        <v>444.58333333333348</v>
      </c>
      <c r="K81" s="31">
        <v>430.85</v>
      </c>
      <c r="L81" s="31">
        <v>415.15</v>
      </c>
      <c r="M81" s="31">
        <v>12.379580000000001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157.19999999999999</v>
      </c>
      <c r="D82" s="36">
        <v>160.41666666666666</v>
      </c>
      <c r="E82" s="36">
        <v>152.5333333333333</v>
      </c>
      <c r="F82" s="36">
        <v>147.86666666666665</v>
      </c>
      <c r="G82" s="36">
        <v>139.98333333333329</v>
      </c>
      <c r="H82" s="36">
        <v>165.08333333333331</v>
      </c>
      <c r="I82" s="36">
        <v>172.9666666666667</v>
      </c>
      <c r="J82" s="36">
        <v>177.63333333333333</v>
      </c>
      <c r="K82" s="31">
        <v>168.3</v>
      </c>
      <c r="L82" s="31">
        <v>155.75</v>
      </c>
      <c r="M82" s="31">
        <v>303.41131999999999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1885.25</v>
      </c>
      <c r="D83" s="36">
        <v>1903.7833333333335</v>
      </c>
      <c r="E83" s="36">
        <v>1846.7666666666671</v>
      </c>
      <c r="F83" s="36">
        <v>1808.2833333333335</v>
      </c>
      <c r="G83" s="36">
        <v>1751.2666666666671</v>
      </c>
      <c r="H83" s="36">
        <v>1942.2666666666671</v>
      </c>
      <c r="I83" s="36">
        <v>1999.2833333333335</v>
      </c>
      <c r="J83" s="36">
        <v>2037.7666666666671</v>
      </c>
      <c r="K83" s="31">
        <v>1960.8</v>
      </c>
      <c r="L83" s="31">
        <v>1865.3</v>
      </c>
      <c r="M83" s="31">
        <v>1.26569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1130.4000000000001</v>
      </c>
      <c r="D84" s="36">
        <v>1137.5333333333333</v>
      </c>
      <c r="E84" s="36">
        <v>1117.7166666666667</v>
      </c>
      <c r="F84" s="36">
        <v>1105.0333333333333</v>
      </c>
      <c r="G84" s="36">
        <v>1085.2166666666667</v>
      </c>
      <c r="H84" s="36">
        <v>1150.2166666666667</v>
      </c>
      <c r="I84" s="36">
        <v>1170.0333333333333</v>
      </c>
      <c r="J84" s="36">
        <v>1182.7166666666667</v>
      </c>
      <c r="K84" s="31">
        <v>1157.3499999999999</v>
      </c>
      <c r="L84" s="31">
        <v>1124.8499999999999</v>
      </c>
      <c r="M84" s="31">
        <v>19.98376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2268.9499999999998</v>
      </c>
      <c r="D85" s="36">
        <v>2285.9</v>
      </c>
      <c r="E85" s="36">
        <v>2237.0500000000002</v>
      </c>
      <c r="F85" s="36">
        <v>2205.15</v>
      </c>
      <c r="G85" s="36">
        <v>2156.3000000000002</v>
      </c>
      <c r="H85" s="36">
        <v>2317.8000000000002</v>
      </c>
      <c r="I85" s="36">
        <v>2366.6499999999996</v>
      </c>
      <c r="J85" s="36">
        <v>2398.5500000000002</v>
      </c>
      <c r="K85" s="31">
        <v>2334.75</v>
      </c>
      <c r="L85" s="31">
        <v>2254</v>
      </c>
      <c r="M85" s="31">
        <v>23.343330000000002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2049.6</v>
      </c>
      <c r="D86" s="36">
        <v>2056.1666666666665</v>
      </c>
      <c r="E86" s="36">
        <v>2025.9333333333329</v>
      </c>
      <c r="F86" s="36">
        <v>2002.2666666666664</v>
      </c>
      <c r="G86" s="36">
        <v>1972.0333333333328</v>
      </c>
      <c r="H86" s="36">
        <v>2079.833333333333</v>
      </c>
      <c r="I86" s="36">
        <v>2110.0666666666666</v>
      </c>
      <c r="J86" s="36">
        <v>2133.7333333333331</v>
      </c>
      <c r="K86" s="31">
        <v>2086.4</v>
      </c>
      <c r="L86" s="31">
        <v>2032.5</v>
      </c>
      <c r="M86" s="31">
        <v>9.3805700000000005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553.45000000000005</v>
      </c>
      <c r="D87" s="36">
        <v>555.9</v>
      </c>
      <c r="E87" s="36">
        <v>547.04999999999995</v>
      </c>
      <c r="F87" s="36">
        <v>540.65</v>
      </c>
      <c r="G87" s="36">
        <v>531.79999999999995</v>
      </c>
      <c r="H87" s="36">
        <v>562.29999999999995</v>
      </c>
      <c r="I87" s="36">
        <v>571.15000000000009</v>
      </c>
      <c r="J87" s="36">
        <v>577.54999999999995</v>
      </c>
      <c r="K87" s="31">
        <v>564.75</v>
      </c>
      <c r="L87" s="31">
        <v>549.5</v>
      </c>
      <c r="M87" s="31">
        <v>17.49559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2890.5</v>
      </c>
      <c r="D88" s="36">
        <v>2919.9166666666665</v>
      </c>
      <c r="E88" s="36">
        <v>2817.833333333333</v>
      </c>
      <c r="F88" s="36">
        <v>2745.1666666666665</v>
      </c>
      <c r="G88" s="36">
        <v>2643.083333333333</v>
      </c>
      <c r="H88" s="36">
        <v>2992.583333333333</v>
      </c>
      <c r="I88" s="36">
        <v>3094.6666666666661</v>
      </c>
      <c r="J88" s="36">
        <v>3167.333333333333</v>
      </c>
      <c r="K88" s="31">
        <v>3022</v>
      </c>
      <c r="L88" s="31">
        <v>2847.25</v>
      </c>
      <c r="M88" s="31">
        <v>16.280380000000001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1313.15</v>
      </c>
      <c r="D89" s="36">
        <v>1329.5333333333335</v>
      </c>
      <c r="E89" s="36">
        <v>1284.166666666667</v>
      </c>
      <c r="F89" s="36">
        <v>1255.1833333333334</v>
      </c>
      <c r="G89" s="36">
        <v>1209.8166666666668</v>
      </c>
      <c r="H89" s="36">
        <v>1358.5166666666671</v>
      </c>
      <c r="I89" s="36">
        <v>1403.8833333333334</v>
      </c>
      <c r="J89" s="36">
        <v>1432.8666666666672</v>
      </c>
      <c r="K89" s="31">
        <v>1374.9</v>
      </c>
      <c r="L89" s="31">
        <v>1300.55</v>
      </c>
      <c r="M89" s="31">
        <v>12.861750000000001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1523.65</v>
      </c>
      <c r="D90" s="36">
        <v>1536.2</v>
      </c>
      <c r="E90" s="36">
        <v>1504.5</v>
      </c>
      <c r="F90" s="36">
        <v>1485.35</v>
      </c>
      <c r="G90" s="36">
        <v>1453.6499999999999</v>
      </c>
      <c r="H90" s="36">
        <v>1555.3500000000001</v>
      </c>
      <c r="I90" s="36">
        <v>1587.0500000000004</v>
      </c>
      <c r="J90" s="36">
        <v>1606.2000000000003</v>
      </c>
      <c r="K90" s="31">
        <v>1567.9</v>
      </c>
      <c r="L90" s="31">
        <v>1517.05</v>
      </c>
      <c r="M90" s="31">
        <v>31.9663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3367.1</v>
      </c>
      <c r="D91" s="36">
        <v>3387.8833333333332</v>
      </c>
      <c r="E91" s="36">
        <v>3312.2166666666662</v>
      </c>
      <c r="F91" s="36">
        <v>3257.333333333333</v>
      </c>
      <c r="G91" s="36">
        <v>3181.6666666666661</v>
      </c>
      <c r="H91" s="36">
        <v>3442.7666666666664</v>
      </c>
      <c r="I91" s="36">
        <v>3518.4333333333334</v>
      </c>
      <c r="J91" s="36">
        <v>3573.3166666666666</v>
      </c>
      <c r="K91" s="31">
        <v>3463.55</v>
      </c>
      <c r="L91" s="31">
        <v>3333</v>
      </c>
      <c r="M91" s="31">
        <v>9.1664999999999992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1427.35</v>
      </c>
      <c r="D92" s="36">
        <v>1442.3500000000001</v>
      </c>
      <c r="E92" s="36">
        <v>1410.0000000000002</v>
      </c>
      <c r="F92" s="36">
        <v>1392.65</v>
      </c>
      <c r="G92" s="36">
        <v>1360.3000000000002</v>
      </c>
      <c r="H92" s="36">
        <v>1459.7000000000003</v>
      </c>
      <c r="I92" s="36">
        <v>1492.0500000000002</v>
      </c>
      <c r="J92" s="36">
        <v>1509.4000000000003</v>
      </c>
      <c r="K92" s="31">
        <v>1474.7</v>
      </c>
      <c r="L92" s="31">
        <v>1425</v>
      </c>
      <c r="M92" s="31">
        <v>577.34700999999995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586.15</v>
      </c>
      <c r="D93" s="36">
        <v>594.23333333333335</v>
      </c>
      <c r="E93" s="36">
        <v>574.7166666666667</v>
      </c>
      <c r="F93" s="36">
        <v>563.2833333333333</v>
      </c>
      <c r="G93" s="36">
        <v>543.76666666666665</v>
      </c>
      <c r="H93" s="36">
        <v>605.66666666666674</v>
      </c>
      <c r="I93" s="36">
        <v>625.18333333333339</v>
      </c>
      <c r="J93" s="36">
        <v>636.61666666666679</v>
      </c>
      <c r="K93" s="31">
        <v>613.75</v>
      </c>
      <c r="L93" s="31">
        <v>582.79999999999995</v>
      </c>
      <c r="M93" s="31">
        <v>59.94679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4444.2</v>
      </c>
      <c r="D94" s="36">
        <v>4468.6166666666668</v>
      </c>
      <c r="E94" s="36">
        <v>4377.2333333333336</v>
      </c>
      <c r="F94" s="36">
        <v>4310.2666666666664</v>
      </c>
      <c r="G94" s="36">
        <v>4218.8833333333332</v>
      </c>
      <c r="H94" s="36">
        <v>4535.5833333333339</v>
      </c>
      <c r="I94" s="36">
        <v>4626.9666666666672</v>
      </c>
      <c r="J94" s="36">
        <v>4693.9333333333343</v>
      </c>
      <c r="K94" s="31">
        <v>4560</v>
      </c>
      <c r="L94" s="31">
        <v>4401.6499999999996</v>
      </c>
      <c r="M94" s="31">
        <v>13.99043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541.4</v>
      </c>
      <c r="D95" s="36">
        <v>546.93333333333328</v>
      </c>
      <c r="E95" s="36">
        <v>532.06666666666661</v>
      </c>
      <c r="F95" s="36">
        <v>522.73333333333335</v>
      </c>
      <c r="G95" s="36">
        <v>507.86666666666667</v>
      </c>
      <c r="H95" s="36">
        <v>556.26666666666654</v>
      </c>
      <c r="I95" s="36">
        <v>571.1333333333331</v>
      </c>
      <c r="J95" s="36">
        <v>580.46666666666647</v>
      </c>
      <c r="K95" s="31">
        <v>561.79999999999995</v>
      </c>
      <c r="L95" s="31">
        <v>537.6</v>
      </c>
      <c r="M95" s="31">
        <v>78.679720000000003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440.45</v>
      </c>
      <c r="D96" s="36">
        <v>451.48333333333335</v>
      </c>
      <c r="E96" s="36">
        <v>425.9666666666667</v>
      </c>
      <c r="F96" s="36">
        <v>411.48333333333335</v>
      </c>
      <c r="G96" s="36">
        <v>385.9666666666667</v>
      </c>
      <c r="H96" s="36">
        <v>465.9666666666667</v>
      </c>
      <c r="I96" s="36">
        <v>491.48333333333335</v>
      </c>
      <c r="J96" s="36">
        <v>505.9666666666667</v>
      </c>
      <c r="K96" s="31">
        <v>477</v>
      </c>
      <c r="L96" s="31">
        <v>437</v>
      </c>
      <c r="M96" s="31">
        <v>86.78819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2375.5500000000002</v>
      </c>
      <c r="D97" s="36">
        <v>2407.1666666666665</v>
      </c>
      <c r="E97" s="36">
        <v>2333.833333333333</v>
      </c>
      <c r="F97" s="36">
        <v>2292.1166666666663</v>
      </c>
      <c r="G97" s="36">
        <v>2218.7833333333328</v>
      </c>
      <c r="H97" s="36">
        <v>2448.8833333333332</v>
      </c>
      <c r="I97" s="36">
        <v>2522.2166666666662</v>
      </c>
      <c r="J97" s="36">
        <v>2563.9333333333334</v>
      </c>
      <c r="K97" s="31">
        <v>2480.5</v>
      </c>
      <c r="L97" s="31">
        <v>2365.4499999999998</v>
      </c>
      <c r="M97" s="31">
        <v>43.69332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310.7</v>
      </c>
      <c r="D98" s="36">
        <v>311.8</v>
      </c>
      <c r="E98" s="36">
        <v>306.60000000000002</v>
      </c>
      <c r="F98" s="36">
        <v>302.5</v>
      </c>
      <c r="G98" s="36">
        <v>297.3</v>
      </c>
      <c r="H98" s="36">
        <v>315.90000000000003</v>
      </c>
      <c r="I98" s="36">
        <v>321.09999999999997</v>
      </c>
      <c r="J98" s="36">
        <v>325.20000000000005</v>
      </c>
      <c r="K98" s="31">
        <v>317</v>
      </c>
      <c r="L98" s="31">
        <v>307.7</v>
      </c>
      <c r="M98" s="31">
        <v>6.1337400000000004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37847.300000000003</v>
      </c>
      <c r="D99" s="36">
        <v>37781.433333333334</v>
      </c>
      <c r="E99" s="36">
        <v>37575.866666666669</v>
      </c>
      <c r="F99" s="36">
        <v>37304.433333333334</v>
      </c>
      <c r="G99" s="36">
        <v>37098.866666666669</v>
      </c>
      <c r="H99" s="36">
        <v>38052.866666666669</v>
      </c>
      <c r="I99" s="36">
        <v>38258.433333333334</v>
      </c>
      <c r="J99" s="36">
        <v>38529.866666666669</v>
      </c>
      <c r="K99" s="31">
        <v>37987</v>
      </c>
      <c r="L99" s="31">
        <v>37510</v>
      </c>
      <c r="M99" s="31">
        <v>0.14501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1029.05</v>
      </c>
      <c r="D100" s="36">
        <v>1036.55</v>
      </c>
      <c r="E100" s="36">
        <v>1013.6999999999998</v>
      </c>
      <c r="F100" s="36">
        <v>998.34999999999991</v>
      </c>
      <c r="G100" s="36">
        <v>975.49999999999977</v>
      </c>
      <c r="H100" s="36">
        <v>1051.8999999999999</v>
      </c>
      <c r="I100" s="36">
        <v>1074.7499999999998</v>
      </c>
      <c r="J100" s="36">
        <v>1090.0999999999999</v>
      </c>
      <c r="K100" s="31">
        <v>1059.4000000000001</v>
      </c>
      <c r="L100" s="31">
        <v>1021.2</v>
      </c>
      <c r="M100" s="31">
        <v>507.97448000000003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1479.2</v>
      </c>
      <c r="D101" s="36">
        <v>1476.5166666666664</v>
      </c>
      <c r="E101" s="36">
        <v>1453.2833333333328</v>
      </c>
      <c r="F101" s="36">
        <v>1427.3666666666663</v>
      </c>
      <c r="G101" s="36">
        <v>1404.1333333333328</v>
      </c>
      <c r="H101" s="36">
        <v>1502.4333333333329</v>
      </c>
      <c r="I101" s="36">
        <v>1525.6666666666665</v>
      </c>
      <c r="J101" s="36">
        <v>1551.583333333333</v>
      </c>
      <c r="K101" s="31">
        <v>1499.75</v>
      </c>
      <c r="L101" s="31">
        <v>1450.6</v>
      </c>
      <c r="M101" s="31">
        <v>15.46007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479.45</v>
      </c>
      <c r="D102" s="36">
        <v>483.93333333333334</v>
      </c>
      <c r="E102" s="36">
        <v>470.7166666666667</v>
      </c>
      <c r="F102" s="36">
        <v>461.98333333333335</v>
      </c>
      <c r="G102" s="36">
        <v>448.76666666666671</v>
      </c>
      <c r="H102" s="36">
        <v>492.66666666666669</v>
      </c>
      <c r="I102" s="36">
        <v>505.88333333333327</v>
      </c>
      <c r="J102" s="36">
        <v>514.61666666666667</v>
      </c>
      <c r="K102" s="31">
        <v>497.15</v>
      </c>
      <c r="L102" s="31">
        <v>475.2</v>
      </c>
      <c r="M102" s="31">
        <v>32.818379999999998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14.4</v>
      </c>
      <c r="D103" s="36">
        <v>14.65</v>
      </c>
      <c r="E103" s="36">
        <v>14.05</v>
      </c>
      <c r="F103" s="36">
        <v>13.700000000000001</v>
      </c>
      <c r="G103" s="36">
        <v>13.100000000000001</v>
      </c>
      <c r="H103" s="36">
        <v>15</v>
      </c>
      <c r="I103" s="36">
        <v>15.599999999999998</v>
      </c>
      <c r="J103" s="36">
        <v>15.95</v>
      </c>
      <c r="K103" s="31">
        <v>15.25</v>
      </c>
      <c r="L103" s="31">
        <v>14.3</v>
      </c>
      <c r="M103" s="31">
        <v>2899.83221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81.8</v>
      </c>
      <c r="D104" s="36">
        <v>82.716666666666669</v>
      </c>
      <c r="E104" s="36">
        <v>80.233333333333334</v>
      </c>
      <c r="F104" s="36">
        <v>78.666666666666671</v>
      </c>
      <c r="G104" s="36">
        <v>76.183333333333337</v>
      </c>
      <c r="H104" s="36">
        <v>84.283333333333331</v>
      </c>
      <c r="I104" s="36">
        <v>86.76666666666668</v>
      </c>
      <c r="J104" s="36">
        <v>88.333333333333329</v>
      </c>
      <c r="K104" s="31">
        <v>85.2</v>
      </c>
      <c r="L104" s="31">
        <v>81.150000000000006</v>
      </c>
      <c r="M104" s="31">
        <v>953.55822000000001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435.85</v>
      </c>
      <c r="D105" s="36">
        <v>439.2166666666667</v>
      </c>
      <c r="E105" s="36">
        <v>430.63333333333338</v>
      </c>
      <c r="F105" s="36">
        <v>425.41666666666669</v>
      </c>
      <c r="G105" s="36">
        <v>416.83333333333337</v>
      </c>
      <c r="H105" s="36">
        <v>444.43333333333339</v>
      </c>
      <c r="I105" s="36">
        <v>453.01666666666665</v>
      </c>
      <c r="J105" s="36">
        <v>458.23333333333341</v>
      </c>
      <c r="K105" s="31">
        <v>447.8</v>
      </c>
      <c r="L105" s="31">
        <v>434</v>
      </c>
      <c r="M105" s="31">
        <v>29.780329999999999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471.3</v>
      </c>
      <c r="D106" s="36">
        <v>474.7166666666667</v>
      </c>
      <c r="E106" s="36">
        <v>463.43333333333339</v>
      </c>
      <c r="F106" s="36">
        <v>455.56666666666672</v>
      </c>
      <c r="G106" s="36">
        <v>444.28333333333342</v>
      </c>
      <c r="H106" s="36">
        <v>482.58333333333337</v>
      </c>
      <c r="I106" s="36">
        <v>493.86666666666667</v>
      </c>
      <c r="J106" s="36">
        <v>501.73333333333335</v>
      </c>
      <c r="K106" s="31">
        <v>486</v>
      </c>
      <c r="L106" s="31">
        <v>466.85</v>
      </c>
      <c r="M106" s="31">
        <v>40.507959999999997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445.1</v>
      </c>
      <c r="D107" s="36">
        <v>452.4666666666667</v>
      </c>
      <c r="E107" s="36">
        <v>432.63333333333338</v>
      </c>
      <c r="F107" s="36">
        <v>420.16666666666669</v>
      </c>
      <c r="G107" s="36">
        <v>400.33333333333337</v>
      </c>
      <c r="H107" s="36">
        <v>464.93333333333339</v>
      </c>
      <c r="I107" s="36">
        <v>484.76666666666665</v>
      </c>
      <c r="J107" s="36">
        <v>497.23333333333341</v>
      </c>
      <c r="K107" s="31">
        <v>472.3</v>
      </c>
      <c r="L107" s="31">
        <v>440</v>
      </c>
      <c r="M107" s="31">
        <v>26.549659999999999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2911.8</v>
      </c>
      <c r="D108" s="36">
        <v>2959.9333333333329</v>
      </c>
      <c r="E108" s="36">
        <v>2851.8666666666659</v>
      </c>
      <c r="F108" s="36">
        <v>2791.9333333333329</v>
      </c>
      <c r="G108" s="36">
        <v>2683.8666666666659</v>
      </c>
      <c r="H108" s="36">
        <v>3019.8666666666659</v>
      </c>
      <c r="I108" s="36">
        <v>3127.9333333333325</v>
      </c>
      <c r="J108" s="36">
        <v>3187.8666666666659</v>
      </c>
      <c r="K108" s="31">
        <v>3068</v>
      </c>
      <c r="L108" s="31">
        <v>2900</v>
      </c>
      <c r="M108" s="31">
        <v>10.61598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1441.7</v>
      </c>
      <c r="D109" s="36">
        <v>1472.5500000000002</v>
      </c>
      <c r="E109" s="36">
        <v>1397.2000000000003</v>
      </c>
      <c r="F109" s="36">
        <v>1352.7</v>
      </c>
      <c r="G109" s="36">
        <v>1277.3500000000001</v>
      </c>
      <c r="H109" s="36">
        <v>1517.0500000000004</v>
      </c>
      <c r="I109" s="36">
        <v>1592.4000000000003</v>
      </c>
      <c r="J109" s="36">
        <v>1636.9000000000005</v>
      </c>
      <c r="K109" s="31">
        <v>1547.9</v>
      </c>
      <c r="L109" s="31">
        <v>1428.05</v>
      </c>
      <c r="M109" s="31">
        <v>100.97057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217.1</v>
      </c>
      <c r="D110" s="36">
        <v>219.43333333333331</v>
      </c>
      <c r="E110" s="36">
        <v>213.46666666666661</v>
      </c>
      <c r="F110" s="36">
        <v>209.83333333333331</v>
      </c>
      <c r="G110" s="36">
        <v>203.86666666666662</v>
      </c>
      <c r="H110" s="36">
        <v>223.06666666666661</v>
      </c>
      <c r="I110" s="36">
        <v>229.0333333333333</v>
      </c>
      <c r="J110" s="36">
        <v>232.6666666666666</v>
      </c>
      <c r="K110" s="31">
        <v>225.4</v>
      </c>
      <c r="L110" s="31">
        <v>215.8</v>
      </c>
      <c r="M110" s="31">
        <v>151.10861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1642.15</v>
      </c>
      <c r="D111" s="36">
        <v>1651.5166666666667</v>
      </c>
      <c r="E111" s="36">
        <v>1628.3333333333333</v>
      </c>
      <c r="F111" s="36">
        <v>1614.5166666666667</v>
      </c>
      <c r="G111" s="36">
        <v>1591.3333333333333</v>
      </c>
      <c r="H111" s="36">
        <v>1665.3333333333333</v>
      </c>
      <c r="I111" s="36">
        <v>1688.5166666666667</v>
      </c>
      <c r="J111" s="36">
        <v>1702.3333333333333</v>
      </c>
      <c r="K111" s="31">
        <v>1674.7</v>
      </c>
      <c r="L111" s="31">
        <v>1637.7</v>
      </c>
      <c r="M111" s="31">
        <v>94.012550000000005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138.94999999999999</v>
      </c>
      <c r="D112" s="36">
        <v>142.86666666666667</v>
      </c>
      <c r="E112" s="36">
        <v>133.93333333333334</v>
      </c>
      <c r="F112" s="36">
        <v>128.91666666666666</v>
      </c>
      <c r="G112" s="36">
        <v>119.98333333333332</v>
      </c>
      <c r="H112" s="36">
        <v>147.88333333333335</v>
      </c>
      <c r="I112" s="36">
        <v>156.81666666666669</v>
      </c>
      <c r="J112" s="36">
        <v>161.83333333333337</v>
      </c>
      <c r="K112" s="31">
        <v>151.80000000000001</v>
      </c>
      <c r="L112" s="31">
        <v>137.85</v>
      </c>
      <c r="M112" s="31">
        <v>381.67576000000003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1082</v>
      </c>
      <c r="D113" s="36">
        <v>1078.7666666666667</v>
      </c>
      <c r="E113" s="36">
        <v>1064.2833333333333</v>
      </c>
      <c r="F113" s="36">
        <v>1046.5666666666666</v>
      </c>
      <c r="G113" s="36">
        <v>1032.0833333333333</v>
      </c>
      <c r="H113" s="36">
        <v>1096.4833333333333</v>
      </c>
      <c r="I113" s="36">
        <v>1110.9666666666665</v>
      </c>
      <c r="J113" s="36">
        <v>1128.6833333333334</v>
      </c>
      <c r="K113" s="31">
        <v>1093.25</v>
      </c>
      <c r="L113" s="31">
        <v>1061.05</v>
      </c>
      <c r="M113" s="31">
        <v>5.2598200000000004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935.35</v>
      </c>
      <c r="D114" s="36">
        <v>969.63333333333333</v>
      </c>
      <c r="E114" s="36">
        <v>892.36666666666656</v>
      </c>
      <c r="F114" s="36">
        <v>849.38333333333321</v>
      </c>
      <c r="G114" s="36">
        <v>772.11666666666645</v>
      </c>
      <c r="H114" s="36">
        <v>1012.6166666666667</v>
      </c>
      <c r="I114" s="36">
        <v>1089.8833333333332</v>
      </c>
      <c r="J114" s="36">
        <v>1132.8666666666668</v>
      </c>
      <c r="K114" s="31">
        <v>1046.9000000000001</v>
      </c>
      <c r="L114" s="31">
        <v>926.65</v>
      </c>
      <c r="M114" s="31">
        <v>157.04924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161.30000000000001</v>
      </c>
      <c r="D115" s="36">
        <v>170.95000000000002</v>
      </c>
      <c r="E115" s="36">
        <v>149.10000000000002</v>
      </c>
      <c r="F115" s="36">
        <v>136.9</v>
      </c>
      <c r="G115" s="36">
        <v>115.05000000000001</v>
      </c>
      <c r="H115" s="36">
        <v>183.15000000000003</v>
      </c>
      <c r="I115" s="36">
        <v>205</v>
      </c>
      <c r="J115" s="36">
        <v>217.20000000000005</v>
      </c>
      <c r="K115" s="31">
        <v>192.8</v>
      </c>
      <c r="L115" s="31">
        <v>158.75</v>
      </c>
      <c r="M115" s="31">
        <v>2691.0812999999998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459.3</v>
      </c>
      <c r="D116" s="36">
        <v>463.14999999999992</v>
      </c>
      <c r="E116" s="36">
        <v>452.54999999999984</v>
      </c>
      <c r="F116" s="36">
        <v>445.7999999999999</v>
      </c>
      <c r="G116" s="36">
        <v>435.19999999999982</v>
      </c>
      <c r="H116" s="36">
        <v>469.89999999999986</v>
      </c>
      <c r="I116" s="36">
        <v>480.49999999999989</v>
      </c>
      <c r="J116" s="36">
        <v>487.24999999999989</v>
      </c>
      <c r="K116" s="31">
        <v>473.75</v>
      </c>
      <c r="L116" s="31">
        <v>456.4</v>
      </c>
      <c r="M116" s="31">
        <v>84.04513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694.65</v>
      </c>
      <c r="D117" s="36">
        <v>708.2166666666667</v>
      </c>
      <c r="E117" s="36">
        <v>678.43333333333339</v>
      </c>
      <c r="F117" s="36">
        <v>662.2166666666667</v>
      </c>
      <c r="G117" s="36">
        <v>632.43333333333339</v>
      </c>
      <c r="H117" s="36">
        <v>724.43333333333339</v>
      </c>
      <c r="I117" s="36">
        <v>754.2166666666667</v>
      </c>
      <c r="J117" s="36">
        <v>770.43333333333339</v>
      </c>
      <c r="K117" s="31">
        <v>738</v>
      </c>
      <c r="L117" s="31">
        <v>692</v>
      </c>
      <c r="M117" s="31">
        <v>13.4648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484.9</v>
      </c>
      <c r="D118" s="36">
        <v>491.7</v>
      </c>
      <c r="E118" s="36">
        <v>467.19999999999993</v>
      </c>
      <c r="F118" s="36">
        <v>449.49999999999994</v>
      </c>
      <c r="G118" s="36">
        <v>424.99999999999989</v>
      </c>
      <c r="H118" s="36">
        <v>509.4</v>
      </c>
      <c r="I118" s="36">
        <v>533.90000000000009</v>
      </c>
      <c r="J118" s="36">
        <v>551.6</v>
      </c>
      <c r="K118" s="31">
        <v>516.20000000000005</v>
      </c>
      <c r="L118" s="31">
        <v>474</v>
      </c>
      <c r="M118" s="31">
        <v>40.625120000000003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790.4</v>
      </c>
      <c r="D119" s="36">
        <v>798.28333333333342</v>
      </c>
      <c r="E119" s="36">
        <v>780.56666666666683</v>
      </c>
      <c r="F119" s="36">
        <v>770.73333333333346</v>
      </c>
      <c r="G119" s="36">
        <v>753.01666666666688</v>
      </c>
      <c r="H119" s="36">
        <v>808.11666666666679</v>
      </c>
      <c r="I119" s="36">
        <v>825.83333333333326</v>
      </c>
      <c r="J119" s="36">
        <v>835.66666666666674</v>
      </c>
      <c r="K119" s="31">
        <v>816</v>
      </c>
      <c r="L119" s="31">
        <v>788.45</v>
      </c>
      <c r="M119" s="31">
        <v>15.33222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520.6</v>
      </c>
      <c r="D120" s="36">
        <v>520.85</v>
      </c>
      <c r="E120" s="36">
        <v>513.40000000000009</v>
      </c>
      <c r="F120" s="36">
        <v>506.20000000000005</v>
      </c>
      <c r="G120" s="36">
        <v>498.75000000000011</v>
      </c>
      <c r="H120" s="36">
        <v>528.05000000000007</v>
      </c>
      <c r="I120" s="36">
        <v>535.50000000000011</v>
      </c>
      <c r="J120" s="36">
        <v>542.70000000000005</v>
      </c>
      <c r="K120" s="31">
        <v>528.29999999999995</v>
      </c>
      <c r="L120" s="31">
        <v>513.65</v>
      </c>
      <c r="M120" s="31">
        <v>27.954809999999998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1784.5</v>
      </c>
      <c r="D121" s="36">
        <v>1791.1000000000001</v>
      </c>
      <c r="E121" s="36">
        <v>1757.3000000000002</v>
      </c>
      <c r="F121" s="36">
        <v>1730.1000000000001</v>
      </c>
      <c r="G121" s="36">
        <v>1696.3000000000002</v>
      </c>
      <c r="H121" s="36">
        <v>1818.3000000000002</v>
      </c>
      <c r="I121" s="36">
        <v>1852.1</v>
      </c>
      <c r="J121" s="36">
        <v>1879.3000000000002</v>
      </c>
      <c r="K121" s="31">
        <v>1824.9</v>
      </c>
      <c r="L121" s="31">
        <v>1763.9</v>
      </c>
      <c r="M121" s="31">
        <v>67.808239999999998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159.55000000000001</v>
      </c>
      <c r="D122" s="36">
        <v>162.01666666666668</v>
      </c>
      <c r="E122" s="36">
        <v>155.38333333333335</v>
      </c>
      <c r="F122" s="36">
        <v>151.21666666666667</v>
      </c>
      <c r="G122" s="36">
        <v>144.58333333333334</v>
      </c>
      <c r="H122" s="36">
        <v>166.18333333333337</v>
      </c>
      <c r="I122" s="36">
        <v>172.81666666666669</v>
      </c>
      <c r="J122" s="36">
        <v>176.98333333333338</v>
      </c>
      <c r="K122" s="31">
        <v>168.65</v>
      </c>
      <c r="L122" s="31">
        <v>157.85</v>
      </c>
      <c r="M122" s="31">
        <v>92.372969999999995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2371</v>
      </c>
      <c r="D123" s="36">
        <v>2380.6</v>
      </c>
      <c r="E123" s="36">
        <v>2343.1999999999998</v>
      </c>
      <c r="F123" s="36">
        <v>2315.4</v>
      </c>
      <c r="G123" s="36">
        <v>2278</v>
      </c>
      <c r="H123" s="36">
        <v>2408.3999999999996</v>
      </c>
      <c r="I123" s="36">
        <v>2445.8000000000002</v>
      </c>
      <c r="J123" s="36">
        <v>2473.5999999999995</v>
      </c>
      <c r="K123" s="31">
        <v>2418</v>
      </c>
      <c r="L123" s="31">
        <v>2352.8000000000002</v>
      </c>
      <c r="M123" s="31">
        <v>1.1106400000000001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398.95</v>
      </c>
      <c r="D124" s="36">
        <v>400.64999999999992</v>
      </c>
      <c r="E124" s="36">
        <v>392.69999999999982</v>
      </c>
      <c r="F124" s="36">
        <v>386.44999999999987</v>
      </c>
      <c r="G124" s="36">
        <v>378.49999999999977</v>
      </c>
      <c r="H124" s="36">
        <v>406.89999999999986</v>
      </c>
      <c r="I124" s="36">
        <v>414.85</v>
      </c>
      <c r="J124" s="36">
        <v>421.09999999999991</v>
      </c>
      <c r="K124" s="31">
        <v>408.6</v>
      </c>
      <c r="L124" s="31">
        <v>394.4</v>
      </c>
      <c r="M124" s="31">
        <v>14.103730000000001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560.75</v>
      </c>
      <c r="D125" s="36">
        <v>566.5</v>
      </c>
      <c r="E125" s="36">
        <v>548.70000000000005</v>
      </c>
      <c r="F125" s="36">
        <v>536.65000000000009</v>
      </c>
      <c r="G125" s="36">
        <v>518.85000000000014</v>
      </c>
      <c r="H125" s="36">
        <v>578.54999999999995</v>
      </c>
      <c r="I125" s="36">
        <v>596.34999999999991</v>
      </c>
      <c r="J125" s="36">
        <v>608.39999999999986</v>
      </c>
      <c r="K125" s="31">
        <v>584.29999999999995</v>
      </c>
      <c r="L125" s="31">
        <v>554.45000000000005</v>
      </c>
      <c r="M125" s="31">
        <v>37.152709999999999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875.25</v>
      </c>
      <c r="D126" s="36">
        <v>898.16666666666663</v>
      </c>
      <c r="E126" s="36">
        <v>846.2833333333333</v>
      </c>
      <c r="F126" s="36">
        <v>817.31666666666672</v>
      </c>
      <c r="G126" s="36">
        <v>765.43333333333339</v>
      </c>
      <c r="H126" s="36">
        <v>927.13333333333321</v>
      </c>
      <c r="I126" s="36">
        <v>979.01666666666665</v>
      </c>
      <c r="J126" s="36">
        <v>1007.9833333333331</v>
      </c>
      <c r="K126" s="31">
        <v>950.05</v>
      </c>
      <c r="L126" s="31">
        <v>869.2</v>
      </c>
      <c r="M126" s="31">
        <v>52.962560000000003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3551</v>
      </c>
      <c r="D127" s="36">
        <v>3582.85</v>
      </c>
      <c r="E127" s="36">
        <v>3504.35</v>
      </c>
      <c r="F127" s="36">
        <v>3457.7</v>
      </c>
      <c r="G127" s="36">
        <v>3379.2</v>
      </c>
      <c r="H127" s="36">
        <v>3629.5</v>
      </c>
      <c r="I127" s="36">
        <v>3708</v>
      </c>
      <c r="J127" s="36">
        <v>3754.65</v>
      </c>
      <c r="K127" s="31">
        <v>3661.35</v>
      </c>
      <c r="L127" s="31">
        <v>3536.2</v>
      </c>
      <c r="M127" s="31">
        <v>17.421420000000001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5638.5</v>
      </c>
      <c r="D128" s="36">
        <v>5647.5</v>
      </c>
      <c r="E128" s="36">
        <v>5571</v>
      </c>
      <c r="F128" s="36">
        <v>5503.5</v>
      </c>
      <c r="G128" s="36">
        <v>5427</v>
      </c>
      <c r="H128" s="36">
        <v>5715</v>
      </c>
      <c r="I128" s="36">
        <v>5791.5</v>
      </c>
      <c r="J128" s="36">
        <v>5859</v>
      </c>
      <c r="K128" s="31">
        <v>5724</v>
      </c>
      <c r="L128" s="31">
        <v>5580</v>
      </c>
      <c r="M128" s="31">
        <v>7.5474800000000002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5361.25</v>
      </c>
      <c r="D129" s="36">
        <v>5381.45</v>
      </c>
      <c r="E129" s="36">
        <v>5290.95</v>
      </c>
      <c r="F129" s="36">
        <v>5220.6499999999996</v>
      </c>
      <c r="G129" s="36">
        <v>5130.1499999999996</v>
      </c>
      <c r="H129" s="36">
        <v>5451.75</v>
      </c>
      <c r="I129" s="36">
        <v>5542.25</v>
      </c>
      <c r="J129" s="36">
        <v>5612.55</v>
      </c>
      <c r="K129" s="31">
        <v>5471.95</v>
      </c>
      <c r="L129" s="31">
        <v>5311.15</v>
      </c>
      <c r="M129" s="31">
        <v>1.14334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1439.25</v>
      </c>
      <c r="D130" s="36">
        <v>1436.0833333333333</v>
      </c>
      <c r="E130" s="36">
        <v>1417.1666666666665</v>
      </c>
      <c r="F130" s="36">
        <v>1395.0833333333333</v>
      </c>
      <c r="G130" s="36">
        <v>1376.1666666666665</v>
      </c>
      <c r="H130" s="36">
        <v>1458.1666666666665</v>
      </c>
      <c r="I130" s="36">
        <v>1477.083333333333</v>
      </c>
      <c r="J130" s="36">
        <v>1499.1666666666665</v>
      </c>
      <c r="K130" s="31">
        <v>1455</v>
      </c>
      <c r="L130" s="31">
        <v>1414</v>
      </c>
      <c r="M130" s="31">
        <v>12.35492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1595.2</v>
      </c>
      <c r="D131" s="36">
        <v>1610.3500000000001</v>
      </c>
      <c r="E131" s="36">
        <v>1573.1000000000004</v>
      </c>
      <c r="F131" s="36">
        <v>1551.0000000000002</v>
      </c>
      <c r="G131" s="36">
        <v>1513.7500000000005</v>
      </c>
      <c r="H131" s="36">
        <v>1632.4500000000003</v>
      </c>
      <c r="I131" s="36">
        <v>1669.6999999999998</v>
      </c>
      <c r="J131" s="36">
        <v>1691.8000000000002</v>
      </c>
      <c r="K131" s="31">
        <v>1647.6</v>
      </c>
      <c r="L131" s="31">
        <v>1588.25</v>
      </c>
      <c r="M131" s="31">
        <v>27.7288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270.55</v>
      </c>
      <c r="D132" s="36">
        <v>274.26666666666665</v>
      </c>
      <c r="E132" s="36">
        <v>265.23333333333329</v>
      </c>
      <c r="F132" s="36">
        <v>259.91666666666663</v>
      </c>
      <c r="G132" s="36">
        <v>250.88333333333327</v>
      </c>
      <c r="H132" s="36">
        <v>279.58333333333331</v>
      </c>
      <c r="I132" s="36">
        <v>288.61666666666662</v>
      </c>
      <c r="J132" s="36">
        <v>293.93333333333334</v>
      </c>
      <c r="K132" s="31">
        <v>283.3</v>
      </c>
      <c r="L132" s="31">
        <v>268.95</v>
      </c>
      <c r="M132" s="31">
        <v>62.467370000000003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2142.85</v>
      </c>
      <c r="D133" s="36">
        <v>2161.1166666666668</v>
      </c>
      <c r="E133" s="36">
        <v>2116.7333333333336</v>
      </c>
      <c r="F133" s="36">
        <v>2090.6166666666668</v>
      </c>
      <c r="G133" s="36">
        <v>2046.2333333333336</v>
      </c>
      <c r="H133" s="36">
        <v>2187.2333333333336</v>
      </c>
      <c r="I133" s="36">
        <v>2231.6166666666668</v>
      </c>
      <c r="J133" s="36">
        <v>2257.7333333333336</v>
      </c>
      <c r="K133" s="31">
        <v>2205.5</v>
      </c>
      <c r="L133" s="31">
        <v>2135</v>
      </c>
      <c r="M133" s="31">
        <v>1.4123399999999999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520.95000000000005</v>
      </c>
      <c r="D134" s="36">
        <v>522.61666666666667</v>
      </c>
      <c r="E134" s="36">
        <v>515.33333333333337</v>
      </c>
      <c r="F134" s="36">
        <v>509.7166666666667</v>
      </c>
      <c r="G134" s="36">
        <v>502.43333333333339</v>
      </c>
      <c r="H134" s="36">
        <v>528.23333333333335</v>
      </c>
      <c r="I134" s="36">
        <v>535.51666666666665</v>
      </c>
      <c r="J134" s="36">
        <v>541.13333333333333</v>
      </c>
      <c r="K134" s="31">
        <v>529.9</v>
      </c>
      <c r="L134" s="31">
        <v>517</v>
      </c>
      <c r="M134" s="31">
        <v>17.570689999999999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9860.4500000000007</v>
      </c>
      <c r="D135" s="36">
        <v>9888.5166666666682</v>
      </c>
      <c r="E135" s="36">
        <v>9804.0333333333365</v>
      </c>
      <c r="F135" s="36">
        <v>9747.6166666666686</v>
      </c>
      <c r="G135" s="36">
        <v>9663.1333333333369</v>
      </c>
      <c r="H135" s="36">
        <v>9944.9333333333361</v>
      </c>
      <c r="I135" s="36">
        <v>10029.41666666667</v>
      </c>
      <c r="J135" s="36">
        <v>10085.833333333336</v>
      </c>
      <c r="K135" s="31">
        <v>9973</v>
      </c>
      <c r="L135" s="31">
        <v>9832.1</v>
      </c>
      <c r="M135" s="31">
        <v>9.5626899999999999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776.05</v>
      </c>
      <c r="D136" s="36">
        <v>777.04999999999984</v>
      </c>
      <c r="E136" s="36">
        <v>749.4499999999997</v>
      </c>
      <c r="F136" s="36">
        <v>722.84999999999991</v>
      </c>
      <c r="G136" s="36">
        <v>695.24999999999977</v>
      </c>
      <c r="H136" s="36">
        <v>803.64999999999964</v>
      </c>
      <c r="I136" s="36">
        <v>831.24999999999977</v>
      </c>
      <c r="J136" s="36">
        <v>857.84999999999957</v>
      </c>
      <c r="K136" s="31">
        <v>804.65</v>
      </c>
      <c r="L136" s="31">
        <v>750.45</v>
      </c>
      <c r="M136" s="31">
        <v>49.868229999999997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1108.05</v>
      </c>
      <c r="D137" s="36">
        <v>1110.7166666666667</v>
      </c>
      <c r="E137" s="36">
        <v>1092.4333333333334</v>
      </c>
      <c r="F137" s="36">
        <v>1076.8166666666666</v>
      </c>
      <c r="G137" s="36">
        <v>1058.5333333333333</v>
      </c>
      <c r="H137" s="36">
        <v>1126.3333333333335</v>
      </c>
      <c r="I137" s="36">
        <v>1144.6166666666668</v>
      </c>
      <c r="J137" s="36">
        <v>1160.2333333333336</v>
      </c>
      <c r="K137" s="31">
        <v>1129</v>
      </c>
      <c r="L137" s="31">
        <v>1095.0999999999999</v>
      </c>
      <c r="M137" s="31">
        <v>12.88819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865</v>
      </c>
      <c r="D138" s="36">
        <v>873.55000000000007</v>
      </c>
      <c r="E138" s="36">
        <v>853.70000000000016</v>
      </c>
      <c r="F138" s="36">
        <v>842.40000000000009</v>
      </c>
      <c r="G138" s="36">
        <v>822.55000000000018</v>
      </c>
      <c r="H138" s="36">
        <v>884.85000000000014</v>
      </c>
      <c r="I138" s="36">
        <v>904.7</v>
      </c>
      <c r="J138" s="36">
        <v>916.00000000000011</v>
      </c>
      <c r="K138" s="31">
        <v>893.4</v>
      </c>
      <c r="L138" s="31">
        <v>862.25</v>
      </c>
      <c r="M138" s="31">
        <v>9.7202400000000004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106.35</v>
      </c>
      <c r="D139" s="36">
        <v>107</v>
      </c>
      <c r="E139" s="36">
        <v>104.7</v>
      </c>
      <c r="F139" s="36">
        <v>103.05</v>
      </c>
      <c r="G139" s="36">
        <v>100.75</v>
      </c>
      <c r="H139" s="36">
        <v>108.65</v>
      </c>
      <c r="I139" s="36">
        <v>110.95000000000002</v>
      </c>
      <c r="J139" s="36">
        <v>112.60000000000001</v>
      </c>
      <c r="K139" s="31">
        <v>109.3</v>
      </c>
      <c r="L139" s="31">
        <v>105.35</v>
      </c>
      <c r="M139" s="31">
        <v>296.96346999999997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2533.1999999999998</v>
      </c>
      <c r="D140" s="36">
        <v>2548.2000000000003</v>
      </c>
      <c r="E140" s="36">
        <v>2496.4000000000005</v>
      </c>
      <c r="F140" s="36">
        <v>2459.6000000000004</v>
      </c>
      <c r="G140" s="36">
        <v>2407.8000000000006</v>
      </c>
      <c r="H140" s="36">
        <v>2585.0000000000005</v>
      </c>
      <c r="I140" s="36">
        <v>2636.8000000000006</v>
      </c>
      <c r="J140" s="36">
        <v>2673.6000000000004</v>
      </c>
      <c r="K140" s="31">
        <v>2600</v>
      </c>
      <c r="L140" s="31">
        <v>2511.4</v>
      </c>
      <c r="M140" s="31">
        <v>2.9363800000000002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140997.25</v>
      </c>
      <c r="D141" s="36">
        <v>142889.43333333332</v>
      </c>
      <c r="E141" s="36">
        <v>137929.06666666665</v>
      </c>
      <c r="F141" s="36">
        <v>134860.88333333333</v>
      </c>
      <c r="G141" s="36">
        <v>129900.51666666666</v>
      </c>
      <c r="H141" s="36">
        <v>145957.61666666664</v>
      </c>
      <c r="I141" s="36">
        <v>150917.98333333328</v>
      </c>
      <c r="J141" s="36">
        <v>153986.16666666663</v>
      </c>
      <c r="K141" s="31">
        <v>147849.79999999999</v>
      </c>
      <c r="L141" s="31">
        <v>139821.25</v>
      </c>
      <c r="M141" s="31">
        <v>0.22069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61.45</v>
      </c>
      <c r="D142" s="36">
        <v>61.916666666666664</v>
      </c>
      <c r="E142" s="36">
        <v>60.833333333333329</v>
      </c>
      <c r="F142" s="36">
        <v>60.216666666666661</v>
      </c>
      <c r="G142" s="36">
        <v>59.133333333333326</v>
      </c>
      <c r="H142" s="36">
        <v>62.533333333333331</v>
      </c>
      <c r="I142" s="36">
        <v>63.61666666666666</v>
      </c>
      <c r="J142" s="36">
        <v>64.233333333333334</v>
      </c>
      <c r="K142" s="31">
        <v>63</v>
      </c>
      <c r="L142" s="31">
        <v>61.3</v>
      </c>
      <c r="M142" s="31">
        <v>53.979880000000001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1363.95</v>
      </c>
      <c r="D143" s="36">
        <v>1380.0999999999997</v>
      </c>
      <c r="E143" s="36">
        <v>1334.1999999999994</v>
      </c>
      <c r="F143" s="36">
        <v>1304.4499999999996</v>
      </c>
      <c r="G143" s="36">
        <v>1258.5499999999993</v>
      </c>
      <c r="H143" s="36">
        <v>1409.8499999999995</v>
      </c>
      <c r="I143" s="36">
        <v>1455.7499999999995</v>
      </c>
      <c r="J143" s="36">
        <v>1485.4999999999995</v>
      </c>
      <c r="K143" s="31">
        <v>1426</v>
      </c>
      <c r="L143" s="31">
        <v>1350.35</v>
      </c>
      <c r="M143" s="31">
        <v>7.0807599999999997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4946.1000000000004</v>
      </c>
      <c r="D144" s="36">
        <v>4986.0333333333328</v>
      </c>
      <c r="E144" s="36">
        <v>4872.1166666666659</v>
      </c>
      <c r="F144" s="36">
        <v>4798.1333333333332</v>
      </c>
      <c r="G144" s="36">
        <v>4684.2166666666662</v>
      </c>
      <c r="H144" s="36">
        <v>5060.0166666666655</v>
      </c>
      <c r="I144" s="36">
        <v>5173.9333333333334</v>
      </c>
      <c r="J144" s="36">
        <v>5247.9166666666652</v>
      </c>
      <c r="K144" s="31">
        <v>5099.95</v>
      </c>
      <c r="L144" s="31">
        <v>4912.05</v>
      </c>
      <c r="M144" s="31">
        <v>2.5912899999999999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3362.35</v>
      </c>
      <c r="D145" s="36">
        <v>3384.4833333333336</v>
      </c>
      <c r="E145" s="36">
        <v>3316.3666666666672</v>
      </c>
      <c r="F145" s="36">
        <v>3270.3833333333337</v>
      </c>
      <c r="G145" s="36">
        <v>3202.2666666666673</v>
      </c>
      <c r="H145" s="36">
        <v>3430.4666666666672</v>
      </c>
      <c r="I145" s="36">
        <v>3498.5833333333339</v>
      </c>
      <c r="J145" s="36">
        <v>3544.5666666666671</v>
      </c>
      <c r="K145" s="31">
        <v>3452.6</v>
      </c>
      <c r="L145" s="31">
        <v>3338.5</v>
      </c>
      <c r="M145" s="31">
        <v>1.5457399999999999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2462.9</v>
      </c>
      <c r="D146" s="36">
        <v>2469.0333333333333</v>
      </c>
      <c r="E146" s="36">
        <v>2439.8666666666668</v>
      </c>
      <c r="F146" s="36">
        <v>2416.8333333333335</v>
      </c>
      <c r="G146" s="36">
        <v>2387.666666666667</v>
      </c>
      <c r="H146" s="36">
        <v>2492.0666666666666</v>
      </c>
      <c r="I146" s="36">
        <v>2521.2333333333336</v>
      </c>
      <c r="J146" s="36">
        <v>2544.2666666666664</v>
      </c>
      <c r="K146" s="31">
        <v>2498.1999999999998</v>
      </c>
      <c r="L146" s="31">
        <v>2446</v>
      </c>
      <c r="M146" s="31">
        <v>6.9053800000000001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75.95</v>
      </c>
      <c r="D147" s="36">
        <v>78.433333333333337</v>
      </c>
      <c r="E147" s="36">
        <v>72.716666666666669</v>
      </c>
      <c r="F147" s="36">
        <v>69.483333333333334</v>
      </c>
      <c r="G147" s="36">
        <v>63.766666666666666</v>
      </c>
      <c r="H147" s="36">
        <v>81.666666666666671</v>
      </c>
      <c r="I147" s="36">
        <v>87.38333333333334</v>
      </c>
      <c r="J147" s="36">
        <v>90.616666666666674</v>
      </c>
      <c r="K147" s="31">
        <v>84.15</v>
      </c>
      <c r="L147" s="31">
        <v>75.2</v>
      </c>
      <c r="M147" s="31">
        <v>1813.4257399999999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202.45</v>
      </c>
      <c r="D148" s="36">
        <v>206.61666666666667</v>
      </c>
      <c r="E148" s="36">
        <v>197.33333333333334</v>
      </c>
      <c r="F148" s="36">
        <v>192.21666666666667</v>
      </c>
      <c r="G148" s="36">
        <v>182.93333333333334</v>
      </c>
      <c r="H148" s="36">
        <v>211.73333333333335</v>
      </c>
      <c r="I148" s="36">
        <v>221.01666666666665</v>
      </c>
      <c r="J148" s="36">
        <v>226.13333333333335</v>
      </c>
      <c r="K148" s="31">
        <v>215.9</v>
      </c>
      <c r="L148" s="31">
        <v>201.5</v>
      </c>
      <c r="M148" s="31">
        <v>198.49632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302.60000000000002</v>
      </c>
      <c r="D149" s="36">
        <v>306.06666666666666</v>
      </c>
      <c r="E149" s="36">
        <v>296.83333333333331</v>
      </c>
      <c r="F149" s="36">
        <v>291.06666666666666</v>
      </c>
      <c r="G149" s="36">
        <v>281.83333333333331</v>
      </c>
      <c r="H149" s="36">
        <v>311.83333333333331</v>
      </c>
      <c r="I149" s="36">
        <v>321.06666666666666</v>
      </c>
      <c r="J149" s="36">
        <v>326.83333333333331</v>
      </c>
      <c r="K149" s="31">
        <v>315.3</v>
      </c>
      <c r="L149" s="31">
        <v>300.3</v>
      </c>
      <c r="M149" s="31">
        <v>216.52361999999999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163.55000000000001</v>
      </c>
      <c r="D150" s="36">
        <v>166.15</v>
      </c>
      <c r="E150" s="36">
        <v>159.70000000000002</v>
      </c>
      <c r="F150" s="36">
        <v>155.85000000000002</v>
      </c>
      <c r="G150" s="36">
        <v>149.40000000000003</v>
      </c>
      <c r="H150" s="36">
        <v>170</v>
      </c>
      <c r="I150" s="36">
        <v>176.45</v>
      </c>
      <c r="J150" s="36">
        <v>180.29999999999998</v>
      </c>
      <c r="K150" s="31">
        <v>172.6</v>
      </c>
      <c r="L150" s="31">
        <v>162.30000000000001</v>
      </c>
      <c r="M150" s="31">
        <v>74.508099999999999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1369.75</v>
      </c>
      <c r="D151" s="36">
        <v>1391.1833333333334</v>
      </c>
      <c r="E151" s="36">
        <v>1332.3666666666668</v>
      </c>
      <c r="F151" s="36">
        <v>1294.9833333333333</v>
      </c>
      <c r="G151" s="36">
        <v>1236.1666666666667</v>
      </c>
      <c r="H151" s="36">
        <v>1428.5666666666668</v>
      </c>
      <c r="I151" s="36">
        <v>1487.3833333333334</v>
      </c>
      <c r="J151" s="36">
        <v>1524.7666666666669</v>
      </c>
      <c r="K151" s="31">
        <v>1450</v>
      </c>
      <c r="L151" s="31">
        <v>1353.8</v>
      </c>
      <c r="M151" s="31">
        <v>27.756969999999999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6489.5</v>
      </c>
      <c r="D152" s="36">
        <v>6530.166666666667</v>
      </c>
      <c r="E152" s="36">
        <v>6370.3333333333339</v>
      </c>
      <c r="F152" s="36">
        <v>6251.166666666667</v>
      </c>
      <c r="G152" s="36">
        <v>6091.3333333333339</v>
      </c>
      <c r="H152" s="36">
        <v>6649.3333333333339</v>
      </c>
      <c r="I152" s="36">
        <v>6809.1666666666679</v>
      </c>
      <c r="J152" s="36">
        <v>6928.3333333333339</v>
      </c>
      <c r="K152" s="31">
        <v>6690</v>
      </c>
      <c r="L152" s="31">
        <v>6411</v>
      </c>
      <c r="M152" s="31">
        <v>4.9322999999999997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396.25</v>
      </c>
      <c r="D153" s="36">
        <v>403.48333333333335</v>
      </c>
      <c r="E153" s="36">
        <v>384.76666666666671</v>
      </c>
      <c r="F153" s="36">
        <v>373.28333333333336</v>
      </c>
      <c r="G153" s="36">
        <v>354.56666666666672</v>
      </c>
      <c r="H153" s="36">
        <v>414.9666666666667</v>
      </c>
      <c r="I153" s="36">
        <v>433.68333333333339</v>
      </c>
      <c r="J153" s="36">
        <v>445.16666666666669</v>
      </c>
      <c r="K153" s="31">
        <v>422.2</v>
      </c>
      <c r="L153" s="31">
        <v>392</v>
      </c>
      <c r="M153" s="31">
        <v>43.9039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229.9</v>
      </c>
      <c r="D154" s="36">
        <v>234.51666666666665</v>
      </c>
      <c r="E154" s="36">
        <v>223.3833333333333</v>
      </c>
      <c r="F154" s="36">
        <v>216.86666666666665</v>
      </c>
      <c r="G154" s="36">
        <v>205.73333333333329</v>
      </c>
      <c r="H154" s="36">
        <v>241.0333333333333</v>
      </c>
      <c r="I154" s="36">
        <v>252.16666666666663</v>
      </c>
      <c r="J154" s="36">
        <v>258.68333333333328</v>
      </c>
      <c r="K154" s="31">
        <v>245.65</v>
      </c>
      <c r="L154" s="31">
        <v>228</v>
      </c>
      <c r="M154" s="31">
        <v>202.82616999999999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36638.15</v>
      </c>
      <c r="D155" s="36">
        <v>36961.98333333333</v>
      </c>
      <c r="E155" s="36">
        <v>36177.366666666661</v>
      </c>
      <c r="F155" s="36">
        <v>35716.583333333328</v>
      </c>
      <c r="G155" s="36">
        <v>34931.96666666666</v>
      </c>
      <c r="H155" s="36">
        <v>37422.766666666663</v>
      </c>
      <c r="I155" s="36">
        <v>38207.383333333331</v>
      </c>
      <c r="J155" s="36">
        <v>38668.166666666664</v>
      </c>
      <c r="K155" s="31">
        <v>37746.6</v>
      </c>
      <c r="L155" s="31">
        <v>36501.199999999997</v>
      </c>
      <c r="M155" s="31">
        <v>0.20652999999999999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1545.25</v>
      </c>
      <c r="D156" s="36">
        <v>1548.9166666666667</v>
      </c>
      <c r="E156" s="36">
        <v>1518.3333333333335</v>
      </c>
      <c r="F156" s="36">
        <v>1491.4166666666667</v>
      </c>
      <c r="G156" s="36">
        <v>1460.8333333333335</v>
      </c>
      <c r="H156" s="36">
        <v>1575.8333333333335</v>
      </c>
      <c r="I156" s="36">
        <v>1606.416666666667</v>
      </c>
      <c r="J156" s="36">
        <v>1633.3333333333335</v>
      </c>
      <c r="K156" s="31">
        <v>1579.5</v>
      </c>
      <c r="L156" s="31">
        <v>1522</v>
      </c>
      <c r="M156" s="31">
        <v>3.4815200000000002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755.9</v>
      </c>
      <c r="D157" s="36">
        <v>761.83333333333337</v>
      </c>
      <c r="E157" s="36">
        <v>730.66666666666674</v>
      </c>
      <c r="F157" s="36">
        <v>705.43333333333339</v>
      </c>
      <c r="G157" s="36">
        <v>674.26666666666677</v>
      </c>
      <c r="H157" s="36">
        <v>787.06666666666672</v>
      </c>
      <c r="I157" s="36">
        <v>818.23333333333346</v>
      </c>
      <c r="J157" s="36">
        <v>843.4666666666667</v>
      </c>
      <c r="K157" s="31">
        <v>793</v>
      </c>
      <c r="L157" s="31">
        <v>736.6</v>
      </c>
      <c r="M157" s="31">
        <v>81.643010000000004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854.4</v>
      </c>
      <c r="D158" s="36">
        <v>871.76666666666677</v>
      </c>
      <c r="E158" s="36">
        <v>834.63333333333355</v>
      </c>
      <c r="F158" s="36">
        <v>814.86666666666679</v>
      </c>
      <c r="G158" s="36">
        <v>777.73333333333358</v>
      </c>
      <c r="H158" s="36">
        <v>891.53333333333353</v>
      </c>
      <c r="I158" s="36">
        <v>928.66666666666674</v>
      </c>
      <c r="J158" s="36">
        <v>948.43333333333351</v>
      </c>
      <c r="K158" s="31">
        <v>908.9</v>
      </c>
      <c r="L158" s="31">
        <v>852</v>
      </c>
      <c r="M158" s="31">
        <v>13.69666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8254.4</v>
      </c>
      <c r="D159" s="36">
        <v>8362.7166666666653</v>
      </c>
      <c r="E159" s="36">
        <v>8011.7333333333299</v>
      </c>
      <c r="F159" s="36">
        <v>7769.0666666666648</v>
      </c>
      <c r="G159" s="36">
        <v>7418.0833333333294</v>
      </c>
      <c r="H159" s="36">
        <v>8605.3833333333314</v>
      </c>
      <c r="I159" s="36">
        <v>8956.366666666665</v>
      </c>
      <c r="J159" s="36">
        <v>9199.033333333331</v>
      </c>
      <c r="K159" s="31">
        <v>8713.7000000000007</v>
      </c>
      <c r="L159" s="31">
        <v>8120.05</v>
      </c>
      <c r="M159" s="31">
        <v>14.13439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259.89999999999998</v>
      </c>
      <c r="D160" s="36">
        <v>259.98333333333335</v>
      </c>
      <c r="E160" s="36">
        <v>253.66666666666669</v>
      </c>
      <c r="F160" s="36">
        <v>247.43333333333334</v>
      </c>
      <c r="G160" s="36">
        <v>241.11666666666667</v>
      </c>
      <c r="H160" s="36">
        <v>266.2166666666667</v>
      </c>
      <c r="I160" s="36">
        <v>272.5333333333333</v>
      </c>
      <c r="J160" s="36">
        <v>278.76666666666671</v>
      </c>
      <c r="K160" s="31">
        <v>266.3</v>
      </c>
      <c r="L160" s="31">
        <v>253.75</v>
      </c>
      <c r="M160" s="31">
        <v>319.80576000000002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395.55</v>
      </c>
      <c r="D161" s="36">
        <v>402.7833333333333</v>
      </c>
      <c r="E161" s="36">
        <v>375.26666666666659</v>
      </c>
      <c r="F161" s="36">
        <v>354.98333333333329</v>
      </c>
      <c r="G161" s="36">
        <v>327.46666666666658</v>
      </c>
      <c r="H161" s="36">
        <v>423.06666666666661</v>
      </c>
      <c r="I161" s="36">
        <v>450.58333333333326</v>
      </c>
      <c r="J161" s="36">
        <v>470.86666666666662</v>
      </c>
      <c r="K161" s="31">
        <v>430.3</v>
      </c>
      <c r="L161" s="31">
        <v>382.5</v>
      </c>
      <c r="M161" s="31">
        <v>281.72910000000002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17048.150000000001</v>
      </c>
      <c r="D162" s="36">
        <v>17137.45</v>
      </c>
      <c r="E162" s="36">
        <v>16913.800000000003</v>
      </c>
      <c r="F162" s="36">
        <v>16779.45</v>
      </c>
      <c r="G162" s="36">
        <v>16555.800000000003</v>
      </c>
      <c r="H162" s="36">
        <v>17271.800000000003</v>
      </c>
      <c r="I162" s="36">
        <v>17495.450000000004</v>
      </c>
      <c r="J162" s="36">
        <v>17629.800000000003</v>
      </c>
      <c r="K162" s="31">
        <v>17361.099999999999</v>
      </c>
      <c r="L162" s="31">
        <v>17003.099999999999</v>
      </c>
      <c r="M162" s="31">
        <v>2.7060000000000001E-2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2522.6</v>
      </c>
      <c r="D163" s="36">
        <v>2567.2166666666667</v>
      </c>
      <c r="E163" s="36">
        <v>2443.4833333333336</v>
      </c>
      <c r="F163" s="36">
        <v>2364.3666666666668</v>
      </c>
      <c r="G163" s="36">
        <v>2240.6333333333337</v>
      </c>
      <c r="H163" s="36">
        <v>2646.3333333333335</v>
      </c>
      <c r="I163" s="36">
        <v>2770.0666666666662</v>
      </c>
      <c r="J163" s="36">
        <v>2849.1833333333334</v>
      </c>
      <c r="K163" s="31">
        <v>2690.95</v>
      </c>
      <c r="L163" s="31">
        <v>2488.1</v>
      </c>
      <c r="M163" s="31">
        <v>12.69276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3278.9</v>
      </c>
      <c r="D164" s="36">
        <v>3308.8000000000006</v>
      </c>
      <c r="E164" s="36">
        <v>3221.9000000000015</v>
      </c>
      <c r="F164" s="36">
        <v>3164.900000000001</v>
      </c>
      <c r="G164" s="36">
        <v>3078.0000000000018</v>
      </c>
      <c r="H164" s="36">
        <v>3365.8000000000011</v>
      </c>
      <c r="I164" s="36">
        <v>3452.7</v>
      </c>
      <c r="J164" s="36">
        <v>3509.7000000000007</v>
      </c>
      <c r="K164" s="31">
        <v>3395.7</v>
      </c>
      <c r="L164" s="31">
        <v>3251.8</v>
      </c>
      <c r="M164" s="31">
        <v>4.6976199999999997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98.75</v>
      </c>
      <c r="D165" s="36">
        <v>101.2</v>
      </c>
      <c r="E165" s="36">
        <v>95.7</v>
      </c>
      <c r="F165" s="36">
        <v>92.65</v>
      </c>
      <c r="G165" s="36">
        <v>87.15</v>
      </c>
      <c r="H165" s="36">
        <v>104.25</v>
      </c>
      <c r="I165" s="36">
        <v>109.75</v>
      </c>
      <c r="J165" s="36">
        <v>112.8</v>
      </c>
      <c r="K165" s="31">
        <v>106.7</v>
      </c>
      <c r="L165" s="31">
        <v>98.15</v>
      </c>
      <c r="M165" s="31">
        <v>837.23415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860.2</v>
      </c>
      <c r="D166" s="36">
        <v>879.56666666666661</v>
      </c>
      <c r="E166" s="36">
        <v>825.63333333333321</v>
      </c>
      <c r="F166" s="36">
        <v>791.06666666666661</v>
      </c>
      <c r="G166" s="36">
        <v>737.13333333333321</v>
      </c>
      <c r="H166" s="36">
        <v>914.13333333333321</v>
      </c>
      <c r="I166" s="36">
        <v>968.06666666666661</v>
      </c>
      <c r="J166" s="36">
        <v>1002.6333333333332</v>
      </c>
      <c r="K166" s="31">
        <v>933.5</v>
      </c>
      <c r="L166" s="31">
        <v>845</v>
      </c>
      <c r="M166" s="31">
        <v>19.639679999999998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4169.95</v>
      </c>
      <c r="D167" s="36">
        <v>4206.3166666666666</v>
      </c>
      <c r="E167" s="36">
        <v>4013.6333333333332</v>
      </c>
      <c r="F167" s="36">
        <v>3857.3166666666666</v>
      </c>
      <c r="G167" s="36">
        <v>3664.6333333333332</v>
      </c>
      <c r="H167" s="36">
        <v>4362.6333333333332</v>
      </c>
      <c r="I167" s="36">
        <v>4555.3166666666657</v>
      </c>
      <c r="J167" s="36">
        <v>4711.6333333333332</v>
      </c>
      <c r="K167" s="31">
        <v>4399</v>
      </c>
      <c r="L167" s="31">
        <v>4050</v>
      </c>
      <c r="M167" s="31">
        <v>12.86472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482.75</v>
      </c>
      <c r="D168" s="36">
        <v>485.25</v>
      </c>
      <c r="E168" s="36">
        <v>473.7</v>
      </c>
      <c r="F168" s="36">
        <v>464.65</v>
      </c>
      <c r="G168" s="36">
        <v>453.09999999999997</v>
      </c>
      <c r="H168" s="36">
        <v>494.3</v>
      </c>
      <c r="I168" s="36">
        <v>505.84999999999997</v>
      </c>
      <c r="J168" s="36">
        <v>514.90000000000009</v>
      </c>
      <c r="K168" s="31">
        <v>496.8</v>
      </c>
      <c r="L168" s="31">
        <v>476.2</v>
      </c>
      <c r="M168" s="31">
        <v>33.890300000000003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237.95</v>
      </c>
      <c r="D169" s="36">
        <v>240.33333333333334</v>
      </c>
      <c r="E169" s="36">
        <v>233.86666666666667</v>
      </c>
      <c r="F169" s="36">
        <v>229.78333333333333</v>
      </c>
      <c r="G169" s="36">
        <v>223.31666666666666</v>
      </c>
      <c r="H169" s="36">
        <v>244.41666666666669</v>
      </c>
      <c r="I169" s="36">
        <v>250.88333333333333</v>
      </c>
      <c r="J169" s="36">
        <v>254.9666666666667</v>
      </c>
      <c r="K169" s="31">
        <v>246.8</v>
      </c>
      <c r="L169" s="31">
        <v>236.25</v>
      </c>
      <c r="M169" s="31">
        <v>274.92162999999999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1136.45</v>
      </c>
      <c r="D170" s="36">
        <v>1171.2666666666667</v>
      </c>
      <c r="E170" s="36">
        <v>1042.6333333333332</v>
      </c>
      <c r="F170" s="36">
        <v>948.81666666666661</v>
      </c>
      <c r="G170" s="36">
        <v>820.18333333333317</v>
      </c>
      <c r="H170" s="36">
        <v>1265.0833333333333</v>
      </c>
      <c r="I170" s="36">
        <v>1393.7166666666669</v>
      </c>
      <c r="J170" s="36">
        <v>1487.5333333333333</v>
      </c>
      <c r="K170" s="31">
        <v>1299.9000000000001</v>
      </c>
      <c r="L170" s="31">
        <v>1077.45</v>
      </c>
      <c r="M170" s="31">
        <v>15.238020000000001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940.65</v>
      </c>
      <c r="D171" s="36">
        <v>948.38333333333333</v>
      </c>
      <c r="E171" s="36">
        <v>929.86666666666667</v>
      </c>
      <c r="F171" s="36">
        <v>919.08333333333337</v>
      </c>
      <c r="G171" s="36">
        <v>900.56666666666672</v>
      </c>
      <c r="H171" s="36">
        <v>959.16666666666663</v>
      </c>
      <c r="I171" s="36">
        <v>977.68333333333328</v>
      </c>
      <c r="J171" s="36">
        <v>988.46666666666658</v>
      </c>
      <c r="K171" s="31">
        <v>966.9</v>
      </c>
      <c r="L171" s="31">
        <v>937.6</v>
      </c>
      <c r="M171" s="31">
        <v>3.3443399999999999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434.75</v>
      </c>
      <c r="D172" s="36">
        <v>444.31666666666666</v>
      </c>
      <c r="E172" s="36">
        <v>406.63333333333333</v>
      </c>
      <c r="F172" s="36">
        <v>378.51666666666665</v>
      </c>
      <c r="G172" s="36">
        <v>340.83333333333331</v>
      </c>
      <c r="H172" s="36">
        <v>472.43333333333334</v>
      </c>
      <c r="I172" s="36">
        <v>510.11666666666662</v>
      </c>
      <c r="J172" s="36">
        <v>538.23333333333335</v>
      </c>
      <c r="K172" s="31">
        <v>482</v>
      </c>
      <c r="L172" s="31">
        <v>416.2</v>
      </c>
      <c r="M172" s="31">
        <v>393.65501999999998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2657.15</v>
      </c>
      <c r="D173" s="36">
        <v>2681.9166666666665</v>
      </c>
      <c r="E173" s="36">
        <v>2620.333333333333</v>
      </c>
      <c r="F173" s="36">
        <v>2583.5166666666664</v>
      </c>
      <c r="G173" s="36">
        <v>2521.9333333333329</v>
      </c>
      <c r="H173" s="36">
        <v>2718.7333333333331</v>
      </c>
      <c r="I173" s="36">
        <v>2780.3166666666662</v>
      </c>
      <c r="J173" s="36">
        <v>2817.1333333333332</v>
      </c>
      <c r="K173" s="31">
        <v>2743.5</v>
      </c>
      <c r="L173" s="31">
        <v>2645.1</v>
      </c>
      <c r="M173" s="31">
        <v>100.2771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108.8</v>
      </c>
      <c r="D174" s="36">
        <v>110.56666666666666</v>
      </c>
      <c r="E174" s="36">
        <v>106.23333333333332</v>
      </c>
      <c r="F174" s="36">
        <v>103.66666666666666</v>
      </c>
      <c r="G174" s="36">
        <v>99.333333333333314</v>
      </c>
      <c r="H174" s="36">
        <v>113.13333333333333</v>
      </c>
      <c r="I174" s="36">
        <v>117.46666666666667</v>
      </c>
      <c r="J174" s="36">
        <v>120.03333333333333</v>
      </c>
      <c r="K174" s="31">
        <v>114.9</v>
      </c>
      <c r="L174" s="31">
        <v>108</v>
      </c>
      <c r="M174" s="31">
        <v>290.14769999999999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729.9</v>
      </c>
      <c r="D175" s="36">
        <v>734.36666666666667</v>
      </c>
      <c r="E175" s="36">
        <v>719.0333333333333</v>
      </c>
      <c r="F175" s="36">
        <v>708.16666666666663</v>
      </c>
      <c r="G175" s="36">
        <v>692.83333333333326</v>
      </c>
      <c r="H175" s="36">
        <v>745.23333333333335</v>
      </c>
      <c r="I175" s="36">
        <v>760.56666666666661</v>
      </c>
      <c r="J175" s="36">
        <v>771.43333333333339</v>
      </c>
      <c r="K175" s="31">
        <v>749.7</v>
      </c>
      <c r="L175" s="31">
        <v>723.5</v>
      </c>
      <c r="M175" s="31">
        <v>24.955850000000002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1375.5</v>
      </c>
      <c r="D176" s="36">
        <v>1397.1666666666667</v>
      </c>
      <c r="E176" s="36">
        <v>1345.6833333333334</v>
      </c>
      <c r="F176" s="36">
        <v>1315.8666666666666</v>
      </c>
      <c r="G176" s="36">
        <v>1264.3833333333332</v>
      </c>
      <c r="H176" s="36">
        <v>1426.9833333333336</v>
      </c>
      <c r="I176" s="36">
        <v>1478.4666666666667</v>
      </c>
      <c r="J176" s="36">
        <v>1508.2833333333338</v>
      </c>
      <c r="K176" s="31">
        <v>1448.65</v>
      </c>
      <c r="L176" s="31">
        <v>1367.35</v>
      </c>
      <c r="M176" s="31">
        <v>28.80301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605.1</v>
      </c>
      <c r="D177" s="36">
        <v>613.55000000000007</v>
      </c>
      <c r="E177" s="36">
        <v>592.20000000000016</v>
      </c>
      <c r="F177" s="36">
        <v>579.30000000000007</v>
      </c>
      <c r="G177" s="36">
        <v>557.95000000000016</v>
      </c>
      <c r="H177" s="36">
        <v>626.45000000000016</v>
      </c>
      <c r="I177" s="36">
        <v>647.80000000000007</v>
      </c>
      <c r="J177" s="36">
        <v>660.70000000000016</v>
      </c>
      <c r="K177" s="31">
        <v>634.9</v>
      </c>
      <c r="L177" s="31">
        <v>600.65</v>
      </c>
      <c r="M177" s="31">
        <v>309.54343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27493.75</v>
      </c>
      <c r="D178" s="36">
        <v>27691.183333333334</v>
      </c>
      <c r="E178" s="36">
        <v>27217.366666666669</v>
      </c>
      <c r="F178" s="36">
        <v>26940.983333333334</v>
      </c>
      <c r="G178" s="36">
        <v>26467.166666666668</v>
      </c>
      <c r="H178" s="36">
        <v>27967.566666666669</v>
      </c>
      <c r="I178" s="36">
        <v>28441.383333333335</v>
      </c>
      <c r="J178" s="36">
        <v>28717.76666666667</v>
      </c>
      <c r="K178" s="31">
        <v>28165</v>
      </c>
      <c r="L178" s="31">
        <v>27414.799999999999</v>
      </c>
      <c r="M178" s="31">
        <v>0.38128000000000001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2279.5</v>
      </c>
      <c r="D179" s="36">
        <v>2280.35</v>
      </c>
      <c r="E179" s="36">
        <v>2246.75</v>
      </c>
      <c r="F179" s="36">
        <v>2214</v>
      </c>
      <c r="G179" s="36">
        <v>2180.4</v>
      </c>
      <c r="H179" s="36">
        <v>2313.1</v>
      </c>
      <c r="I179" s="36">
        <v>2346.6999999999994</v>
      </c>
      <c r="J179" s="36">
        <v>2379.4499999999998</v>
      </c>
      <c r="K179" s="31">
        <v>2313.9499999999998</v>
      </c>
      <c r="L179" s="31">
        <v>2247.6</v>
      </c>
      <c r="M179" s="31">
        <v>21.998539999999998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4083.9</v>
      </c>
      <c r="D180" s="36">
        <v>4079.1666666666665</v>
      </c>
      <c r="E180" s="36">
        <v>4024.7333333333327</v>
      </c>
      <c r="F180" s="36">
        <v>3965.5666666666662</v>
      </c>
      <c r="G180" s="36">
        <v>3911.1333333333323</v>
      </c>
      <c r="H180" s="36">
        <v>4138.333333333333</v>
      </c>
      <c r="I180" s="36">
        <v>4192.7666666666664</v>
      </c>
      <c r="J180" s="36">
        <v>4251.9333333333334</v>
      </c>
      <c r="K180" s="31">
        <v>4133.6000000000004</v>
      </c>
      <c r="L180" s="31">
        <v>4020</v>
      </c>
      <c r="M180" s="31">
        <v>4.7965400000000002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579.95000000000005</v>
      </c>
      <c r="D181" s="36">
        <v>580.9</v>
      </c>
      <c r="E181" s="36">
        <v>570.29999999999995</v>
      </c>
      <c r="F181" s="36">
        <v>560.65</v>
      </c>
      <c r="G181" s="36">
        <v>550.04999999999995</v>
      </c>
      <c r="H181" s="36">
        <v>590.54999999999995</v>
      </c>
      <c r="I181" s="36">
        <v>601.15000000000009</v>
      </c>
      <c r="J181" s="36">
        <v>610.79999999999995</v>
      </c>
      <c r="K181" s="31">
        <v>591.5</v>
      </c>
      <c r="L181" s="31">
        <v>571.25</v>
      </c>
      <c r="M181" s="31">
        <v>19.48854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2254.0500000000002</v>
      </c>
      <c r="D182" s="36">
        <v>2261.8333333333335</v>
      </c>
      <c r="E182" s="36">
        <v>2227.7166666666672</v>
      </c>
      <c r="F182" s="36">
        <v>2201.3833333333337</v>
      </c>
      <c r="G182" s="36">
        <v>2167.2666666666673</v>
      </c>
      <c r="H182" s="36">
        <v>2288.166666666667</v>
      </c>
      <c r="I182" s="36">
        <v>2322.2833333333328</v>
      </c>
      <c r="J182" s="36">
        <v>2348.6166666666668</v>
      </c>
      <c r="K182" s="31">
        <v>2295.9499999999998</v>
      </c>
      <c r="L182" s="31">
        <v>2235.5</v>
      </c>
      <c r="M182" s="31">
        <v>4.6325700000000003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1378.3</v>
      </c>
      <c r="D183" s="36">
        <v>1362.9666666666665</v>
      </c>
      <c r="E183" s="36">
        <v>1331.333333333333</v>
      </c>
      <c r="F183" s="36">
        <v>1284.3666666666666</v>
      </c>
      <c r="G183" s="36">
        <v>1252.7333333333331</v>
      </c>
      <c r="H183" s="36">
        <v>1409.9333333333329</v>
      </c>
      <c r="I183" s="36">
        <v>1441.5666666666666</v>
      </c>
      <c r="J183" s="36">
        <v>1488.5333333333328</v>
      </c>
      <c r="K183" s="31">
        <v>1394.6</v>
      </c>
      <c r="L183" s="31">
        <v>1316</v>
      </c>
      <c r="M183" s="31">
        <v>41.297289999999997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619.75</v>
      </c>
      <c r="D184" s="36">
        <v>634.0333333333333</v>
      </c>
      <c r="E184" s="36">
        <v>602.96666666666658</v>
      </c>
      <c r="F184" s="36">
        <v>586.18333333333328</v>
      </c>
      <c r="G184" s="36">
        <v>555.11666666666656</v>
      </c>
      <c r="H184" s="36">
        <v>650.81666666666661</v>
      </c>
      <c r="I184" s="36">
        <v>681.88333333333321</v>
      </c>
      <c r="J184" s="36">
        <v>698.66666666666663</v>
      </c>
      <c r="K184" s="31">
        <v>665.1</v>
      </c>
      <c r="L184" s="31">
        <v>617.25</v>
      </c>
      <c r="M184" s="31">
        <v>12.385960000000001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681.1</v>
      </c>
      <c r="D185" s="36">
        <v>683.94999999999993</v>
      </c>
      <c r="E185" s="36">
        <v>677.14999999999986</v>
      </c>
      <c r="F185" s="36">
        <v>673.19999999999993</v>
      </c>
      <c r="G185" s="36">
        <v>666.39999999999986</v>
      </c>
      <c r="H185" s="36">
        <v>687.89999999999986</v>
      </c>
      <c r="I185" s="36">
        <v>694.69999999999982</v>
      </c>
      <c r="J185" s="36">
        <v>698.64999999999986</v>
      </c>
      <c r="K185" s="31">
        <v>690.75</v>
      </c>
      <c r="L185" s="31">
        <v>680</v>
      </c>
      <c r="M185" s="31">
        <v>9.5768599999999999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1003.95</v>
      </c>
      <c r="D186" s="36">
        <v>1024</v>
      </c>
      <c r="E186" s="36">
        <v>980</v>
      </c>
      <c r="F186" s="36">
        <v>956.05</v>
      </c>
      <c r="G186" s="36">
        <v>912.05</v>
      </c>
      <c r="H186" s="36">
        <v>1047.95</v>
      </c>
      <c r="I186" s="36">
        <v>1091.95</v>
      </c>
      <c r="J186" s="36">
        <v>1115.9000000000001</v>
      </c>
      <c r="K186" s="31">
        <v>1068</v>
      </c>
      <c r="L186" s="31">
        <v>1000.05</v>
      </c>
      <c r="M186" s="31">
        <v>11.488960000000001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1704.1</v>
      </c>
      <c r="D187" s="36">
        <v>1718.0333333333331</v>
      </c>
      <c r="E187" s="36">
        <v>1678.2666666666662</v>
      </c>
      <c r="F187" s="36">
        <v>1652.4333333333332</v>
      </c>
      <c r="G187" s="36">
        <v>1612.6666666666663</v>
      </c>
      <c r="H187" s="36">
        <v>1743.8666666666661</v>
      </c>
      <c r="I187" s="36">
        <v>1783.633333333333</v>
      </c>
      <c r="J187" s="36">
        <v>1809.466666666666</v>
      </c>
      <c r="K187" s="31">
        <v>1757.8</v>
      </c>
      <c r="L187" s="31">
        <v>1692.2</v>
      </c>
      <c r="M187" s="31">
        <v>8.6865100000000002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1145.6500000000001</v>
      </c>
      <c r="D188" s="36">
        <v>1149.9666666666667</v>
      </c>
      <c r="E188" s="36">
        <v>1133.9333333333334</v>
      </c>
      <c r="F188" s="36">
        <v>1122.2166666666667</v>
      </c>
      <c r="G188" s="36">
        <v>1106.1833333333334</v>
      </c>
      <c r="H188" s="36">
        <v>1161.6833333333334</v>
      </c>
      <c r="I188" s="36">
        <v>1177.7166666666667</v>
      </c>
      <c r="J188" s="36">
        <v>1189.4333333333334</v>
      </c>
      <c r="K188" s="31">
        <v>1166</v>
      </c>
      <c r="L188" s="31">
        <v>1138.25</v>
      </c>
      <c r="M188" s="31">
        <v>9.33643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8195.7000000000007</v>
      </c>
      <c r="D189" s="36">
        <v>8209.7166666666672</v>
      </c>
      <c r="E189" s="36">
        <v>8061.4333333333343</v>
      </c>
      <c r="F189" s="36">
        <v>7927.166666666667</v>
      </c>
      <c r="G189" s="36">
        <v>7778.8833333333341</v>
      </c>
      <c r="H189" s="36">
        <v>8343.9833333333336</v>
      </c>
      <c r="I189" s="36">
        <v>8492.2666666666664</v>
      </c>
      <c r="J189" s="36">
        <v>8626.5333333333347</v>
      </c>
      <c r="K189" s="31">
        <v>8358</v>
      </c>
      <c r="L189" s="31">
        <v>8075.45</v>
      </c>
      <c r="M189" s="31">
        <v>1.1749000000000001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800.45</v>
      </c>
      <c r="D190" s="36">
        <v>808.11666666666679</v>
      </c>
      <c r="E190" s="36">
        <v>788.63333333333355</v>
      </c>
      <c r="F190" s="36">
        <v>776.81666666666672</v>
      </c>
      <c r="G190" s="36">
        <v>757.33333333333348</v>
      </c>
      <c r="H190" s="36">
        <v>819.93333333333362</v>
      </c>
      <c r="I190" s="36">
        <v>839.41666666666674</v>
      </c>
      <c r="J190" s="36">
        <v>851.23333333333369</v>
      </c>
      <c r="K190" s="31">
        <v>827.6</v>
      </c>
      <c r="L190" s="31">
        <v>796.3</v>
      </c>
      <c r="M190" s="31">
        <v>94.362089999999995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346.2</v>
      </c>
      <c r="D191" s="36">
        <v>351.05</v>
      </c>
      <c r="E191" s="36">
        <v>336.35</v>
      </c>
      <c r="F191" s="36">
        <v>326.5</v>
      </c>
      <c r="G191" s="36">
        <v>311.8</v>
      </c>
      <c r="H191" s="36">
        <v>360.90000000000003</v>
      </c>
      <c r="I191" s="36">
        <v>375.59999999999997</v>
      </c>
      <c r="J191" s="36">
        <v>385.45000000000005</v>
      </c>
      <c r="K191" s="31">
        <v>365.75</v>
      </c>
      <c r="L191" s="31">
        <v>341.2</v>
      </c>
      <c r="M191" s="31">
        <v>259.89141000000001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130.1</v>
      </c>
      <c r="D192" s="36">
        <v>131.53333333333333</v>
      </c>
      <c r="E192" s="36">
        <v>127.86666666666667</v>
      </c>
      <c r="F192" s="36">
        <v>125.63333333333335</v>
      </c>
      <c r="G192" s="36">
        <v>121.9666666666667</v>
      </c>
      <c r="H192" s="36">
        <v>133.76666666666665</v>
      </c>
      <c r="I192" s="36">
        <v>137.43333333333334</v>
      </c>
      <c r="J192" s="36">
        <v>139.66666666666663</v>
      </c>
      <c r="K192" s="31">
        <v>135.19999999999999</v>
      </c>
      <c r="L192" s="31">
        <v>129.30000000000001</v>
      </c>
      <c r="M192" s="31">
        <v>353.73970000000003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3858.25</v>
      </c>
      <c r="D193" s="36">
        <v>3878.2999999999997</v>
      </c>
      <c r="E193" s="36">
        <v>3822.6999999999994</v>
      </c>
      <c r="F193" s="36">
        <v>3787.1499999999996</v>
      </c>
      <c r="G193" s="36">
        <v>3731.5499999999993</v>
      </c>
      <c r="H193" s="36">
        <v>3913.8499999999995</v>
      </c>
      <c r="I193" s="36">
        <v>3969.45</v>
      </c>
      <c r="J193" s="36">
        <v>4004.9999999999995</v>
      </c>
      <c r="K193" s="31">
        <v>3933.9</v>
      </c>
      <c r="L193" s="31">
        <v>3842.75</v>
      </c>
      <c r="M193" s="31">
        <v>26.18854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1366.65</v>
      </c>
      <c r="D194" s="36">
        <v>1379.8999999999999</v>
      </c>
      <c r="E194" s="36">
        <v>1343.4999999999998</v>
      </c>
      <c r="F194" s="36">
        <v>1320.35</v>
      </c>
      <c r="G194" s="36">
        <v>1283.9499999999998</v>
      </c>
      <c r="H194" s="36">
        <v>1403.0499999999997</v>
      </c>
      <c r="I194" s="36">
        <v>1439.4499999999998</v>
      </c>
      <c r="J194" s="36">
        <v>1462.5999999999997</v>
      </c>
      <c r="K194" s="31">
        <v>1416.3</v>
      </c>
      <c r="L194" s="31">
        <v>1356.75</v>
      </c>
      <c r="M194" s="31">
        <v>26.83661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3932.3</v>
      </c>
      <c r="D195" s="36">
        <v>3974.1</v>
      </c>
      <c r="E195" s="36">
        <v>3858.2</v>
      </c>
      <c r="F195" s="36">
        <v>3784.1</v>
      </c>
      <c r="G195" s="36">
        <v>3668.2</v>
      </c>
      <c r="H195" s="36">
        <v>4048.2</v>
      </c>
      <c r="I195" s="36">
        <v>4164.1000000000004</v>
      </c>
      <c r="J195" s="36">
        <v>4238.2</v>
      </c>
      <c r="K195" s="31">
        <v>4090</v>
      </c>
      <c r="L195" s="31">
        <v>3900</v>
      </c>
      <c r="M195" s="31">
        <v>3.0472800000000002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3739.65</v>
      </c>
      <c r="D196" s="36">
        <v>3767.7999999999997</v>
      </c>
      <c r="E196" s="36">
        <v>3677.5999999999995</v>
      </c>
      <c r="F196" s="36">
        <v>3615.5499999999997</v>
      </c>
      <c r="G196" s="36">
        <v>3525.3499999999995</v>
      </c>
      <c r="H196" s="36">
        <v>3829.8499999999995</v>
      </c>
      <c r="I196" s="36">
        <v>3920.0499999999993</v>
      </c>
      <c r="J196" s="36">
        <v>3982.0999999999995</v>
      </c>
      <c r="K196" s="31">
        <v>3858</v>
      </c>
      <c r="L196" s="31">
        <v>3705.75</v>
      </c>
      <c r="M196" s="31">
        <v>10.5351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2493.35</v>
      </c>
      <c r="D197" s="36">
        <v>2504.1666666666665</v>
      </c>
      <c r="E197" s="36">
        <v>2456.5333333333328</v>
      </c>
      <c r="F197" s="36">
        <v>2419.7166666666662</v>
      </c>
      <c r="G197" s="36">
        <v>2372.0833333333326</v>
      </c>
      <c r="H197" s="36">
        <v>2540.9833333333331</v>
      </c>
      <c r="I197" s="36">
        <v>2588.6166666666672</v>
      </c>
      <c r="J197" s="36">
        <v>2625.4333333333334</v>
      </c>
      <c r="K197" s="31">
        <v>2551.8000000000002</v>
      </c>
      <c r="L197" s="31">
        <v>2467.35</v>
      </c>
      <c r="M197" s="31">
        <v>3.0618400000000001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984.1</v>
      </c>
      <c r="D198" s="36">
        <v>988.20000000000016</v>
      </c>
      <c r="E198" s="36">
        <v>971.45000000000027</v>
      </c>
      <c r="F198" s="36">
        <v>958.80000000000007</v>
      </c>
      <c r="G198" s="36">
        <v>942.05000000000018</v>
      </c>
      <c r="H198" s="36">
        <v>1000.8500000000004</v>
      </c>
      <c r="I198" s="36">
        <v>1017.6000000000001</v>
      </c>
      <c r="J198" s="36">
        <v>1030.2500000000005</v>
      </c>
      <c r="K198" s="31">
        <v>1004.95</v>
      </c>
      <c r="L198" s="31">
        <v>975.55</v>
      </c>
      <c r="M198" s="31">
        <v>3.59714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3164.15</v>
      </c>
      <c r="D199" s="36">
        <v>3179.9666666666667</v>
      </c>
      <c r="E199" s="36">
        <v>3134.1833333333334</v>
      </c>
      <c r="F199" s="36">
        <v>3104.2166666666667</v>
      </c>
      <c r="G199" s="36">
        <v>3058.4333333333334</v>
      </c>
      <c r="H199" s="36">
        <v>3209.9333333333334</v>
      </c>
      <c r="I199" s="36">
        <v>3255.7166666666672</v>
      </c>
      <c r="J199" s="36">
        <v>3285.6833333333334</v>
      </c>
      <c r="K199" s="31">
        <v>3225.75</v>
      </c>
      <c r="L199" s="31">
        <v>3150</v>
      </c>
      <c r="M199" s="31">
        <v>3.4468700000000001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42.95</v>
      </c>
      <c r="D200" s="36">
        <v>43.699999999999996</v>
      </c>
      <c r="E200" s="36">
        <v>41.899999999999991</v>
      </c>
      <c r="F200" s="36">
        <v>40.849999999999994</v>
      </c>
      <c r="G200" s="36">
        <v>39.04999999999999</v>
      </c>
      <c r="H200" s="36">
        <v>44.749999999999993</v>
      </c>
      <c r="I200" s="36">
        <v>46.54999999999999</v>
      </c>
      <c r="J200" s="36">
        <v>47.599999999999994</v>
      </c>
      <c r="K200" s="31">
        <v>45.5</v>
      </c>
      <c r="L200" s="31">
        <v>42.65</v>
      </c>
      <c r="M200" s="31">
        <v>211.71097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87.25</v>
      </c>
      <c r="D201" s="36">
        <v>88.8</v>
      </c>
      <c r="E201" s="36">
        <v>84.5</v>
      </c>
      <c r="F201" s="36">
        <v>81.75</v>
      </c>
      <c r="G201" s="36">
        <v>77.45</v>
      </c>
      <c r="H201" s="36">
        <v>91.55</v>
      </c>
      <c r="I201" s="36">
        <v>95.84999999999998</v>
      </c>
      <c r="J201" s="36">
        <v>98.6</v>
      </c>
      <c r="K201" s="31">
        <v>93.1</v>
      </c>
      <c r="L201" s="31">
        <v>86.05</v>
      </c>
      <c r="M201" s="31">
        <v>89.965620000000001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1987.35</v>
      </c>
      <c r="D202" s="36">
        <v>2003.9666666666665</v>
      </c>
      <c r="E202" s="36">
        <v>1961.9833333333329</v>
      </c>
      <c r="F202" s="36">
        <v>1936.6166666666663</v>
      </c>
      <c r="G202" s="36">
        <v>1894.6333333333328</v>
      </c>
      <c r="H202" s="36">
        <v>2029.333333333333</v>
      </c>
      <c r="I202" s="36">
        <v>2071.3166666666666</v>
      </c>
      <c r="J202" s="36">
        <v>2096.6833333333334</v>
      </c>
      <c r="K202" s="31">
        <v>2045.95</v>
      </c>
      <c r="L202" s="31">
        <v>1978.6</v>
      </c>
      <c r="M202" s="31">
        <v>9.1057500000000005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1841.5</v>
      </c>
      <c r="D203" s="36">
        <v>1841.6833333333334</v>
      </c>
      <c r="E203" s="36">
        <v>1823.4666666666667</v>
      </c>
      <c r="F203" s="36">
        <v>1805.4333333333334</v>
      </c>
      <c r="G203" s="36">
        <v>1787.2166666666667</v>
      </c>
      <c r="H203" s="36">
        <v>1859.7166666666667</v>
      </c>
      <c r="I203" s="36">
        <v>1877.9333333333334</v>
      </c>
      <c r="J203" s="36">
        <v>1895.9666666666667</v>
      </c>
      <c r="K203" s="31">
        <v>1859.9</v>
      </c>
      <c r="L203" s="31">
        <v>1823.65</v>
      </c>
      <c r="M203" s="31">
        <v>4.0635000000000003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9831</v>
      </c>
      <c r="D204" s="36">
        <v>9910.3333333333339</v>
      </c>
      <c r="E204" s="36">
        <v>9735.6666666666679</v>
      </c>
      <c r="F204" s="36">
        <v>9640.3333333333339</v>
      </c>
      <c r="G204" s="36">
        <v>9465.6666666666679</v>
      </c>
      <c r="H204" s="36">
        <v>10005.666666666668</v>
      </c>
      <c r="I204" s="36">
        <v>10180.333333333336</v>
      </c>
      <c r="J204" s="36">
        <v>10275.666666666668</v>
      </c>
      <c r="K204" s="31">
        <v>10085</v>
      </c>
      <c r="L204" s="31">
        <v>9815</v>
      </c>
      <c r="M204" s="31">
        <v>5.8028500000000003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139.94999999999999</v>
      </c>
      <c r="D205" s="36">
        <v>140.21666666666667</v>
      </c>
      <c r="E205" s="36">
        <v>135.18333333333334</v>
      </c>
      <c r="F205" s="36">
        <v>130.41666666666666</v>
      </c>
      <c r="G205" s="36">
        <v>125.38333333333333</v>
      </c>
      <c r="H205" s="36">
        <v>144.98333333333335</v>
      </c>
      <c r="I205" s="36">
        <v>150.01666666666671</v>
      </c>
      <c r="J205" s="36">
        <v>154.78333333333336</v>
      </c>
      <c r="K205" s="31">
        <v>145.25</v>
      </c>
      <c r="L205" s="31">
        <v>135.44999999999999</v>
      </c>
      <c r="M205" s="31">
        <v>420.32630999999998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535.1</v>
      </c>
      <c r="D206" s="36">
        <v>542.36666666666667</v>
      </c>
      <c r="E206" s="36">
        <v>526.2833333333333</v>
      </c>
      <c r="F206" s="36">
        <v>517.46666666666658</v>
      </c>
      <c r="G206" s="36">
        <v>501.38333333333321</v>
      </c>
      <c r="H206" s="36">
        <v>551.18333333333339</v>
      </c>
      <c r="I206" s="36">
        <v>567.26666666666665</v>
      </c>
      <c r="J206" s="36">
        <v>576.08333333333348</v>
      </c>
      <c r="K206" s="31">
        <v>558.45000000000005</v>
      </c>
      <c r="L206" s="31">
        <v>533.54999999999995</v>
      </c>
      <c r="M206" s="31">
        <v>28.492290000000001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1271.75</v>
      </c>
      <c r="D207" s="36">
        <v>1264.8999999999999</v>
      </c>
      <c r="E207" s="36">
        <v>1250.0499999999997</v>
      </c>
      <c r="F207" s="36">
        <v>1228.3499999999999</v>
      </c>
      <c r="G207" s="36">
        <v>1213.4999999999998</v>
      </c>
      <c r="H207" s="36">
        <v>1286.5999999999997</v>
      </c>
      <c r="I207" s="36">
        <v>1301.4499999999996</v>
      </c>
      <c r="J207" s="36">
        <v>1323.1499999999996</v>
      </c>
      <c r="K207" s="31">
        <v>1279.75</v>
      </c>
      <c r="L207" s="31">
        <v>1243.2</v>
      </c>
      <c r="M207" s="31">
        <v>19.071729999999999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252.15</v>
      </c>
      <c r="D208" s="36">
        <v>256.59999999999997</v>
      </c>
      <c r="E208" s="36">
        <v>246.19999999999993</v>
      </c>
      <c r="F208" s="36">
        <v>240.24999999999997</v>
      </c>
      <c r="G208" s="36">
        <v>229.84999999999994</v>
      </c>
      <c r="H208" s="36">
        <v>262.54999999999995</v>
      </c>
      <c r="I208" s="36">
        <v>272.94999999999993</v>
      </c>
      <c r="J208" s="36">
        <v>278.89999999999992</v>
      </c>
      <c r="K208" s="31">
        <v>267</v>
      </c>
      <c r="L208" s="31">
        <v>250.65</v>
      </c>
      <c r="M208" s="31">
        <v>87.403189999999995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1007.25</v>
      </c>
      <c r="D209" s="36">
        <v>1011.9833333333332</v>
      </c>
      <c r="E209" s="36">
        <v>987.76666666666642</v>
      </c>
      <c r="F209" s="36">
        <v>968.28333333333319</v>
      </c>
      <c r="G209" s="36">
        <v>944.06666666666638</v>
      </c>
      <c r="H209" s="36">
        <v>1031.4666666666665</v>
      </c>
      <c r="I209" s="36">
        <v>1055.6833333333334</v>
      </c>
      <c r="J209" s="36">
        <v>1075.1666666666665</v>
      </c>
      <c r="K209" s="31">
        <v>1036.2</v>
      </c>
      <c r="L209" s="31">
        <v>992.5</v>
      </c>
      <c r="M209" s="31">
        <v>15.134410000000001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1308.45</v>
      </c>
      <c r="D210" s="36">
        <v>1322.9833333333333</v>
      </c>
      <c r="E210" s="36">
        <v>1286.4666666666667</v>
      </c>
      <c r="F210" s="36">
        <v>1264.4833333333333</v>
      </c>
      <c r="G210" s="36">
        <v>1227.9666666666667</v>
      </c>
      <c r="H210" s="36">
        <v>1344.9666666666667</v>
      </c>
      <c r="I210" s="36">
        <v>1381.4833333333336</v>
      </c>
      <c r="J210" s="36">
        <v>1403.4666666666667</v>
      </c>
      <c r="K210" s="31">
        <v>1359.5</v>
      </c>
      <c r="L210" s="31">
        <v>1301</v>
      </c>
      <c r="M210" s="31">
        <v>0.74075000000000002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469.9</v>
      </c>
      <c r="D211" s="36">
        <v>474.31666666666666</v>
      </c>
      <c r="E211" s="36">
        <v>462.63333333333333</v>
      </c>
      <c r="F211" s="36">
        <v>455.36666666666667</v>
      </c>
      <c r="G211" s="36">
        <v>443.68333333333334</v>
      </c>
      <c r="H211" s="36">
        <v>481.58333333333331</v>
      </c>
      <c r="I211" s="36">
        <v>493.26666666666659</v>
      </c>
      <c r="J211" s="36">
        <v>500.5333333333333</v>
      </c>
      <c r="K211" s="31">
        <v>486</v>
      </c>
      <c r="L211" s="31">
        <v>467.05</v>
      </c>
      <c r="M211" s="31">
        <v>99.861680000000007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24.05</v>
      </c>
      <c r="D212" s="36">
        <v>24.516666666666669</v>
      </c>
      <c r="E212" s="36">
        <v>23.433333333333337</v>
      </c>
      <c r="F212" s="36">
        <v>22.816666666666666</v>
      </c>
      <c r="G212" s="36">
        <v>21.733333333333334</v>
      </c>
      <c r="H212" s="36">
        <v>25.13333333333334</v>
      </c>
      <c r="I212" s="36">
        <v>26.216666666666676</v>
      </c>
      <c r="J212" s="36">
        <v>26.833333333333343</v>
      </c>
      <c r="K212" s="31">
        <v>25.6</v>
      </c>
      <c r="L212" s="31">
        <v>23.9</v>
      </c>
      <c r="M212" s="31">
        <v>2926.7323299999998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155.94999999999999</v>
      </c>
      <c r="D213" s="36">
        <v>172.25</v>
      </c>
      <c r="E213" s="36">
        <v>136.19999999999999</v>
      </c>
      <c r="F213" s="36">
        <v>116.44999999999999</v>
      </c>
      <c r="G213" s="36">
        <v>80.399999999999977</v>
      </c>
      <c r="H213" s="36">
        <v>192</v>
      </c>
      <c r="I213" s="36">
        <v>228.05</v>
      </c>
      <c r="J213" s="36">
        <v>247.8</v>
      </c>
      <c r="K213" s="31">
        <v>208.3</v>
      </c>
      <c r="L213" s="31">
        <v>152.5</v>
      </c>
      <c r="M213" s="31">
        <v>2284.3436499999998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130.1</v>
      </c>
      <c r="D214" s="36">
        <v>131.46666666666667</v>
      </c>
      <c r="E214" s="36">
        <v>125.63333333333333</v>
      </c>
      <c r="F214" s="36">
        <v>121.16666666666666</v>
      </c>
      <c r="G214" s="36">
        <v>115.33333333333331</v>
      </c>
      <c r="H214" s="36">
        <v>135.93333333333334</v>
      </c>
      <c r="I214" s="36">
        <v>141.76666666666665</v>
      </c>
      <c r="J214" s="36">
        <v>146.23333333333335</v>
      </c>
      <c r="K214" s="31">
        <v>137.30000000000001</v>
      </c>
      <c r="L214" s="31">
        <v>127</v>
      </c>
      <c r="M214" s="31">
        <v>725.20624999999995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729.15</v>
      </c>
      <c r="D215" s="36">
        <v>722.75</v>
      </c>
      <c r="E215" s="36">
        <v>713</v>
      </c>
      <c r="F215" s="36">
        <v>696.85</v>
      </c>
      <c r="G215" s="36">
        <v>687.1</v>
      </c>
      <c r="H215" s="36">
        <v>738.9</v>
      </c>
      <c r="I215" s="36">
        <v>748.65</v>
      </c>
      <c r="J215" s="36">
        <v>764.8</v>
      </c>
      <c r="K215" s="31">
        <v>732.5</v>
      </c>
      <c r="L215" s="31">
        <v>706.6</v>
      </c>
      <c r="M215" s="31">
        <v>25.336459999999999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45315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619</v>
      </c>
      <c r="D11" s="36">
        <v>624.63333333333333</v>
      </c>
      <c r="E11" s="36">
        <v>604.36666666666667</v>
      </c>
      <c r="F11" s="36">
        <v>589.73333333333335</v>
      </c>
      <c r="G11" s="36">
        <v>569.4666666666667</v>
      </c>
      <c r="H11" s="36">
        <v>639.26666666666665</v>
      </c>
      <c r="I11" s="36">
        <v>659.5333333333333</v>
      </c>
      <c r="J11" s="36">
        <v>674.16666666666663</v>
      </c>
      <c r="K11" s="31">
        <v>644.9</v>
      </c>
      <c r="L11" s="31">
        <v>610</v>
      </c>
      <c r="M11" s="31">
        <v>4.4865700000000004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33527.699999999997</v>
      </c>
      <c r="D12" s="36">
        <v>33894.23333333333</v>
      </c>
      <c r="E12" s="36">
        <v>32938.46666666666</v>
      </c>
      <c r="F12" s="36">
        <v>32349.23333333333</v>
      </c>
      <c r="G12" s="36">
        <v>31393.46666666666</v>
      </c>
      <c r="H12" s="36">
        <v>34483.46666666666</v>
      </c>
      <c r="I12" s="36">
        <v>35439.233333333337</v>
      </c>
      <c r="J12" s="36">
        <v>36028.46666666666</v>
      </c>
      <c r="K12" s="31">
        <v>34850</v>
      </c>
      <c r="L12" s="31">
        <v>33305</v>
      </c>
      <c r="M12" s="31">
        <v>4.4240000000000002E-2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535.45000000000005</v>
      </c>
      <c r="D13" s="36">
        <v>536.9666666666667</v>
      </c>
      <c r="E13" s="36">
        <v>532.08333333333337</v>
      </c>
      <c r="F13" s="36">
        <v>528.7166666666667</v>
      </c>
      <c r="G13" s="36">
        <v>523.83333333333337</v>
      </c>
      <c r="H13" s="36">
        <v>540.33333333333337</v>
      </c>
      <c r="I13" s="36">
        <v>545.21666666666658</v>
      </c>
      <c r="J13" s="36">
        <v>548.58333333333337</v>
      </c>
      <c r="K13" s="31">
        <v>541.85</v>
      </c>
      <c r="L13" s="31">
        <v>533.6</v>
      </c>
      <c r="M13" s="31">
        <v>2.9457200000000001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642.4</v>
      </c>
      <c r="D14" s="36">
        <v>652.16666666666663</v>
      </c>
      <c r="E14" s="36">
        <v>627.0333333333333</v>
      </c>
      <c r="F14" s="36">
        <v>611.66666666666663</v>
      </c>
      <c r="G14" s="36">
        <v>586.5333333333333</v>
      </c>
      <c r="H14" s="36">
        <v>667.5333333333333</v>
      </c>
      <c r="I14" s="36">
        <v>692.66666666666674</v>
      </c>
      <c r="J14" s="36">
        <v>708.0333333333333</v>
      </c>
      <c r="K14" s="31">
        <v>677.3</v>
      </c>
      <c r="L14" s="31">
        <v>636.79999999999995</v>
      </c>
      <c r="M14" s="31">
        <v>24.13185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1502.15</v>
      </c>
      <c r="D15" s="36">
        <v>1507.8833333333332</v>
      </c>
      <c r="E15" s="36">
        <v>1475.7666666666664</v>
      </c>
      <c r="F15" s="36">
        <v>1449.3833333333332</v>
      </c>
      <c r="G15" s="36">
        <v>1417.2666666666664</v>
      </c>
      <c r="H15" s="36">
        <v>1534.2666666666664</v>
      </c>
      <c r="I15" s="36">
        <v>1566.3833333333332</v>
      </c>
      <c r="J15" s="36">
        <v>1592.7666666666664</v>
      </c>
      <c r="K15" s="31">
        <v>1540</v>
      </c>
      <c r="L15" s="31">
        <v>1481.5</v>
      </c>
      <c r="M15" s="31">
        <v>4.5129799999999998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4770.55</v>
      </c>
      <c r="D16" s="36">
        <v>4801.1499999999996</v>
      </c>
      <c r="E16" s="36">
        <v>4705.2999999999993</v>
      </c>
      <c r="F16" s="36">
        <v>4640.0499999999993</v>
      </c>
      <c r="G16" s="36">
        <v>4544.1999999999989</v>
      </c>
      <c r="H16" s="36">
        <v>4866.3999999999996</v>
      </c>
      <c r="I16" s="36">
        <v>4962.25</v>
      </c>
      <c r="J16" s="36">
        <v>5027.5</v>
      </c>
      <c r="K16" s="31">
        <v>4897</v>
      </c>
      <c r="L16" s="31">
        <v>4735.8999999999996</v>
      </c>
      <c r="M16" s="31">
        <v>3.4842599999999999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25481.4</v>
      </c>
      <c r="D17" s="36">
        <v>25488.816666666666</v>
      </c>
      <c r="E17" s="36">
        <v>25197.633333333331</v>
      </c>
      <c r="F17" s="36">
        <v>24913.866666666665</v>
      </c>
      <c r="G17" s="36">
        <v>24622.683333333331</v>
      </c>
      <c r="H17" s="36">
        <v>25772.583333333332</v>
      </c>
      <c r="I17" s="36">
        <v>26063.766666666666</v>
      </c>
      <c r="J17" s="36">
        <v>26347.533333333333</v>
      </c>
      <c r="K17" s="31">
        <v>25780</v>
      </c>
      <c r="L17" s="31">
        <v>25205.05</v>
      </c>
      <c r="M17" s="31">
        <v>0.15952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2207.9499999999998</v>
      </c>
      <c r="D18" s="36">
        <v>2239.6166666666668</v>
      </c>
      <c r="E18" s="36">
        <v>2167.8333333333335</v>
      </c>
      <c r="F18" s="36">
        <v>2127.7166666666667</v>
      </c>
      <c r="G18" s="36">
        <v>2055.9333333333334</v>
      </c>
      <c r="H18" s="36">
        <v>2279.7333333333336</v>
      </c>
      <c r="I18" s="36">
        <v>2351.5166666666664</v>
      </c>
      <c r="J18" s="36">
        <v>2391.6333333333337</v>
      </c>
      <c r="K18" s="31">
        <v>2311.4</v>
      </c>
      <c r="L18" s="31">
        <v>2199.5</v>
      </c>
      <c r="M18" s="31">
        <v>2.7797000000000001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2896.55</v>
      </c>
      <c r="D19" s="36">
        <v>2932.3333333333335</v>
      </c>
      <c r="E19" s="36">
        <v>2849.7166666666672</v>
      </c>
      <c r="F19" s="36">
        <v>2802.8833333333337</v>
      </c>
      <c r="G19" s="36">
        <v>2720.2666666666673</v>
      </c>
      <c r="H19" s="36">
        <v>2979.166666666667</v>
      </c>
      <c r="I19" s="36">
        <v>3061.7833333333328</v>
      </c>
      <c r="J19" s="36">
        <v>3108.6166666666668</v>
      </c>
      <c r="K19" s="31">
        <v>3014.95</v>
      </c>
      <c r="L19" s="31">
        <v>2885.5</v>
      </c>
      <c r="M19" s="31">
        <v>18.270019999999999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1680.9</v>
      </c>
      <c r="D20" s="36">
        <v>1685.9666666666665</v>
      </c>
      <c r="E20" s="36">
        <v>1626.9333333333329</v>
      </c>
      <c r="F20" s="36">
        <v>1572.9666666666665</v>
      </c>
      <c r="G20" s="36">
        <v>1513.9333333333329</v>
      </c>
      <c r="H20" s="36">
        <v>1739.9333333333329</v>
      </c>
      <c r="I20" s="36">
        <v>1798.9666666666662</v>
      </c>
      <c r="J20" s="36">
        <v>1852.9333333333329</v>
      </c>
      <c r="K20" s="31">
        <v>1745</v>
      </c>
      <c r="L20" s="31">
        <v>1632</v>
      </c>
      <c r="M20" s="31">
        <v>15.94674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1137.0999999999999</v>
      </c>
      <c r="D21" s="36">
        <v>1158.1833333333334</v>
      </c>
      <c r="E21" s="36">
        <v>1109.1666666666667</v>
      </c>
      <c r="F21" s="36">
        <v>1081.2333333333333</v>
      </c>
      <c r="G21" s="36">
        <v>1032.2166666666667</v>
      </c>
      <c r="H21" s="36">
        <v>1186.1166666666668</v>
      </c>
      <c r="I21" s="36">
        <v>1235.1333333333332</v>
      </c>
      <c r="J21" s="36">
        <v>1263.0666666666668</v>
      </c>
      <c r="K21" s="31">
        <v>1207.2</v>
      </c>
      <c r="L21" s="31">
        <v>1130.25</v>
      </c>
      <c r="M21" s="31">
        <v>72.010140000000007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517.54999999999995</v>
      </c>
      <c r="D22" s="36">
        <v>529.18333333333328</v>
      </c>
      <c r="E22" s="36">
        <v>503.36666666666656</v>
      </c>
      <c r="F22" s="36">
        <v>489.18333333333328</v>
      </c>
      <c r="G22" s="36">
        <v>463.36666666666656</v>
      </c>
      <c r="H22" s="36">
        <v>543.36666666666656</v>
      </c>
      <c r="I22" s="36">
        <v>569.18333333333339</v>
      </c>
      <c r="J22" s="36">
        <v>583.36666666666656</v>
      </c>
      <c r="K22" s="31">
        <v>555</v>
      </c>
      <c r="L22" s="31">
        <v>515</v>
      </c>
      <c r="M22" s="31">
        <v>14.391170000000001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996.35</v>
      </c>
      <c r="D23" s="36">
        <v>1018.15</v>
      </c>
      <c r="E23" s="36">
        <v>968.3</v>
      </c>
      <c r="F23" s="36">
        <v>940.25</v>
      </c>
      <c r="G23" s="36">
        <v>890.4</v>
      </c>
      <c r="H23" s="36">
        <v>1046.1999999999998</v>
      </c>
      <c r="I23" s="36">
        <v>1096.0500000000002</v>
      </c>
      <c r="J23" s="36">
        <v>1124.0999999999999</v>
      </c>
      <c r="K23" s="31">
        <v>1068</v>
      </c>
      <c r="L23" s="31">
        <v>990.1</v>
      </c>
      <c r="M23" s="31">
        <v>16.707619999999999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351.7</v>
      </c>
      <c r="D24" s="36">
        <v>356.90000000000003</v>
      </c>
      <c r="E24" s="36">
        <v>345.80000000000007</v>
      </c>
      <c r="F24" s="36">
        <v>339.90000000000003</v>
      </c>
      <c r="G24" s="36">
        <v>328.80000000000007</v>
      </c>
      <c r="H24" s="36">
        <v>362.80000000000007</v>
      </c>
      <c r="I24" s="36">
        <v>373.90000000000009</v>
      </c>
      <c r="J24" s="36">
        <v>379.80000000000007</v>
      </c>
      <c r="K24" s="31">
        <v>368</v>
      </c>
      <c r="L24" s="31">
        <v>351</v>
      </c>
      <c r="M24" s="31">
        <v>16.418489999999998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163.5</v>
      </c>
      <c r="D25" s="36">
        <v>167.16666666666666</v>
      </c>
      <c r="E25" s="36">
        <v>159.0333333333333</v>
      </c>
      <c r="F25" s="36">
        <v>154.56666666666663</v>
      </c>
      <c r="G25" s="36">
        <v>146.43333333333328</v>
      </c>
      <c r="H25" s="36">
        <v>171.63333333333333</v>
      </c>
      <c r="I25" s="36">
        <v>179.76666666666671</v>
      </c>
      <c r="J25" s="36">
        <v>184.23333333333335</v>
      </c>
      <c r="K25" s="31">
        <v>175.3</v>
      </c>
      <c r="L25" s="31">
        <v>162.69999999999999</v>
      </c>
      <c r="M25" s="31">
        <v>117.42151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222.7</v>
      </c>
      <c r="D26" s="36">
        <v>224.21666666666667</v>
      </c>
      <c r="E26" s="36">
        <v>219.93333333333334</v>
      </c>
      <c r="F26" s="36">
        <v>217.16666666666666</v>
      </c>
      <c r="G26" s="36">
        <v>212.88333333333333</v>
      </c>
      <c r="H26" s="36">
        <v>226.98333333333335</v>
      </c>
      <c r="I26" s="36">
        <v>231.26666666666671</v>
      </c>
      <c r="J26" s="36">
        <v>234.03333333333336</v>
      </c>
      <c r="K26" s="31">
        <v>228.5</v>
      </c>
      <c r="L26" s="31">
        <v>221.45</v>
      </c>
      <c r="M26" s="31">
        <v>37.562570000000001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384.1</v>
      </c>
      <c r="D27" s="36">
        <v>383.36666666666662</v>
      </c>
      <c r="E27" s="36">
        <v>372.73333333333323</v>
      </c>
      <c r="F27" s="36">
        <v>361.36666666666662</v>
      </c>
      <c r="G27" s="36">
        <v>350.73333333333323</v>
      </c>
      <c r="H27" s="36">
        <v>394.73333333333323</v>
      </c>
      <c r="I27" s="36">
        <v>405.36666666666656</v>
      </c>
      <c r="J27" s="36">
        <v>416.73333333333323</v>
      </c>
      <c r="K27" s="31">
        <v>394</v>
      </c>
      <c r="L27" s="31">
        <v>372</v>
      </c>
      <c r="M27" s="31">
        <v>22.811540000000001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851.4</v>
      </c>
      <c r="D28" s="36">
        <v>858.93333333333339</v>
      </c>
      <c r="E28" s="36">
        <v>839.86666666666679</v>
      </c>
      <c r="F28" s="36">
        <v>828.33333333333337</v>
      </c>
      <c r="G28" s="36">
        <v>809.26666666666677</v>
      </c>
      <c r="H28" s="36">
        <v>870.46666666666681</v>
      </c>
      <c r="I28" s="36">
        <v>889.53333333333342</v>
      </c>
      <c r="J28" s="36">
        <v>901.06666666666683</v>
      </c>
      <c r="K28" s="31">
        <v>878</v>
      </c>
      <c r="L28" s="31">
        <v>847.4</v>
      </c>
      <c r="M28" s="31">
        <v>0.87871999999999995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1187.2</v>
      </c>
      <c r="D29" s="36">
        <v>1204.1000000000001</v>
      </c>
      <c r="E29" s="36">
        <v>1158.7500000000002</v>
      </c>
      <c r="F29" s="36">
        <v>1130.3000000000002</v>
      </c>
      <c r="G29" s="36">
        <v>1084.9500000000003</v>
      </c>
      <c r="H29" s="36">
        <v>1232.5500000000002</v>
      </c>
      <c r="I29" s="36">
        <v>1277.9000000000001</v>
      </c>
      <c r="J29" s="36">
        <v>1306.3500000000001</v>
      </c>
      <c r="K29" s="31">
        <v>1249.45</v>
      </c>
      <c r="L29" s="31">
        <v>1175.6500000000001</v>
      </c>
      <c r="M29" s="31">
        <v>2.5009600000000001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3635.9</v>
      </c>
      <c r="D30" s="36">
        <v>3655.2999999999997</v>
      </c>
      <c r="E30" s="36">
        <v>3600.5999999999995</v>
      </c>
      <c r="F30" s="36">
        <v>3565.2999999999997</v>
      </c>
      <c r="G30" s="36">
        <v>3510.5999999999995</v>
      </c>
      <c r="H30" s="36">
        <v>3690.5999999999995</v>
      </c>
      <c r="I30" s="36">
        <v>3745.2999999999993</v>
      </c>
      <c r="J30" s="36">
        <v>3780.5999999999995</v>
      </c>
      <c r="K30" s="31">
        <v>3710</v>
      </c>
      <c r="L30" s="31">
        <v>3620</v>
      </c>
      <c r="M30" s="31">
        <v>0.32507999999999998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2196.9</v>
      </c>
      <c r="D31" s="36">
        <v>2191.3666666666668</v>
      </c>
      <c r="E31" s="36">
        <v>2167.0333333333338</v>
      </c>
      <c r="F31" s="36">
        <v>2137.166666666667</v>
      </c>
      <c r="G31" s="36">
        <v>2112.8333333333339</v>
      </c>
      <c r="H31" s="36">
        <v>2221.2333333333336</v>
      </c>
      <c r="I31" s="36">
        <v>2245.5666666666666</v>
      </c>
      <c r="J31" s="36">
        <v>2275.4333333333334</v>
      </c>
      <c r="K31" s="31">
        <v>2215.6999999999998</v>
      </c>
      <c r="L31" s="31">
        <v>2161.5</v>
      </c>
      <c r="M31" s="31">
        <v>0.42312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943</v>
      </c>
      <c r="D32" s="36">
        <v>949.6</v>
      </c>
      <c r="E32" s="36">
        <v>925.2</v>
      </c>
      <c r="F32" s="36">
        <v>907.4</v>
      </c>
      <c r="G32" s="36">
        <v>883</v>
      </c>
      <c r="H32" s="36">
        <v>967.40000000000009</v>
      </c>
      <c r="I32" s="36">
        <v>991.8</v>
      </c>
      <c r="J32" s="36">
        <v>1009.6000000000001</v>
      </c>
      <c r="K32" s="31">
        <v>974</v>
      </c>
      <c r="L32" s="31">
        <v>931.8</v>
      </c>
      <c r="M32" s="31">
        <v>3.1927099999999999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4815.7</v>
      </c>
      <c r="D33" s="36">
        <v>4844.9833333333336</v>
      </c>
      <c r="E33" s="36">
        <v>4733.9666666666672</v>
      </c>
      <c r="F33" s="36">
        <v>4652.2333333333336</v>
      </c>
      <c r="G33" s="36">
        <v>4541.2166666666672</v>
      </c>
      <c r="H33" s="36">
        <v>4926.7166666666672</v>
      </c>
      <c r="I33" s="36">
        <v>5037.7333333333336</v>
      </c>
      <c r="J33" s="36">
        <v>5119.4666666666672</v>
      </c>
      <c r="K33" s="31">
        <v>4956</v>
      </c>
      <c r="L33" s="31">
        <v>4763.25</v>
      </c>
      <c r="M33" s="31">
        <v>2.0680900000000002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2290.3000000000002</v>
      </c>
      <c r="D34" s="36">
        <v>2306.3666666666668</v>
      </c>
      <c r="E34" s="36">
        <v>2242.9833333333336</v>
      </c>
      <c r="F34" s="36">
        <v>2195.666666666667</v>
      </c>
      <c r="G34" s="36">
        <v>2132.2833333333338</v>
      </c>
      <c r="H34" s="36">
        <v>2353.6833333333334</v>
      </c>
      <c r="I34" s="36">
        <v>2417.0666666666666</v>
      </c>
      <c r="J34" s="36">
        <v>2464.3833333333332</v>
      </c>
      <c r="K34" s="31">
        <v>2369.75</v>
      </c>
      <c r="L34" s="31">
        <v>2259.0500000000002</v>
      </c>
      <c r="M34" s="31">
        <v>0.50788999999999995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790.05</v>
      </c>
      <c r="D35" s="36">
        <v>798.66666666666663</v>
      </c>
      <c r="E35" s="36">
        <v>778.88333333333321</v>
      </c>
      <c r="F35" s="36">
        <v>767.71666666666658</v>
      </c>
      <c r="G35" s="36">
        <v>747.93333333333317</v>
      </c>
      <c r="H35" s="36">
        <v>809.83333333333326</v>
      </c>
      <c r="I35" s="36">
        <v>829.61666666666679</v>
      </c>
      <c r="J35" s="36">
        <v>840.7833333333333</v>
      </c>
      <c r="K35" s="31">
        <v>818.45</v>
      </c>
      <c r="L35" s="31">
        <v>787.5</v>
      </c>
      <c r="M35" s="31">
        <v>4.6011199999999999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3663.3</v>
      </c>
      <c r="D36" s="36">
        <v>3700.4</v>
      </c>
      <c r="E36" s="36">
        <v>3525.8</v>
      </c>
      <c r="F36" s="36">
        <v>3388.3</v>
      </c>
      <c r="G36" s="36">
        <v>3213.7000000000003</v>
      </c>
      <c r="H36" s="36">
        <v>3837.9</v>
      </c>
      <c r="I36" s="36">
        <v>4012.4999999999995</v>
      </c>
      <c r="J36" s="36">
        <v>4150</v>
      </c>
      <c r="K36" s="31">
        <v>3875</v>
      </c>
      <c r="L36" s="31">
        <v>3562.9</v>
      </c>
      <c r="M36" s="31">
        <v>1.9432799999999999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525.04999999999995</v>
      </c>
      <c r="D37" s="36">
        <v>528.63333333333333</v>
      </c>
      <c r="E37" s="36">
        <v>513.4666666666667</v>
      </c>
      <c r="F37" s="36">
        <v>501.88333333333333</v>
      </c>
      <c r="G37" s="36">
        <v>486.7166666666667</v>
      </c>
      <c r="H37" s="36">
        <v>540.2166666666667</v>
      </c>
      <c r="I37" s="36">
        <v>555.38333333333344</v>
      </c>
      <c r="J37" s="36">
        <v>566.9666666666667</v>
      </c>
      <c r="K37" s="31">
        <v>543.79999999999995</v>
      </c>
      <c r="L37" s="31">
        <v>517.04999999999995</v>
      </c>
      <c r="M37" s="31">
        <v>26.8276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2972.45</v>
      </c>
      <c r="D38" s="36">
        <v>3066.2999999999997</v>
      </c>
      <c r="E38" s="36">
        <v>2836.1499999999996</v>
      </c>
      <c r="F38" s="36">
        <v>2699.85</v>
      </c>
      <c r="G38" s="36">
        <v>2469.6999999999998</v>
      </c>
      <c r="H38" s="36">
        <v>3202.5999999999995</v>
      </c>
      <c r="I38" s="36">
        <v>3432.75</v>
      </c>
      <c r="J38" s="36">
        <v>3569.0499999999993</v>
      </c>
      <c r="K38" s="31">
        <v>3296.45</v>
      </c>
      <c r="L38" s="31">
        <v>2930</v>
      </c>
      <c r="M38" s="31">
        <v>6.1837900000000001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948.7</v>
      </c>
      <c r="D39" s="36">
        <v>943.4666666666667</v>
      </c>
      <c r="E39" s="36">
        <v>932.93333333333339</v>
      </c>
      <c r="F39" s="36">
        <v>917.16666666666674</v>
      </c>
      <c r="G39" s="36">
        <v>906.63333333333344</v>
      </c>
      <c r="H39" s="36">
        <v>959.23333333333335</v>
      </c>
      <c r="I39" s="36">
        <v>969.76666666666665</v>
      </c>
      <c r="J39" s="36">
        <v>985.5333333333333</v>
      </c>
      <c r="K39" s="31">
        <v>954</v>
      </c>
      <c r="L39" s="31">
        <v>927.7</v>
      </c>
      <c r="M39" s="31">
        <v>0.91903999999999997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5351.7</v>
      </c>
      <c r="D40" s="36">
        <v>5325.9000000000005</v>
      </c>
      <c r="E40" s="36">
        <v>5176.8000000000011</v>
      </c>
      <c r="F40" s="36">
        <v>5001.9000000000005</v>
      </c>
      <c r="G40" s="36">
        <v>4852.8000000000011</v>
      </c>
      <c r="H40" s="36">
        <v>5500.8000000000011</v>
      </c>
      <c r="I40" s="36">
        <v>5649.9000000000015</v>
      </c>
      <c r="J40" s="36">
        <v>5824.8000000000011</v>
      </c>
      <c r="K40" s="31">
        <v>5475</v>
      </c>
      <c r="L40" s="31">
        <v>5151</v>
      </c>
      <c r="M40" s="31">
        <v>0.97585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1500.95</v>
      </c>
      <c r="D41" s="36">
        <v>1507.2666666666667</v>
      </c>
      <c r="E41" s="36">
        <v>1471.6833333333334</v>
      </c>
      <c r="F41" s="36">
        <v>1442.4166666666667</v>
      </c>
      <c r="G41" s="36">
        <v>1406.8333333333335</v>
      </c>
      <c r="H41" s="36">
        <v>1536.5333333333333</v>
      </c>
      <c r="I41" s="36">
        <v>1572.1166666666668</v>
      </c>
      <c r="J41" s="36">
        <v>1601.3833333333332</v>
      </c>
      <c r="K41" s="31">
        <v>1542.85</v>
      </c>
      <c r="L41" s="31">
        <v>1478</v>
      </c>
      <c r="M41" s="31">
        <v>8.4902800000000003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6153.75</v>
      </c>
      <c r="D42" s="36">
        <v>6238.7</v>
      </c>
      <c r="E42" s="36">
        <v>6048.7</v>
      </c>
      <c r="F42" s="36">
        <v>5943.65</v>
      </c>
      <c r="G42" s="36">
        <v>5753.65</v>
      </c>
      <c r="H42" s="36">
        <v>6343.75</v>
      </c>
      <c r="I42" s="36">
        <v>6533.75</v>
      </c>
      <c r="J42" s="36">
        <v>6638.8</v>
      </c>
      <c r="K42" s="31">
        <v>6428.7</v>
      </c>
      <c r="L42" s="31">
        <v>6133.65</v>
      </c>
      <c r="M42" s="31">
        <v>9.8288899999999995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510.4</v>
      </c>
      <c r="D43" s="36">
        <v>516.93333333333339</v>
      </c>
      <c r="E43" s="36">
        <v>501.86666666666679</v>
      </c>
      <c r="F43" s="36">
        <v>493.33333333333337</v>
      </c>
      <c r="G43" s="36">
        <v>478.26666666666677</v>
      </c>
      <c r="H43" s="36">
        <v>525.46666666666681</v>
      </c>
      <c r="I43" s="36">
        <v>540.53333333333342</v>
      </c>
      <c r="J43" s="36">
        <v>549.06666666666683</v>
      </c>
      <c r="K43" s="31">
        <v>532</v>
      </c>
      <c r="L43" s="31">
        <v>508.4</v>
      </c>
      <c r="M43" s="31">
        <v>24.098939999999999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361.95</v>
      </c>
      <c r="D44" s="36">
        <v>361.88333333333338</v>
      </c>
      <c r="E44" s="36">
        <v>355.81666666666678</v>
      </c>
      <c r="F44" s="36">
        <v>349.68333333333339</v>
      </c>
      <c r="G44" s="36">
        <v>343.61666666666679</v>
      </c>
      <c r="H44" s="36">
        <v>368.01666666666677</v>
      </c>
      <c r="I44" s="36">
        <v>374.08333333333337</v>
      </c>
      <c r="J44" s="36">
        <v>380.21666666666675</v>
      </c>
      <c r="K44" s="31">
        <v>367.95</v>
      </c>
      <c r="L44" s="31">
        <v>355.75</v>
      </c>
      <c r="M44" s="31">
        <v>6.9395199999999999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607.65</v>
      </c>
      <c r="D45" s="36">
        <v>611.41666666666663</v>
      </c>
      <c r="E45" s="36">
        <v>596.43333333333328</v>
      </c>
      <c r="F45" s="36">
        <v>585.2166666666667</v>
      </c>
      <c r="G45" s="36">
        <v>570.23333333333335</v>
      </c>
      <c r="H45" s="36">
        <v>622.63333333333321</v>
      </c>
      <c r="I45" s="36">
        <v>637.61666666666656</v>
      </c>
      <c r="J45" s="36">
        <v>648.83333333333314</v>
      </c>
      <c r="K45" s="31">
        <v>626.4</v>
      </c>
      <c r="L45" s="31">
        <v>600.20000000000005</v>
      </c>
      <c r="M45" s="31">
        <v>2.5580500000000002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557.79999999999995</v>
      </c>
      <c r="D46" s="36">
        <v>579.08333333333337</v>
      </c>
      <c r="E46" s="36">
        <v>520.7166666666667</v>
      </c>
      <c r="F46" s="36">
        <v>483.63333333333333</v>
      </c>
      <c r="G46" s="36">
        <v>425.26666666666665</v>
      </c>
      <c r="H46" s="36">
        <v>616.16666666666674</v>
      </c>
      <c r="I46" s="36">
        <v>674.5333333333333</v>
      </c>
      <c r="J46" s="36">
        <v>711.61666666666679</v>
      </c>
      <c r="K46" s="31">
        <v>637.45000000000005</v>
      </c>
      <c r="L46" s="31">
        <v>542</v>
      </c>
      <c r="M46" s="31">
        <v>30.918869999999998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170.25</v>
      </c>
      <c r="D47" s="36">
        <v>171.6</v>
      </c>
      <c r="E47" s="36">
        <v>167.45</v>
      </c>
      <c r="F47" s="36">
        <v>164.65</v>
      </c>
      <c r="G47" s="36">
        <v>160.5</v>
      </c>
      <c r="H47" s="36">
        <v>174.39999999999998</v>
      </c>
      <c r="I47" s="36">
        <v>178.55</v>
      </c>
      <c r="J47" s="36">
        <v>181.34999999999997</v>
      </c>
      <c r="K47" s="31">
        <v>175.75</v>
      </c>
      <c r="L47" s="31">
        <v>168.8</v>
      </c>
      <c r="M47" s="31">
        <v>132.24396999999999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3054.7</v>
      </c>
      <c r="D48" s="36">
        <v>3061.75</v>
      </c>
      <c r="E48" s="36">
        <v>3014.5</v>
      </c>
      <c r="F48" s="36">
        <v>2974.3</v>
      </c>
      <c r="G48" s="36">
        <v>2927.05</v>
      </c>
      <c r="H48" s="36">
        <v>3101.95</v>
      </c>
      <c r="I48" s="36">
        <v>3149.2</v>
      </c>
      <c r="J48" s="36">
        <v>3189.3999999999996</v>
      </c>
      <c r="K48" s="31">
        <v>3109</v>
      </c>
      <c r="L48" s="31">
        <v>3021.55</v>
      </c>
      <c r="M48" s="31">
        <v>23.652249999999999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426.5</v>
      </c>
      <c r="D49" s="36">
        <v>429.16666666666669</v>
      </c>
      <c r="E49" s="36">
        <v>417.33333333333337</v>
      </c>
      <c r="F49" s="36">
        <v>408.16666666666669</v>
      </c>
      <c r="G49" s="36">
        <v>396.33333333333337</v>
      </c>
      <c r="H49" s="36">
        <v>438.33333333333337</v>
      </c>
      <c r="I49" s="36">
        <v>450.16666666666674</v>
      </c>
      <c r="J49" s="36">
        <v>459.33333333333337</v>
      </c>
      <c r="K49" s="31">
        <v>441</v>
      </c>
      <c r="L49" s="31">
        <v>420</v>
      </c>
      <c r="M49" s="31">
        <v>3.9849399999999999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1774.4</v>
      </c>
      <c r="D50" s="36">
        <v>1792.7333333333333</v>
      </c>
      <c r="E50" s="36">
        <v>1746.6666666666667</v>
      </c>
      <c r="F50" s="36">
        <v>1718.9333333333334</v>
      </c>
      <c r="G50" s="36">
        <v>1672.8666666666668</v>
      </c>
      <c r="H50" s="36">
        <v>1820.4666666666667</v>
      </c>
      <c r="I50" s="36">
        <v>1866.5333333333333</v>
      </c>
      <c r="J50" s="36">
        <v>1894.2666666666667</v>
      </c>
      <c r="K50" s="31">
        <v>1838.8</v>
      </c>
      <c r="L50" s="31">
        <v>1765</v>
      </c>
      <c r="M50" s="31">
        <v>13.063510000000001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6174.15</v>
      </c>
      <c r="D51" s="36">
        <v>6278.083333333333</v>
      </c>
      <c r="E51" s="36">
        <v>6057.6666666666661</v>
      </c>
      <c r="F51" s="36">
        <v>5941.1833333333334</v>
      </c>
      <c r="G51" s="36">
        <v>5720.7666666666664</v>
      </c>
      <c r="H51" s="36">
        <v>6394.5666666666657</v>
      </c>
      <c r="I51" s="36">
        <v>6614.9833333333318</v>
      </c>
      <c r="J51" s="36">
        <v>6731.4666666666653</v>
      </c>
      <c r="K51" s="31">
        <v>6498.5</v>
      </c>
      <c r="L51" s="31">
        <v>6161.6</v>
      </c>
      <c r="M51" s="31">
        <v>1.0835600000000001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716.5</v>
      </c>
      <c r="D52" s="36">
        <v>727.85</v>
      </c>
      <c r="E52" s="36">
        <v>697.7</v>
      </c>
      <c r="F52" s="36">
        <v>678.9</v>
      </c>
      <c r="G52" s="36">
        <v>648.75</v>
      </c>
      <c r="H52" s="36">
        <v>746.65000000000009</v>
      </c>
      <c r="I52" s="36">
        <v>776.8</v>
      </c>
      <c r="J52" s="36">
        <v>795.60000000000014</v>
      </c>
      <c r="K52" s="31">
        <v>758</v>
      </c>
      <c r="L52" s="31">
        <v>709.05</v>
      </c>
      <c r="M52" s="31">
        <v>30.810870000000001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1133.5999999999999</v>
      </c>
      <c r="D53" s="36">
        <v>1141.9833333333333</v>
      </c>
      <c r="E53" s="36">
        <v>1117.6666666666667</v>
      </c>
      <c r="F53" s="36">
        <v>1101.7333333333333</v>
      </c>
      <c r="G53" s="36">
        <v>1077.4166666666667</v>
      </c>
      <c r="H53" s="36">
        <v>1157.9166666666667</v>
      </c>
      <c r="I53" s="36">
        <v>1182.2333333333333</v>
      </c>
      <c r="J53" s="36">
        <v>1198.1666666666667</v>
      </c>
      <c r="K53" s="31">
        <v>1166.3</v>
      </c>
      <c r="L53" s="31">
        <v>1126.05</v>
      </c>
      <c r="M53" s="31">
        <v>26.875969999999999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512.04999999999995</v>
      </c>
      <c r="D54" s="36">
        <v>520.48333333333323</v>
      </c>
      <c r="E54" s="36">
        <v>492.56666666666649</v>
      </c>
      <c r="F54" s="36">
        <v>473.08333333333326</v>
      </c>
      <c r="G54" s="36">
        <v>445.16666666666652</v>
      </c>
      <c r="H54" s="36">
        <v>539.96666666666647</v>
      </c>
      <c r="I54" s="36">
        <v>567.88333333333321</v>
      </c>
      <c r="J54" s="36">
        <v>587.36666666666645</v>
      </c>
      <c r="K54" s="31">
        <v>548.4</v>
      </c>
      <c r="L54" s="31">
        <v>501</v>
      </c>
      <c r="M54" s="31">
        <v>8.6845499999999998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3675.9</v>
      </c>
      <c r="D55" s="36">
        <v>3680.3166666666671</v>
      </c>
      <c r="E55" s="36">
        <v>3646.6333333333341</v>
      </c>
      <c r="F55" s="36">
        <v>3617.3666666666672</v>
      </c>
      <c r="G55" s="36">
        <v>3583.6833333333343</v>
      </c>
      <c r="H55" s="36">
        <v>3709.5833333333339</v>
      </c>
      <c r="I55" s="36">
        <v>3743.2666666666673</v>
      </c>
      <c r="J55" s="36">
        <v>3772.5333333333338</v>
      </c>
      <c r="K55" s="31">
        <v>3714</v>
      </c>
      <c r="L55" s="31">
        <v>3651.05</v>
      </c>
      <c r="M55" s="31">
        <v>2.9975000000000001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1089.25</v>
      </c>
      <c r="D56" s="36">
        <v>1103.2166666666665</v>
      </c>
      <c r="E56" s="36">
        <v>1064.833333333333</v>
      </c>
      <c r="F56" s="36">
        <v>1040.4166666666665</v>
      </c>
      <c r="G56" s="36">
        <v>1002.0333333333331</v>
      </c>
      <c r="H56" s="36">
        <v>1127.633333333333</v>
      </c>
      <c r="I56" s="36">
        <v>1166.0166666666667</v>
      </c>
      <c r="J56" s="36">
        <v>1190.4333333333329</v>
      </c>
      <c r="K56" s="31">
        <v>1141.5999999999999</v>
      </c>
      <c r="L56" s="31">
        <v>1078.8</v>
      </c>
      <c r="M56" s="31">
        <v>189.24087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7095.9</v>
      </c>
      <c r="D57" s="36">
        <v>7080.8166666666666</v>
      </c>
      <c r="E57" s="36">
        <v>6951.6333333333332</v>
      </c>
      <c r="F57" s="36">
        <v>6807.3666666666668</v>
      </c>
      <c r="G57" s="36">
        <v>6678.1833333333334</v>
      </c>
      <c r="H57" s="36">
        <v>7225.083333333333</v>
      </c>
      <c r="I57" s="36">
        <v>7354.2666666666655</v>
      </c>
      <c r="J57" s="36">
        <v>7498.5333333333328</v>
      </c>
      <c r="K57" s="31">
        <v>7210</v>
      </c>
      <c r="L57" s="31">
        <v>6936.55</v>
      </c>
      <c r="M57" s="31">
        <v>9.5392100000000006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7070.7</v>
      </c>
      <c r="D58" s="36">
        <v>7156.1000000000013</v>
      </c>
      <c r="E58" s="36">
        <v>6957.2000000000025</v>
      </c>
      <c r="F58" s="36">
        <v>6843.7000000000016</v>
      </c>
      <c r="G58" s="36">
        <v>6644.8000000000029</v>
      </c>
      <c r="H58" s="36">
        <v>7269.6000000000022</v>
      </c>
      <c r="I58" s="36">
        <v>7468.5000000000018</v>
      </c>
      <c r="J58" s="36">
        <v>7582.0000000000018</v>
      </c>
      <c r="K58" s="31">
        <v>7355</v>
      </c>
      <c r="L58" s="31">
        <v>7042.6</v>
      </c>
      <c r="M58" s="31">
        <v>25.33297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1582.5</v>
      </c>
      <c r="D59" s="36">
        <v>1590.9166666666667</v>
      </c>
      <c r="E59" s="36">
        <v>1566.5833333333335</v>
      </c>
      <c r="F59" s="36">
        <v>1550.6666666666667</v>
      </c>
      <c r="G59" s="36">
        <v>1526.3333333333335</v>
      </c>
      <c r="H59" s="36">
        <v>1606.8333333333335</v>
      </c>
      <c r="I59" s="36">
        <v>1631.166666666667</v>
      </c>
      <c r="J59" s="36">
        <v>1647.0833333333335</v>
      </c>
      <c r="K59" s="31">
        <v>1615.25</v>
      </c>
      <c r="L59" s="31">
        <v>1575</v>
      </c>
      <c r="M59" s="31">
        <v>30.289459999999998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8122.2</v>
      </c>
      <c r="D60" s="36">
        <v>8176.583333333333</v>
      </c>
      <c r="E60" s="36">
        <v>7953.1666666666661</v>
      </c>
      <c r="F60" s="36">
        <v>7784.1333333333332</v>
      </c>
      <c r="G60" s="36">
        <v>7560.7166666666662</v>
      </c>
      <c r="H60" s="36">
        <v>8345.616666666665</v>
      </c>
      <c r="I60" s="36">
        <v>8569.0333333333328</v>
      </c>
      <c r="J60" s="36">
        <v>8738.0666666666657</v>
      </c>
      <c r="K60" s="31">
        <v>8400</v>
      </c>
      <c r="L60" s="31">
        <v>8007.55</v>
      </c>
      <c r="M60" s="31">
        <v>0.38547999999999999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2360.4</v>
      </c>
      <c r="D61" s="36">
        <v>2396.7000000000003</v>
      </c>
      <c r="E61" s="36">
        <v>2318.7000000000007</v>
      </c>
      <c r="F61" s="36">
        <v>2277.0000000000005</v>
      </c>
      <c r="G61" s="36">
        <v>2199.0000000000009</v>
      </c>
      <c r="H61" s="36">
        <v>2438.4000000000005</v>
      </c>
      <c r="I61" s="36">
        <v>2516.3999999999996</v>
      </c>
      <c r="J61" s="36">
        <v>2558.1000000000004</v>
      </c>
      <c r="K61" s="31">
        <v>2474.6999999999998</v>
      </c>
      <c r="L61" s="31">
        <v>2355</v>
      </c>
      <c r="M61" s="31">
        <v>0.80225999999999997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2621.95</v>
      </c>
      <c r="D62" s="36">
        <v>2670.4833333333336</v>
      </c>
      <c r="E62" s="36">
        <v>2558.3166666666671</v>
      </c>
      <c r="F62" s="36">
        <v>2494.6833333333334</v>
      </c>
      <c r="G62" s="36">
        <v>2382.5166666666669</v>
      </c>
      <c r="H62" s="36">
        <v>2734.1166666666672</v>
      </c>
      <c r="I62" s="36">
        <v>2846.2833333333333</v>
      </c>
      <c r="J62" s="36">
        <v>2909.9166666666674</v>
      </c>
      <c r="K62" s="31">
        <v>2782.65</v>
      </c>
      <c r="L62" s="31">
        <v>2606.85</v>
      </c>
      <c r="M62" s="31">
        <v>3.3317199999999998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378.6</v>
      </c>
      <c r="D63" s="36">
        <v>379.43333333333334</v>
      </c>
      <c r="E63" s="36">
        <v>372.91666666666669</v>
      </c>
      <c r="F63" s="36">
        <v>367.23333333333335</v>
      </c>
      <c r="G63" s="36">
        <v>360.7166666666667</v>
      </c>
      <c r="H63" s="36">
        <v>385.11666666666667</v>
      </c>
      <c r="I63" s="36">
        <v>391.63333333333333</v>
      </c>
      <c r="J63" s="36">
        <v>397.31666666666666</v>
      </c>
      <c r="K63" s="31">
        <v>385.95</v>
      </c>
      <c r="L63" s="31">
        <v>373.75</v>
      </c>
      <c r="M63" s="31">
        <v>15.152509999999999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223.7</v>
      </c>
      <c r="D64" s="36">
        <v>226.0333333333333</v>
      </c>
      <c r="E64" s="36">
        <v>219.86666666666662</v>
      </c>
      <c r="F64" s="36">
        <v>216.0333333333333</v>
      </c>
      <c r="G64" s="36">
        <v>209.86666666666662</v>
      </c>
      <c r="H64" s="36">
        <v>229.86666666666662</v>
      </c>
      <c r="I64" s="36">
        <v>236.0333333333333</v>
      </c>
      <c r="J64" s="36">
        <v>239.86666666666662</v>
      </c>
      <c r="K64" s="31">
        <v>232.2</v>
      </c>
      <c r="L64" s="31">
        <v>222.2</v>
      </c>
      <c r="M64" s="31">
        <v>124.18558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222.4</v>
      </c>
      <c r="D65" s="36">
        <v>226.5333333333333</v>
      </c>
      <c r="E65" s="36">
        <v>217.31666666666661</v>
      </c>
      <c r="F65" s="36">
        <v>212.23333333333329</v>
      </c>
      <c r="G65" s="36">
        <v>203.01666666666659</v>
      </c>
      <c r="H65" s="36">
        <v>231.61666666666662</v>
      </c>
      <c r="I65" s="36">
        <v>240.83333333333331</v>
      </c>
      <c r="J65" s="36">
        <v>245.91666666666663</v>
      </c>
      <c r="K65" s="31">
        <v>235.75</v>
      </c>
      <c r="L65" s="31">
        <v>221.45</v>
      </c>
      <c r="M65" s="31">
        <v>369.26359000000002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131.80000000000001</v>
      </c>
      <c r="D66" s="36">
        <v>133.43333333333334</v>
      </c>
      <c r="E66" s="36">
        <v>127.16666666666669</v>
      </c>
      <c r="F66" s="36">
        <v>122.53333333333336</v>
      </c>
      <c r="G66" s="36">
        <v>116.26666666666671</v>
      </c>
      <c r="H66" s="36">
        <v>138.06666666666666</v>
      </c>
      <c r="I66" s="36">
        <v>144.33333333333331</v>
      </c>
      <c r="J66" s="36">
        <v>148.96666666666664</v>
      </c>
      <c r="K66" s="31">
        <v>139.69999999999999</v>
      </c>
      <c r="L66" s="31">
        <v>128.80000000000001</v>
      </c>
      <c r="M66" s="31">
        <v>245.63193000000001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51.1</v>
      </c>
      <c r="D67" s="36">
        <v>52.199999999999996</v>
      </c>
      <c r="E67" s="36">
        <v>49.499999999999993</v>
      </c>
      <c r="F67" s="36">
        <v>47.9</v>
      </c>
      <c r="G67" s="36">
        <v>45.199999999999996</v>
      </c>
      <c r="H67" s="36">
        <v>53.79999999999999</v>
      </c>
      <c r="I67" s="36">
        <v>56.499999999999993</v>
      </c>
      <c r="J67" s="36">
        <v>58.099999999999987</v>
      </c>
      <c r="K67" s="31">
        <v>54.9</v>
      </c>
      <c r="L67" s="31">
        <v>50.6</v>
      </c>
      <c r="M67" s="31">
        <v>767.48897999999997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2961.6</v>
      </c>
      <c r="D68" s="36">
        <v>2957.9166666666665</v>
      </c>
      <c r="E68" s="36">
        <v>2901.6833333333329</v>
      </c>
      <c r="F68" s="36">
        <v>2841.7666666666664</v>
      </c>
      <c r="G68" s="36">
        <v>2785.5333333333328</v>
      </c>
      <c r="H68" s="36">
        <v>3017.833333333333</v>
      </c>
      <c r="I68" s="36">
        <v>3074.0666666666666</v>
      </c>
      <c r="J68" s="36">
        <v>3133.9833333333331</v>
      </c>
      <c r="K68" s="31">
        <v>3014.15</v>
      </c>
      <c r="L68" s="31">
        <v>2898</v>
      </c>
      <c r="M68" s="31">
        <v>0.17582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1464.95</v>
      </c>
      <c r="D69" s="36">
        <v>1481.2833333333335</v>
      </c>
      <c r="E69" s="36">
        <v>1444.666666666667</v>
      </c>
      <c r="F69" s="36">
        <v>1424.3833333333334</v>
      </c>
      <c r="G69" s="36">
        <v>1387.7666666666669</v>
      </c>
      <c r="H69" s="36">
        <v>1501.5666666666671</v>
      </c>
      <c r="I69" s="36">
        <v>1538.1833333333334</v>
      </c>
      <c r="J69" s="36">
        <v>1558.4666666666672</v>
      </c>
      <c r="K69" s="31">
        <v>1517.9</v>
      </c>
      <c r="L69" s="31">
        <v>1461</v>
      </c>
      <c r="M69" s="31">
        <v>2.3708900000000002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5810.1</v>
      </c>
      <c r="D70" s="36">
        <v>5797.3666666666659</v>
      </c>
      <c r="E70" s="36">
        <v>5745.1333333333314</v>
      </c>
      <c r="F70" s="36">
        <v>5680.1666666666652</v>
      </c>
      <c r="G70" s="36">
        <v>5627.9333333333307</v>
      </c>
      <c r="H70" s="36">
        <v>5862.3333333333321</v>
      </c>
      <c r="I70" s="36">
        <v>5914.5666666666675</v>
      </c>
      <c r="J70" s="36">
        <v>5979.5333333333328</v>
      </c>
      <c r="K70" s="31">
        <v>5849.6</v>
      </c>
      <c r="L70" s="31">
        <v>5732.4</v>
      </c>
      <c r="M70" s="31">
        <v>0.10473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3026.8</v>
      </c>
      <c r="D71" s="36">
        <v>3088.9500000000003</v>
      </c>
      <c r="E71" s="36">
        <v>2919.9000000000005</v>
      </c>
      <c r="F71" s="36">
        <v>2813.0000000000005</v>
      </c>
      <c r="G71" s="36">
        <v>2643.9500000000007</v>
      </c>
      <c r="H71" s="36">
        <v>3195.8500000000004</v>
      </c>
      <c r="I71" s="36">
        <v>3364.9000000000005</v>
      </c>
      <c r="J71" s="36">
        <v>3471.8</v>
      </c>
      <c r="K71" s="31">
        <v>3258</v>
      </c>
      <c r="L71" s="31">
        <v>2982.05</v>
      </c>
      <c r="M71" s="31">
        <v>4.9471499999999997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547</v>
      </c>
      <c r="D72" s="36">
        <v>554.85</v>
      </c>
      <c r="E72" s="36">
        <v>534.70000000000005</v>
      </c>
      <c r="F72" s="36">
        <v>522.4</v>
      </c>
      <c r="G72" s="36">
        <v>502.25</v>
      </c>
      <c r="H72" s="36">
        <v>567.15000000000009</v>
      </c>
      <c r="I72" s="36">
        <v>587.29999999999995</v>
      </c>
      <c r="J72" s="36">
        <v>599.60000000000014</v>
      </c>
      <c r="K72" s="31">
        <v>575</v>
      </c>
      <c r="L72" s="31">
        <v>542.54999999999995</v>
      </c>
      <c r="M72" s="31">
        <v>18.572839999999999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1669.65</v>
      </c>
      <c r="D73" s="36">
        <v>1687.25</v>
      </c>
      <c r="E73" s="36">
        <v>1633.5</v>
      </c>
      <c r="F73" s="36">
        <v>1597.35</v>
      </c>
      <c r="G73" s="36">
        <v>1543.6</v>
      </c>
      <c r="H73" s="36">
        <v>1723.4</v>
      </c>
      <c r="I73" s="36">
        <v>1777.15</v>
      </c>
      <c r="J73" s="36">
        <v>1813.3000000000002</v>
      </c>
      <c r="K73" s="31">
        <v>1741</v>
      </c>
      <c r="L73" s="31">
        <v>1651.1</v>
      </c>
      <c r="M73" s="31">
        <v>6.5484900000000001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187.1</v>
      </c>
      <c r="D74" s="36">
        <v>189</v>
      </c>
      <c r="E74" s="36">
        <v>182.5</v>
      </c>
      <c r="F74" s="36">
        <v>177.9</v>
      </c>
      <c r="G74" s="36">
        <v>171.4</v>
      </c>
      <c r="H74" s="36">
        <v>193.6</v>
      </c>
      <c r="I74" s="36">
        <v>200.1</v>
      </c>
      <c r="J74" s="36">
        <v>204.7</v>
      </c>
      <c r="K74" s="31">
        <v>195.5</v>
      </c>
      <c r="L74" s="31">
        <v>184.4</v>
      </c>
      <c r="M74" s="31">
        <v>266.28471000000002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1193.45</v>
      </c>
      <c r="D75" s="36">
        <v>1204.8333333333333</v>
      </c>
      <c r="E75" s="36">
        <v>1177.6666666666665</v>
      </c>
      <c r="F75" s="36">
        <v>1161.8833333333332</v>
      </c>
      <c r="G75" s="36">
        <v>1134.7166666666665</v>
      </c>
      <c r="H75" s="36">
        <v>1220.6166666666666</v>
      </c>
      <c r="I75" s="36">
        <v>1247.7833333333331</v>
      </c>
      <c r="J75" s="36">
        <v>1263.5666666666666</v>
      </c>
      <c r="K75" s="31">
        <v>1232</v>
      </c>
      <c r="L75" s="31">
        <v>1189.05</v>
      </c>
      <c r="M75" s="31">
        <v>5.2252299999999998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202.95</v>
      </c>
      <c r="D76" s="36">
        <v>208.80000000000004</v>
      </c>
      <c r="E76" s="36">
        <v>195.70000000000007</v>
      </c>
      <c r="F76" s="36">
        <v>188.45000000000005</v>
      </c>
      <c r="G76" s="36">
        <v>175.35000000000008</v>
      </c>
      <c r="H76" s="36">
        <v>216.05000000000007</v>
      </c>
      <c r="I76" s="36">
        <v>229.15000000000003</v>
      </c>
      <c r="J76" s="36">
        <v>236.40000000000006</v>
      </c>
      <c r="K76" s="31">
        <v>221.9</v>
      </c>
      <c r="L76" s="31">
        <v>201.55</v>
      </c>
      <c r="M76" s="31">
        <v>459.60109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463.05</v>
      </c>
      <c r="D77" s="36">
        <v>470.55</v>
      </c>
      <c r="E77" s="36">
        <v>452.6</v>
      </c>
      <c r="F77" s="36">
        <v>442.15000000000003</v>
      </c>
      <c r="G77" s="36">
        <v>424.20000000000005</v>
      </c>
      <c r="H77" s="36">
        <v>481</v>
      </c>
      <c r="I77" s="36">
        <v>498.94999999999993</v>
      </c>
      <c r="J77" s="36">
        <v>509.4</v>
      </c>
      <c r="K77" s="31">
        <v>488.5</v>
      </c>
      <c r="L77" s="31">
        <v>460.1</v>
      </c>
      <c r="M77" s="31">
        <v>92.097750000000005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1158</v>
      </c>
      <c r="D78" s="36">
        <v>1155.1833333333334</v>
      </c>
      <c r="E78" s="36">
        <v>1137.8166666666668</v>
      </c>
      <c r="F78" s="36">
        <v>1117.6333333333334</v>
      </c>
      <c r="G78" s="36">
        <v>1100.2666666666669</v>
      </c>
      <c r="H78" s="36">
        <v>1175.3666666666668</v>
      </c>
      <c r="I78" s="36">
        <v>1192.7333333333336</v>
      </c>
      <c r="J78" s="36">
        <v>1212.9166666666667</v>
      </c>
      <c r="K78" s="31">
        <v>1172.55</v>
      </c>
      <c r="L78" s="31">
        <v>1135</v>
      </c>
      <c r="M78" s="31">
        <v>181.94595000000001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570.65</v>
      </c>
      <c r="D79" s="36">
        <v>574.88333333333333</v>
      </c>
      <c r="E79" s="36">
        <v>556.76666666666665</v>
      </c>
      <c r="F79" s="36">
        <v>542.88333333333333</v>
      </c>
      <c r="G79" s="36">
        <v>524.76666666666665</v>
      </c>
      <c r="H79" s="36">
        <v>588.76666666666665</v>
      </c>
      <c r="I79" s="36">
        <v>606.88333333333321</v>
      </c>
      <c r="J79" s="36">
        <v>620.76666666666665</v>
      </c>
      <c r="K79" s="31">
        <v>593</v>
      </c>
      <c r="L79" s="31">
        <v>561</v>
      </c>
      <c r="M79" s="31">
        <v>2.3432400000000002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262.5</v>
      </c>
      <c r="D80" s="36">
        <v>266.8</v>
      </c>
      <c r="E80" s="36">
        <v>257.15000000000003</v>
      </c>
      <c r="F80" s="36">
        <v>251.8</v>
      </c>
      <c r="G80" s="36">
        <v>242.15000000000003</v>
      </c>
      <c r="H80" s="36">
        <v>272.15000000000003</v>
      </c>
      <c r="I80" s="36">
        <v>281.8</v>
      </c>
      <c r="J80" s="36">
        <v>287.15000000000003</v>
      </c>
      <c r="K80" s="31">
        <v>276.45</v>
      </c>
      <c r="L80" s="31">
        <v>261.45</v>
      </c>
      <c r="M80" s="31">
        <v>54.473140000000001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1390.45</v>
      </c>
      <c r="D81" s="36">
        <v>1415.3000000000002</v>
      </c>
      <c r="E81" s="36">
        <v>1356.7000000000003</v>
      </c>
      <c r="F81" s="36">
        <v>1322.95</v>
      </c>
      <c r="G81" s="36">
        <v>1264.3500000000001</v>
      </c>
      <c r="H81" s="36">
        <v>1449.0500000000004</v>
      </c>
      <c r="I81" s="36">
        <v>1507.6500000000003</v>
      </c>
      <c r="J81" s="36">
        <v>1541.4000000000005</v>
      </c>
      <c r="K81" s="31">
        <v>1473.9</v>
      </c>
      <c r="L81" s="31">
        <v>1381.55</v>
      </c>
      <c r="M81" s="31">
        <v>1.0334700000000001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800.75</v>
      </c>
      <c r="D82" s="36">
        <v>804.03333333333342</v>
      </c>
      <c r="E82" s="36">
        <v>790.16666666666686</v>
      </c>
      <c r="F82" s="36">
        <v>779.58333333333348</v>
      </c>
      <c r="G82" s="36">
        <v>765.71666666666692</v>
      </c>
      <c r="H82" s="36">
        <v>814.61666666666679</v>
      </c>
      <c r="I82" s="36">
        <v>828.48333333333335</v>
      </c>
      <c r="J82" s="36">
        <v>839.06666666666672</v>
      </c>
      <c r="K82" s="31">
        <v>817.9</v>
      </c>
      <c r="L82" s="31">
        <v>793.45</v>
      </c>
      <c r="M82" s="31">
        <v>18.621089999999999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377.45</v>
      </c>
      <c r="D83" s="36">
        <v>382.40000000000003</v>
      </c>
      <c r="E83" s="36">
        <v>370.05000000000007</v>
      </c>
      <c r="F83" s="36">
        <v>362.65000000000003</v>
      </c>
      <c r="G83" s="36">
        <v>350.30000000000007</v>
      </c>
      <c r="H83" s="36">
        <v>389.80000000000007</v>
      </c>
      <c r="I83" s="36">
        <v>402.15000000000009</v>
      </c>
      <c r="J83" s="36">
        <v>409.55000000000007</v>
      </c>
      <c r="K83" s="31">
        <v>394.75</v>
      </c>
      <c r="L83" s="31">
        <v>375</v>
      </c>
      <c r="M83" s="31">
        <v>14.54238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6927.95</v>
      </c>
      <c r="D84" s="36">
        <v>6998.5999999999995</v>
      </c>
      <c r="E84" s="36">
        <v>6819.3499999999985</v>
      </c>
      <c r="F84" s="36">
        <v>6710.7499999999991</v>
      </c>
      <c r="G84" s="36">
        <v>6531.4999999999982</v>
      </c>
      <c r="H84" s="36">
        <v>7107.1999999999989</v>
      </c>
      <c r="I84" s="36">
        <v>7286.4500000000007</v>
      </c>
      <c r="J84" s="36">
        <v>7395.0499999999993</v>
      </c>
      <c r="K84" s="31">
        <v>7177.85</v>
      </c>
      <c r="L84" s="31">
        <v>6890</v>
      </c>
      <c r="M84" s="31">
        <v>8.9940000000000006E-2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1068.0999999999999</v>
      </c>
      <c r="D85" s="36">
        <v>1074.1833333333334</v>
      </c>
      <c r="E85" s="36">
        <v>1050.4166666666667</v>
      </c>
      <c r="F85" s="36">
        <v>1032.7333333333333</v>
      </c>
      <c r="G85" s="36">
        <v>1008.9666666666667</v>
      </c>
      <c r="H85" s="36">
        <v>1091.8666666666668</v>
      </c>
      <c r="I85" s="36">
        <v>1115.6333333333332</v>
      </c>
      <c r="J85" s="36">
        <v>1133.3166666666668</v>
      </c>
      <c r="K85" s="31">
        <v>1097.95</v>
      </c>
      <c r="L85" s="31">
        <v>1056.5</v>
      </c>
      <c r="M85" s="31">
        <v>1.37025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1537.4</v>
      </c>
      <c r="D86" s="36">
        <v>1566.9666666666665</v>
      </c>
      <c r="E86" s="36">
        <v>1498.833333333333</v>
      </c>
      <c r="F86" s="36">
        <v>1460.2666666666667</v>
      </c>
      <c r="G86" s="36">
        <v>1392.1333333333332</v>
      </c>
      <c r="H86" s="36">
        <v>1605.5333333333328</v>
      </c>
      <c r="I86" s="36">
        <v>1673.6666666666665</v>
      </c>
      <c r="J86" s="36">
        <v>1712.2333333333327</v>
      </c>
      <c r="K86" s="31">
        <v>1635.1</v>
      </c>
      <c r="L86" s="31">
        <v>1528.4</v>
      </c>
      <c r="M86" s="31">
        <v>1.3836299999999999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566.54999999999995</v>
      </c>
      <c r="D87" s="36">
        <v>572.18333333333328</v>
      </c>
      <c r="E87" s="36">
        <v>542.36666666666656</v>
      </c>
      <c r="F87" s="36">
        <v>518.18333333333328</v>
      </c>
      <c r="G87" s="36">
        <v>488.36666666666656</v>
      </c>
      <c r="H87" s="36">
        <v>596.36666666666656</v>
      </c>
      <c r="I87" s="36">
        <v>626.18333333333339</v>
      </c>
      <c r="J87" s="36">
        <v>650.36666666666656</v>
      </c>
      <c r="K87" s="31">
        <v>602</v>
      </c>
      <c r="L87" s="31">
        <v>548</v>
      </c>
      <c r="M87" s="31">
        <v>113.86126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22774.799999999999</v>
      </c>
      <c r="D88" s="36">
        <v>22758.933333333334</v>
      </c>
      <c r="E88" s="36">
        <v>22396.866666666669</v>
      </c>
      <c r="F88" s="36">
        <v>22018.933333333334</v>
      </c>
      <c r="G88" s="36">
        <v>21656.866666666669</v>
      </c>
      <c r="H88" s="36">
        <v>23136.866666666669</v>
      </c>
      <c r="I88" s="36">
        <v>23498.933333333334</v>
      </c>
      <c r="J88" s="36">
        <v>23876.866666666669</v>
      </c>
      <c r="K88" s="31">
        <v>23121</v>
      </c>
      <c r="L88" s="31">
        <v>22381</v>
      </c>
      <c r="M88" s="31">
        <v>0.56122000000000005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923.95</v>
      </c>
      <c r="D89" s="36">
        <v>939.18333333333339</v>
      </c>
      <c r="E89" s="36">
        <v>896.76666666666677</v>
      </c>
      <c r="F89" s="36">
        <v>869.58333333333337</v>
      </c>
      <c r="G89" s="36">
        <v>827.16666666666674</v>
      </c>
      <c r="H89" s="36">
        <v>966.36666666666679</v>
      </c>
      <c r="I89" s="36">
        <v>1008.7833333333333</v>
      </c>
      <c r="J89" s="36">
        <v>1035.9666666666667</v>
      </c>
      <c r="K89" s="31">
        <v>981.6</v>
      </c>
      <c r="L89" s="31">
        <v>912</v>
      </c>
      <c r="M89" s="31">
        <v>3.0404200000000001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17.7</v>
      </c>
      <c r="D90" s="36">
        <v>17.983333333333334</v>
      </c>
      <c r="E90" s="36">
        <v>17.216666666666669</v>
      </c>
      <c r="F90" s="36">
        <v>16.733333333333334</v>
      </c>
      <c r="G90" s="36">
        <v>15.966666666666669</v>
      </c>
      <c r="H90" s="36">
        <v>18.466666666666669</v>
      </c>
      <c r="I90" s="36">
        <v>19.233333333333334</v>
      </c>
      <c r="J90" s="36">
        <v>19.716666666666669</v>
      </c>
      <c r="K90" s="31">
        <v>18.75</v>
      </c>
      <c r="L90" s="31">
        <v>17.5</v>
      </c>
      <c r="M90" s="31">
        <v>364.10550000000001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5048.1000000000004</v>
      </c>
      <c r="D91" s="36">
        <v>5054.6166666666668</v>
      </c>
      <c r="E91" s="36">
        <v>4919.3833333333332</v>
      </c>
      <c r="F91" s="36">
        <v>4790.6666666666661</v>
      </c>
      <c r="G91" s="36">
        <v>4655.4333333333325</v>
      </c>
      <c r="H91" s="36">
        <v>5183.3333333333339</v>
      </c>
      <c r="I91" s="36">
        <v>5318.5666666666675</v>
      </c>
      <c r="J91" s="36">
        <v>5447.2833333333347</v>
      </c>
      <c r="K91" s="31">
        <v>5189.8500000000004</v>
      </c>
      <c r="L91" s="31">
        <v>4925.8999999999996</v>
      </c>
      <c r="M91" s="31">
        <v>4.9113499999999997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2111.25</v>
      </c>
      <c r="D92" s="36">
        <v>2155.0833333333335</v>
      </c>
      <c r="E92" s="36">
        <v>2056.166666666667</v>
      </c>
      <c r="F92" s="36">
        <v>2001.0833333333335</v>
      </c>
      <c r="G92" s="36">
        <v>1902.166666666667</v>
      </c>
      <c r="H92" s="36">
        <v>2210.166666666667</v>
      </c>
      <c r="I92" s="36">
        <v>2309.0833333333339</v>
      </c>
      <c r="J92" s="36">
        <v>2364.166666666667</v>
      </c>
      <c r="K92" s="31">
        <v>2254</v>
      </c>
      <c r="L92" s="31">
        <v>2100</v>
      </c>
      <c r="M92" s="31">
        <v>9.3050099999999993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2046.35</v>
      </c>
      <c r="D93" s="36">
        <v>2047.4499999999998</v>
      </c>
      <c r="E93" s="36">
        <v>2026.9499999999998</v>
      </c>
      <c r="F93" s="36">
        <v>2007.55</v>
      </c>
      <c r="G93" s="36">
        <v>1987.05</v>
      </c>
      <c r="H93" s="36">
        <v>2066.8499999999995</v>
      </c>
      <c r="I93" s="36">
        <v>2087.3499999999995</v>
      </c>
      <c r="J93" s="36">
        <v>2106.7499999999995</v>
      </c>
      <c r="K93" s="31">
        <v>2067.9499999999998</v>
      </c>
      <c r="L93" s="31">
        <v>2028.05</v>
      </c>
      <c r="M93" s="31">
        <v>1.7914399999999999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268.85000000000002</v>
      </c>
      <c r="D94" s="36">
        <v>271.33333333333331</v>
      </c>
      <c r="E94" s="36">
        <v>264.91666666666663</v>
      </c>
      <c r="F94" s="36">
        <v>260.98333333333329</v>
      </c>
      <c r="G94" s="36">
        <v>254.56666666666661</v>
      </c>
      <c r="H94" s="36">
        <v>275.26666666666665</v>
      </c>
      <c r="I94" s="36">
        <v>281.68333333333328</v>
      </c>
      <c r="J94" s="36">
        <v>285.61666666666667</v>
      </c>
      <c r="K94" s="31">
        <v>277.75</v>
      </c>
      <c r="L94" s="31">
        <v>267.39999999999998</v>
      </c>
      <c r="M94" s="31">
        <v>4.8402200000000004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725.4</v>
      </c>
      <c r="D95" s="36">
        <v>742.0333333333333</v>
      </c>
      <c r="E95" s="36">
        <v>704.86666666666656</v>
      </c>
      <c r="F95" s="36">
        <v>684.33333333333326</v>
      </c>
      <c r="G95" s="36">
        <v>647.16666666666652</v>
      </c>
      <c r="H95" s="36">
        <v>762.56666666666661</v>
      </c>
      <c r="I95" s="36">
        <v>799.73333333333335</v>
      </c>
      <c r="J95" s="36">
        <v>820.26666666666665</v>
      </c>
      <c r="K95" s="31">
        <v>779.2</v>
      </c>
      <c r="L95" s="31">
        <v>721.5</v>
      </c>
      <c r="M95" s="31">
        <v>27.582619999999999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455.9</v>
      </c>
      <c r="D96" s="36">
        <v>463.68333333333334</v>
      </c>
      <c r="E96" s="36">
        <v>442.4666666666667</v>
      </c>
      <c r="F96" s="36">
        <v>429.03333333333336</v>
      </c>
      <c r="G96" s="36">
        <v>407.81666666666672</v>
      </c>
      <c r="H96" s="36">
        <v>477.11666666666667</v>
      </c>
      <c r="I96" s="36">
        <v>498.33333333333326</v>
      </c>
      <c r="J96" s="36">
        <v>511.76666666666665</v>
      </c>
      <c r="K96" s="31">
        <v>484.9</v>
      </c>
      <c r="L96" s="31">
        <v>450.25</v>
      </c>
      <c r="M96" s="31">
        <v>135.55912000000001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955.65</v>
      </c>
      <c r="D97" s="36">
        <v>963.44999999999993</v>
      </c>
      <c r="E97" s="36">
        <v>937.19999999999982</v>
      </c>
      <c r="F97" s="36">
        <v>918.74999999999989</v>
      </c>
      <c r="G97" s="36">
        <v>892.49999999999977</v>
      </c>
      <c r="H97" s="36">
        <v>981.89999999999986</v>
      </c>
      <c r="I97" s="36">
        <v>1008.1500000000001</v>
      </c>
      <c r="J97" s="36">
        <v>1026.5999999999999</v>
      </c>
      <c r="K97" s="31">
        <v>989.7</v>
      </c>
      <c r="L97" s="31">
        <v>945</v>
      </c>
      <c r="M97" s="31">
        <v>1.9810399999999999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1125.5</v>
      </c>
      <c r="D98" s="36">
        <v>1125.1333333333334</v>
      </c>
      <c r="E98" s="36">
        <v>1115.7666666666669</v>
      </c>
      <c r="F98" s="36">
        <v>1106.0333333333335</v>
      </c>
      <c r="G98" s="36">
        <v>1096.666666666667</v>
      </c>
      <c r="H98" s="36">
        <v>1134.8666666666668</v>
      </c>
      <c r="I98" s="36">
        <v>1144.2333333333331</v>
      </c>
      <c r="J98" s="36">
        <v>1153.9666666666667</v>
      </c>
      <c r="K98" s="31">
        <v>1134.5</v>
      </c>
      <c r="L98" s="31">
        <v>1115.4000000000001</v>
      </c>
      <c r="M98" s="31">
        <v>0.31757000000000002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171.85</v>
      </c>
      <c r="D99" s="36">
        <v>173.81666666666669</v>
      </c>
      <c r="E99" s="36">
        <v>167.83333333333337</v>
      </c>
      <c r="F99" s="36">
        <v>163.81666666666669</v>
      </c>
      <c r="G99" s="36">
        <v>157.83333333333337</v>
      </c>
      <c r="H99" s="36">
        <v>177.83333333333337</v>
      </c>
      <c r="I99" s="36">
        <v>183.81666666666666</v>
      </c>
      <c r="J99" s="36">
        <v>187.83333333333337</v>
      </c>
      <c r="K99" s="31">
        <v>179.8</v>
      </c>
      <c r="L99" s="31">
        <v>169.8</v>
      </c>
      <c r="M99" s="31">
        <v>39.357300000000002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633.45000000000005</v>
      </c>
      <c r="D100" s="36">
        <v>633.2833333333333</v>
      </c>
      <c r="E100" s="36">
        <v>627.16666666666663</v>
      </c>
      <c r="F100" s="36">
        <v>620.88333333333333</v>
      </c>
      <c r="G100" s="36">
        <v>614.76666666666665</v>
      </c>
      <c r="H100" s="36">
        <v>639.56666666666661</v>
      </c>
      <c r="I100" s="36">
        <v>645.68333333333339</v>
      </c>
      <c r="J100" s="36">
        <v>651.96666666666658</v>
      </c>
      <c r="K100" s="31">
        <v>639.4</v>
      </c>
      <c r="L100" s="31">
        <v>627</v>
      </c>
      <c r="M100" s="31">
        <v>1.3295699999999999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2754.15</v>
      </c>
      <c r="D101" s="36">
        <v>2816.0499999999997</v>
      </c>
      <c r="E101" s="36">
        <v>2683.0999999999995</v>
      </c>
      <c r="F101" s="36">
        <v>2612.0499999999997</v>
      </c>
      <c r="G101" s="36">
        <v>2479.0999999999995</v>
      </c>
      <c r="H101" s="36">
        <v>2887.0999999999995</v>
      </c>
      <c r="I101" s="36">
        <v>3020.0499999999993</v>
      </c>
      <c r="J101" s="36">
        <v>3091.0999999999995</v>
      </c>
      <c r="K101" s="31">
        <v>2949</v>
      </c>
      <c r="L101" s="31">
        <v>2745</v>
      </c>
      <c r="M101" s="31">
        <v>6.0361599999999997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52.95</v>
      </c>
      <c r="D102" s="36">
        <v>54.35</v>
      </c>
      <c r="E102" s="36">
        <v>51.2</v>
      </c>
      <c r="F102" s="36">
        <v>49.45</v>
      </c>
      <c r="G102" s="36">
        <v>46.300000000000004</v>
      </c>
      <c r="H102" s="36">
        <v>56.1</v>
      </c>
      <c r="I102" s="36">
        <v>59.249999999999993</v>
      </c>
      <c r="J102" s="36">
        <v>61</v>
      </c>
      <c r="K102" s="31">
        <v>57.5</v>
      </c>
      <c r="L102" s="31">
        <v>52.6</v>
      </c>
      <c r="M102" s="31">
        <v>453.83881000000002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1733.35</v>
      </c>
      <c r="D103" s="36">
        <v>1758.0166666666667</v>
      </c>
      <c r="E103" s="36">
        <v>1700.3333333333333</v>
      </c>
      <c r="F103" s="36">
        <v>1667.3166666666666</v>
      </c>
      <c r="G103" s="36">
        <v>1609.6333333333332</v>
      </c>
      <c r="H103" s="36">
        <v>1791.0333333333333</v>
      </c>
      <c r="I103" s="36">
        <v>1848.7166666666667</v>
      </c>
      <c r="J103" s="36">
        <v>1881.7333333333333</v>
      </c>
      <c r="K103" s="31">
        <v>1815.7</v>
      </c>
      <c r="L103" s="31">
        <v>1725</v>
      </c>
      <c r="M103" s="31">
        <v>7.0477400000000001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780.5</v>
      </c>
      <c r="D104" s="36">
        <v>787.36666666666679</v>
      </c>
      <c r="E104" s="36">
        <v>761.3333333333336</v>
      </c>
      <c r="F104" s="36">
        <v>742.16666666666686</v>
      </c>
      <c r="G104" s="36">
        <v>716.13333333333367</v>
      </c>
      <c r="H104" s="36">
        <v>806.53333333333353</v>
      </c>
      <c r="I104" s="36">
        <v>832.56666666666683</v>
      </c>
      <c r="J104" s="36">
        <v>851.73333333333346</v>
      </c>
      <c r="K104" s="31">
        <v>813.4</v>
      </c>
      <c r="L104" s="31">
        <v>768.2</v>
      </c>
      <c r="M104" s="31">
        <v>2.2254100000000001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1373.3</v>
      </c>
      <c r="D105" s="36">
        <v>1379.1333333333332</v>
      </c>
      <c r="E105" s="36">
        <v>1353.2666666666664</v>
      </c>
      <c r="F105" s="36">
        <v>1333.2333333333331</v>
      </c>
      <c r="G105" s="36">
        <v>1307.3666666666663</v>
      </c>
      <c r="H105" s="36">
        <v>1399.1666666666665</v>
      </c>
      <c r="I105" s="36">
        <v>1425.0333333333333</v>
      </c>
      <c r="J105" s="36">
        <v>1445.0666666666666</v>
      </c>
      <c r="K105" s="31">
        <v>1405</v>
      </c>
      <c r="L105" s="31">
        <v>1359.1</v>
      </c>
      <c r="M105" s="31">
        <v>1.5059400000000001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8157.6</v>
      </c>
      <c r="D106" s="36">
        <v>8156.3833333333341</v>
      </c>
      <c r="E106" s="36">
        <v>8087.7666666666682</v>
      </c>
      <c r="F106" s="36">
        <v>8017.9333333333343</v>
      </c>
      <c r="G106" s="36">
        <v>7949.3166666666684</v>
      </c>
      <c r="H106" s="36">
        <v>8226.2166666666672</v>
      </c>
      <c r="I106" s="36">
        <v>8294.8333333333358</v>
      </c>
      <c r="J106" s="36">
        <v>8364.6666666666679</v>
      </c>
      <c r="K106" s="31">
        <v>8225</v>
      </c>
      <c r="L106" s="31">
        <v>8086.55</v>
      </c>
      <c r="M106" s="31">
        <v>0.22641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130.6</v>
      </c>
      <c r="D107" s="36">
        <v>133.63333333333333</v>
      </c>
      <c r="E107" s="36">
        <v>125.96666666666664</v>
      </c>
      <c r="F107" s="36">
        <v>121.33333333333331</v>
      </c>
      <c r="G107" s="36">
        <v>113.66666666666663</v>
      </c>
      <c r="H107" s="36">
        <v>138.26666666666665</v>
      </c>
      <c r="I107" s="36">
        <v>145.93333333333334</v>
      </c>
      <c r="J107" s="36">
        <v>150.56666666666666</v>
      </c>
      <c r="K107" s="31">
        <v>141.30000000000001</v>
      </c>
      <c r="L107" s="31">
        <v>129</v>
      </c>
      <c r="M107" s="31">
        <v>104.96554999999999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447.4</v>
      </c>
      <c r="D108" s="36">
        <v>451.08333333333331</v>
      </c>
      <c r="E108" s="36">
        <v>433.41666666666663</v>
      </c>
      <c r="F108" s="36">
        <v>419.43333333333334</v>
      </c>
      <c r="G108" s="36">
        <v>401.76666666666665</v>
      </c>
      <c r="H108" s="36">
        <v>465.06666666666661</v>
      </c>
      <c r="I108" s="36">
        <v>482.73333333333323</v>
      </c>
      <c r="J108" s="36">
        <v>496.71666666666658</v>
      </c>
      <c r="K108" s="31">
        <v>468.75</v>
      </c>
      <c r="L108" s="31">
        <v>437.1</v>
      </c>
      <c r="M108" s="31">
        <v>59.455829999999999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752.05</v>
      </c>
      <c r="D109" s="36">
        <v>751.69999999999993</v>
      </c>
      <c r="E109" s="36">
        <v>728.39999999999986</v>
      </c>
      <c r="F109" s="36">
        <v>704.74999999999989</v>
      </c>
      <c r="G109" s="36">
        <v>681.44999999999982</v>
      </c>
      <c r="H109" s="36">
        <v>775.34999999999991</v>
      </c>
      <c r="I109" s="36">
        <v>798.64999999999986</v>
      </c>
      <c r="J109" s="36">
        <v>822.3</v>
      </c>
      <c r="K109" s="31">
        <v>775</v>
      </c>
      <c r="L109" s="31">
        <v>728.05</v>
      </c>
      <c r="M109" s="31">
        <v>6.9876199999999997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352</v>
      </c>
      <c r="D110" s="36">
        <v>358.90000000000003</v>
      </c>
      <c r="E110" s="36">
        <v>342.10000000000008</v>
      </c>
      <c r="F110" s="36">
        <v>332.20000000000005</v>
      </c>
      <c r="G110" s="36">
        <v>315.40000000000009</v>
      </c>
      <c r="H110" s="36">
        <v>368.80000000000007</v>
      </c>
      <c r="I110" s="36">
        <v>385.6</v>
      </c>
      <c r="J110" s="36">
        <v>395.50000000000006</v>
      </c>
      <c r="K110" s="31">
        <v>375.7</v>
      </c>
      <c r="L110" s="31">
        <v>349</v>
      </c>
      <c r="M110" s="31">
        <v>23.290050000000001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465.15</v>
      </c>
      <c r="D111" s="36">
        <v>473.75</v>
      </c>
      <c r="E111" s="36">
        <v>451.4</v>
      </c>
      <c r="F111" s="36">
        <v>437.65</v>
      </c>
      <c r="G111" s="36">
        <v>415.29999999999995</v>
      </c>
      <c r="H111" s="36">
        <v>487.5</v>
      </c>
      <c r="I111" s="36">
        <v>509.85</v>
      </c>
      <c r="J111" s="36">
        <v>523.6</v>
      </c>
      <c r="K111" s="31">
        <v>496.1</v>
      </c>
      <c r="L111" s="31">
        <v>460</v>
      </c>
      <c r="M111" s="31">
        <v>0.755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1039.0999999999999</v>
      </c>
      <c r="D112" s="36">
        <v>1035.0333333333333</v>
      </c>
      <c r="E112" s="36">
        <v>1020.0666666666666</v>
      </c>
      <c r="F112" s="36">
        <v>1001.0333333333333</v>
      </c>
      <c r="G112" s="36">
        <v>986.06666666666661</v>
      </c>
      <c r="H112" s="36">
        <v>1054.0666666666666</v>
      </c>
      <c r="I112" s="36">
        <v>1069.0333333333333</v>
      </c>
      <c r="J112" s="36">
        <v>1088.0666666666666</v>
      </c>
      <c r="K112" s="31">
        <v>1050</v>
      </c>
      <c r="L112" s="31">
        <v>1016</v>
      </c>
      <c r="M112" s="31">
        <v>1.71536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1220.25</v>
      </c>
      <c r="D113" s="36">
        <v>1242.1833333333334</v>
      </c>
      <c r="E113" s="36">
        <v>1188.0166666666669</v>
      </c>
      <c r="F113" s="36">
        <v>1155.7833333333335</v>
      </c>
      <c r="G113" s="36">
        <v>1101.616666666667</v>
      </c>
      <c r="H113" s="36">
        <v>1274.4166666666667</v>
      </c>
      <c r="I113" s="36">
        <v>1328.5833333333333</v>
      </c>
      <c r="J113" s="36">
        <v>1360.8166666666666</v>
      </c>
      <c r="K113" s="31">
        <v>1296.3499999999999</v>
      </c>
      <c r="L113" s="31">
        <v>1209.95</v>
      </c>
      <c r="M113" s="31">
        <v>28.582439999999998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480</v>
      </c>
      <c r="D114" s="36">
        <v>482.5333333333333</v>
      </c>
      <c r="E114" s="36">
        <v>472.96666666666658</v>
      </c>
      <c r="F114" s="36">
        <v>465.93333333333328</v>
      </c>
      <c r="G114" s="36">
        <v>456.36666666666656</v>
      </c>
      <c r="H114" s="36">
        <v>489.56666666666661</v>
      </c>
      <c r="I114" s="36">
        <v>499.13333333333333</v>
      </c>
      <c r="J114" s="36">
        <v>506.16666666666663</v>
      </c>
      <c r="K114" s="31">
        <v>492.1</v>
      </c>
      <c r="L114" s="31">
        <v>475.5</v>
      </c>
      <c r="M114" s="31">
        <v>4.3514600000000003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1409</v>
      </c>
      <c r="D115" s="36">
        <v>1400.8999999999999</v>
      </c>
      <c r="E115" s="36">
        <v>1376.7999999999997</v>
      </c>
      <c r="F115" s="36">
        <v>1344.6</v>
      </c>
      <c r="G115" s="36">
        <v>1320.4999999999998</v>
      </c>
      <c r="H115" s="36">
        <v>1433.0999999999997</v>
      </c>
      <c r="I115" s="36">
        <v>1457.1999999999996</v>
      </c>
      <c r="J115" s="36">
        <v>1489.3999999999996</v>
      </c>
      <c r="K115" s="31">
        <v>1425</v>
      </c>
      <c r="L115" s="31">
        <v>1368.7</v>
      </c>
      <c r="M115" s="31">
        <v>75.568150000000003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139.25</v>
      </c>
      <c r="D116" s="36">
        <v>141.16666666666666</v>
      </c>
      <c r="E116" s="36">
        <v>136.7833333333333</v>
      </c>
      <c r="F116" s="36">
        <v>134.31666666666663</v>
      </c>
      <c r="G116" s="36">
        <v>129.93333333333328</v>
      </c>
      <c r="H116" s="36">
        <v>143.63333333333333</v>
      </c>
      <c r="I116" s="36">
        <v>148.01666666666671</v>
      </c>
      <c r="J116" s="36">
        <v>150.48333333333335</v>
      </c>
      <c r="K116" s="31">
        <v>145.55000000000001</v>
      </c>
      <c r="L116" s="31">
        <v>138.69999999999999</v>
      </c>
      <c r="M116" s="31">
        <v>29.382010000000001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1444.9</v>
      </c>
      <c r="D117" s="36">
        <v>1458.4666666666665</v>
      </c>
      <c r="E117" s="36">
        <v>1427.4333333333329</v>
      </c>
      <c r="F117" s="36">
        <v>1409.9666666666665</v>
      </c>
      <c r="G117" s="36">
        <v>1378.9333333333329</v>
      </c>
      <c r="H117" s="36">
        <v>1475.9333333333329</v>
      </c>
      <c r="I117" s="36">
        <v>1506.9666666666662</v>
      </c>
      <c r="J117" s="36">
        <v>1524.4333333333329</v>
      </c>
      <c r="K117" s="31">
        <v>1489.5</v>
      </c>
      <c r="L117" s="31">
        <v>1441</v>
      </c>
      <c r="M117" s="31">
        <v>0.96982000000000002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375.3</v>
      </c>
      <c r="D118" s="36">
        <v>384.58333333333331</v>
      </c>
      <c r="E118" s="36">
        <v>364.36666666666662</v>
      </c>
      <c r="F118" s="36">
        <v>353.43333333333328</v>
      </c>
      <c r="G118" s="36">
        <v>333.21666666666658</v>
      </c>
      <c r="H118" s="36">
        <v>395.51666666666665</v>
      </c>
      <c r="I118" s="36">
        <v>415.73333333333335</v>
      </c>
      <c r="J118" s="36">
        <v>426.66666666666669</v>
      </c>
      <c r="K118" s="31">
        <v>404.8</v>
      </c>
      <c r="L118" s="31">
        <v>373.65</v>
      </c>
      <c r="M118" s="31">
        <v>164.06737000000001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848.6</v>
      </c>
      <c r="D119" s="36">
        <v>859.71666666666658</v>
      </c>
      <c r="E119" s="36">
        <v>820.93333333333317</v>
      </c>
      <c r="F119" s="36">
        <v>793.26666666666654</v>
      </c>
      <c r="G119" s="36">
        <v>754.48333333333312</v>
      </c>
      <c r="H119" s="36">
        <v>887.38333333333321</v>
      </c>
      <c r="I119" s="36">
        <v>926.16666666666674</v>
      </c>
      <c r="J119" s="36">
        <v>953.83333333333326</v>
      </c>
      <c r="K119" s="31">
        <v>898.5</v>
      </c>
      <c r="L119" s="31">
        <v>832.05</v>
      </c>
      <c r="M119" s="31">
        <v>34.597659999999998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6201.6</v>
      </c>
      <c r="D120" s="36">
        <v>6262.0666666666666</v>
      </c>
      <c r="E120" s="36">
        <v>6106.7333333333336</v>
      </c>
      <c r="F120" s="36">
        <v>6011.8666666666668</v>
      </c>
      <c r="G120" s="36">
        <v>5856.5333333333338</v>
      </c>
      <c r="H120" s="36">
        <v>6356.9333333333334</v>
      </c>
      <c r="I120" s="36">
        <v>6512.2666666666673</v>
      </c>
      <c r="J120" s="36">
        <v>6607.1333333333332</v>
      </c>
      <c r="K120" s="31">
        <v>6417.4</v>
      </c>
      <c r="L120" s="31">
        <v>6167.2</v>
      </c>
      <c r="M120" s="31">
        <v>6.8900199999999998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2438.4</v>
      </c>
      <c r="D121" s="36">
        <v>2467.7666666666669</v>
      </c>
      <c r="E121" s="36">
        <v>2382.7333333333336</v>
      </c>
      <c r="F121" s="36">
        <v>2327.0666666666666</v>
      </c>
      <c r="G121" s="36">
        <v>2242.0333333333333</v>
      </c>
      <c r="H121" s="36">
        <v>2523.4333333333338</v>
      </c>
      <c r="I121" s="36">
        <v>2608.4666666666676</v>
      </c>
      <c r="J121" s="36">
        <v>2664.1333333333341</v>
      </c>
      <c r="K121" s="31">
        <v>2552.8000000000002</v>
      </c>
      <c r="L121" s="31">
        <v>2412.1</v>
      </c>
      <c r="M121" s="31">
        <v>7.2232200000000004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2739.95</v>
      </c>
      <c r="D122" s="36">
        <v>2742.6166666666668</v>
      </c>
      <c r="E122" s="36">
        <v>2700.4333333333334</v>
      </c>
      <c r="F122" s="36">
        <v>2660.9166666666665</v>
      </c>
      <c r="G122" s="36">
        <v>2618.7333333333331</v>
      </c>
      <c r="H122" s="36">
        <v>2782.1333333333337</v>
      </c>
      <c r="I122" s="36">
        <v>2824.3166666666671</v>
      </c>
      <c r="J122" s="36">
        <v>2863.8333333333339</v>
      </c>
      <c r="K122" s="31">
        <v>2784.8</v>
      </c>
      <c r="L122" s="31">
        <v>2703.1</v>
      </c>
      <c r="M122" s="31">
        <v>2.0885500000000001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825.3</v>
      </c>
      <c r="D123" s="36">
        <v>842.06666666666661</v>
      </c>
      <c r="E123" s="36">
        <v>800.38333333333321</v>
      </c>
      <c r="F123" s="36">
        <v>775.46666666666658</v>
      </c>
      <c r="G123" s="36">
        <v>733.78333333333319</v>
      </c>
      <c r="H123" s="36">
        <v>866.98333333333323</v>
      </c>
      <c r="I123" s="36">
        <v>908.66666666666663</v>
      </c>
      <c r="J123" s="36">
        <v>933.58333333333326</v>
      </c>
      <c r="K123" s="31">
        <v>883.75</v>
      </c>
      <c r="L123" s="31">
        <v>817.15</v>
      </c>
      <c r="M123" s="31">
        <v>14.82258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1127.8499999999999</v>
      </c>
      <c r="D124" s="36">
        <v>1141.6833333333332</v>
      </c>
      <c r="E124" s="36">
        <v>1106.0166666666664</v>
      </c>
      <c r="F124" s="36">
        <v>1084.1833333333332</v>
      </c>
      <c r="G124" s="36">
        <v>1048.5166666666664</v>
      </c>
      <c r="H124" s="36">
        <v>1163.5166666666664</v>
      </c>
      <c r="I124" s="36">
        <v>1199.1833333333329</v>
      </c>
      <c r="J124" s="36">
        <v>1221.0166666666664</v>
      </c>
      <c r="K124" s="31">
        <v>1177.3499999999999</v>
      </c>
      <c r="L124" s="31">
        <v>1119.8499999999999</v>
      </c>
      <c r="M124" s="31">
        <v>2.9206500000000002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4684.75</v>
      </c>
      <c r="D125" s="36">
        <v>4724.333333333333</v>
      </c>
      <c r="E125" s="36">
        <v>4612.6666666666661</v>
      </c>
      <c r="F125" s="36">
        <v>4540.583333333333</v>
      </c>
      <c r="G125" s="36">
        <v>4428.9166666666661</v>
      </c>
      <c r="H125" s="36">
        <v>4796.4166666666661</v>
      </c>
      <c r="I125" s="36">
        <v>4908.0833333333321</v>
      </c>
      <c r="J125" s="36">
        <v>4980.1666666666661</v>
      </c>
      <c r="K125" s="31">
        <v>4836</v>
      </c>
      <c r="L125" s="31">
        <v>4652.25</v>
      </c>
      <c r="M125" s="31">
        <v>0.38418999999999998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1624.5</v>
      </c>
      <c r="D126" s="36">
        <v>1636.2166666666665</v>
      </c>
      <c r="E126" s="36">
        <v>1573.5333333333328</v>
      </c>
      <c r="F126" s="36">
        <v>1522.5666666666664</v>
      </c>
      <c r="G126" s="36">
        <v>1459.8833333333328</v>
      </c>
      <c r="H126" s="36">
        <v>1687.1833333333329</v>
      </c>
      <c r="I126" s="36">
        <v>1749.8666666666668</v>
      </c>
      <c r="J126" s="36">
        <v>1800.833333333333</v>
      </c>
      <c r="K126" s="31">
        <v>1698.9</v>
      </c>
      <c r="L126" s="31">
        <v>1585.25</v>
      </c>
      <c r="M126" s="31">
        <v>2.6107399999999998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3938.05</v>
      </c>
      <c r="D127" s="36">
        <v>3962.6666666666665</v>
      </c>
      <c r="E127" s="36">
        <v>3875.3833333333332</v>
      </c>
      <c r="F127" s="36">
        <v>3812.7166666666667</v>
      </c>
      <c r="G127" s="36">
        <v>3725.4333333333334</v>
      </c>
      <c r="H127" s="36">
        <v>4025.333333333333</v>
      </c>
      <c r="I127" s="36">
        <v>4112.6166666666668</v>
      </c>
      <c r="J127" s="36">
        <v>4175.2833333333328</v>
      </c>
      <c r="K127" s="31">
        <v>4049.95</v>
      </c>
      <c r="L127" s="31">
        <v>3900</v>
      </c>
      <c r="M127" s="31">
        <v>0.34084999999999999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300.25</v>
      </c>
      <c r="D128" s="36">
        <v>305.03333333333336</v>
      </c>
      <c r="E128" s="36">
        <v>294.36666666666673</v>
      </c>
      <c r="F128" s="36">
        <v>288.48333333333335</v>
      </c>
      <c r="G128" s="36">
        <v>277.81666666666672</v>
      </c>
      <c r="H128" s="36">
        <v>310.91666666666674</v>
      </c>
      <c r="I128" s="36">
        <v>321.58333333333337</v>
      </c>
      <c r="J128" s="36">
        <v>327.46666666666675</v>
      </c>
      <c r="K128" s="31">
        <v>315.7</v>
      </c>
      <c r="L128" s="31">
        <v>299.14999999999998</v>
      </c>
      <c r="M128" s="31">
        <v>35.356409999999997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379.9</v>
      </c>
      <c r="D129" s="36">
        <v>384.2833333333333</v>
      </c>
      <c r="E129" s="36">
        <v>370.61666666666662</v>
      </c>
      <c r="F129" s="36">
        <v>361.33333333333331</v>
      </c>
      <c r="G129" s="36">
        <v>347.66666666666663</v>
      </c>
      <c r="H129" s="36">
        <v>393.56666666666661</v>
      </c>
      <c r="I129" s="36">
        <v>407.23333333333335</v>
      </c>
      <c r="J129" s="36">
        <v>416.51666666666659</v>
      </c>
      <c r="K129" s="31">
        <v>397.95</v>
      </c>
      <c r="L129" s="31">
        <v>375</v>
      </c>
      <c r="M129" s="31">
        <v>1.89388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2097.75</v>
      </c>
      <c r="D130" s="36">
        <v>2098.9500000000003</v>
      </c>
      <c r="E130" s="36">
        <v>2083.9000000000005</v>
      </c>
      <c r="F130" s="36">
        <v>2070.0500000000002</v>
      </c>
      <c r="G130" s="36">
        <v>2055.0000000000005</v>
      </c>
      <c r="H130" s="36">
        <v>2112.8000000000006</v>
      </c>
      <c r="I130" s="36">
        <v>2127.8500000000008</v>
      </c>
      <c r="J130" s="36">
        <v>2141.7000000000007</v>
      </c>
      <c r="K130" s="31">
        <v>2114</v>
      </c>
      <c r="L130" s="31">
        <v>2085.1</v>
      </c>
      <c r="M130" s="31">
        <v>4.8265599999999997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2120</v>
      </c>
      <c r="D131" s="36">
        <v>2170.1666666666665</v>
      </c>
      <c r="E131" s="36">
        <v>2050.833333333333</v>
      </c>
      <c r="F131" s="36">
        <v>1981.6666666666665</v>
      </c>
      <c r="G131" s="36">
        <v>1862.333333333333</v>
      </c>
      <c r="H131" s="36">
        <v>2239.333333333333</v>
      </c>
      <c r="I131" s="36">
        <v>2358.6666666666661</v>
      </c>
      <c r="J131" s="36">
        <v>2427.833333333333</v>
      </c>
      <c r="K131" s="31">
        <v>2289.5</v>
      </c>
      <c r="L131" s="31">
        <v>2101</v>
      </c>
      <c r="M131" s="31">
        <v>3.6898599999999999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524.79999999999995</v>
      </c>
      <c r="D132" s="36">
        <v>530.59999999999991</v>
      </c>
      <c r="E132" s="36">
        <v>516.79999999999984</v>
      </c>
      <c r="F132" s="36">
        <v>508.79999999999995</v>
      </c>
      <c r="G132" s="36">
        <v>494.99999999999989</v>
      </c>
      <c r="H132" s="36">
        <v>538.5999999999998</v>
      </c>
      <c r="I132" s="36">
        <v>552.4</v>
      </c>
      <c r="J132" s="36">
        <v>560.39999999999975</v>
      </c>
      <c r="K132" s="31">
        <v>544.4</v>
      </c>
      <c r="L132" s="31">
        <v>522.6</v>
      </c>
      <c r="M132" s="31">
        <v>22.565650000000002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2108.9</v>
      </c>
      <c r="D133" s="36">
        <v>2143.5166666666669</v>
      </c>
      <c r="E133" s="36">
        <v>2067.0833333333339</v>
      </c>
      <c r="F133" s="36">
        <v>2025.2666666666669</v>
      </c>
      <c r="G133" s="36">
        <v>1948.8333333333339</v>
      </c>
      <c r="H133" s="36">
        <v>2185.3333333333339</v>
      </c>
      <c r="I133" s="36">
        <v>2261.7666666666673</v>
      </c>
      <c r="J133" s="36">
        <v>2303.5833333333339</v>
      </c>
      <c r="K133" s="31">
        <v>2219.9499999999998</v>
      </c>
      <c r="L133" s="31">
        <v>2101.6999999999998</v>
      </c>
      <c r="M133" s="31">
        <v>2.8855499999999998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1860.15</v>
      </c>
      <c r="D134" s="36">
        <v>1867.3500000000001</v>
      </c>
      <c r="E134" s="36">
        <v>1825.7000000000003</v>
      </c>
      <c r="F134" s="36">
        <v>1791.2500000000002</v>
      </c>
      <c r="G134" s="36">
        <v>1749.6000000000004</v>
      </c>
      <c r="H134" s="36">
        <v>1901.8000000000002</v>
      </c>
      <c r="I134" s="36">
        <v>1943.4500000000003</v>
      </c>
      <c r="J134" s="36">
        <v>1977.9</v>
      </c>
      <c r="K134" s="31">
        <v>1909</v>
      </c>
      <c r="L134" s="31">
        <v>1832.9</v>
      </c>
      <c r="M134" s="31">
        <v>0.95696999999999999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992.05</v>
      </c>
      <c r="D135" s="36">
        <v>995.7833333333333</v>
      </c>
      <c r="E135" s="36">
        <v>965.36666666666656</v>
      </c>
      <c r="F135" s="36">
        <v>938.68333333333328</v>
      </c>
      <c r="G135" s="36">
        <v>908.26666666666654</v>
      </c>
      <c r="H135" s="36">
        <v>1022.4666666666666</v>
      </c>
      <c r="I135" s="36">
        <v>1052.8833333333332</v>
      </c>
      <c r="J135" s="36">
        <v>1079.5666666666666</v>
      </c>
      <c r="K135" s="31">
        <v>1026.2</v>
      </c>
      <c r="L135" s="31">
        <v>969.1</v>
      </c>
      <c r="M135" s="31">
        <v>0.71038999999999997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628.9</v>
      </c>
      <c r="D136" s="36">
        <v>637.30000000000007</v>
      </c>
      <c r="E136" s="36">
        <v>616.60000000000014</v>
      </c>
      <c r="F136" s="36">
        <v>604.30000000000007</v>
      </c>
      <c r="G136" s="36">
        <v>583.60000000000014</v>
      </c>
      <c r="H136" s="36">
        <v>649.60000000000014</v>
      </c>
      <c r="I136" s="36">
        <v>670.30000000000018</v>
      </c>
      <c r="J136" s="36">
        <v>682.60000000000014</v>
      </c>
      <c r="K136" s="31">
        <v>658</v>
      </c>
      <c r="L136" s="31">
        <v>625</v>
      </c>
      <c r="M136" s="31">
        <v>4.8541400000000001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2246.5500000000002</v>
      </c>
      <c r="D137" s="36">
        <v>2275.2500000000005</v>
      </c>
      <c r="E137" s="36">
        <v>2210.3500000000008</v>
      </c>
      <c r="F137" s="36">
        <v>2174.1500000000005</v>
      </c>
      <c r="G137" s="36">
        <v>2109.2500000000009</v>
      </c>
      <c r="H137" s="36">
        <v>2311.4500000000007</v>
      </c>
      <c r="I137" s="36">
        <v>2376.3500000000004</v>
      </c>
      <c r="J137" s="36">
        <v>2412.5500000000006</v>
      </c>
      <c r="K137" s="31">
        <v>2340.15</v>
      </c>
      <c r="L137" s="31">
        <v>2239.0500000000002</v>
      </c>
      <c r="M137" s="31">
        <v>2.35127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390.25</v>
      </c>
      <c r="D138" s="36">
        <v>394.2</v>
      </c>
      <c r="E138" s="36">
        <v>384.84999999999997</v>
      </c>
      <c r="F138" s="36">
        <v>379.45</v>
      </c>
      <c r="G138" s="36">
        <v>370.09999999999997</v>
      </c>
      <c r="H138" s="36">
        <v>399.59999999999997</v>
      </c>
      <c r="I138" s="36">
        <v>408.95</v>
      </c>
      <c r="J138" s="36">
        <v>414.34999999999997</v>
      </c>
      <c r="K138" s="31">
        <v>403.55</v>
      </c>
      <c r="L138" s="31">
        <v>388.8</v>
      </c>
      <c r="M138" s="31">
        <v>5.0681900000000004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140.1</v>
      </c>
      <c r="D139" s="36">
        <v>141.83333333333334</v>
      </c>
      <c r="E139" s="36">
        <v>137.31666666666669</v>
      </c>
      <c r="F139" s="36">
        <v>134.53333333333336</v>
      </c>
      <c r="G139" s="36">
        <v>130.01666666666671</v>
      </c>
      <c r="H139" s="36">
        <v>144.61666666666667</v>
      </c>
      <c r="I139" s="36">
        <v>149.13333333333333</v>
      </c>
      <c r="J139" s="36">
        <v>151.91666666666666</v>
      </c>
      <c r="K139" s="31">
        <v>146.35</v>
      </c>
      <c r="L139" s="31">
        <v>139.05000000000001</v>
      </c>
      <c r="M139" s="31">
        <v>28.495100000000001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176</v>
      </c>
      <c r="D140" s="36">
        <v>177.94999999999996</v>
      </c>
      <c r="E140" s="36">
        <v>172.49999999999991</v>
      </c>
      <c r="F140" s="36">
        <v>168.99999999999994</v>
      </c>
      <c r="G140" s="36">
        <v>163.5499999999999</v>
      </c>
      <c r="H140" s="36">
        <v>181.44999999999993</v>
      </c>
      <c r="I140" s="36">
        <v>186.89999999999998</v>
      </c>
      <c r="J140" s="36">
        <v>190.39999999999995</v>
      </c>
      <c r="K140" s="31">
        <v>183.4</v>
      </c>
      <c r="L140" s="31">
        <v>174.45</v>
      </c>
      <c r="M140" s="31">
        <v>11.63114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3615.35</v>
      </c>
      <c r="D141" s="36">
        <v>3633.7333333333336</v>
      </c>
      <c r="E141" s="36">
        <v>3567.4666666666672</v>
      </c>
      <c r="F141" s="36">
        <v>3519.5833333333335</v>
      </c>
      <c r="G141" s="36">
        <v>3453.3166666666671</v>
      </c>
      <c r="H141" s="36">
        <v>3681.6166666666672</v>
      </c>
      <c r="I141" s="36">
        <v>3747.8833333333337</v>
      </c>
      <c r="J141" s="36">
        <v>3795.7666666666673</v>
      </c>
      <c r="K141" s="31">
        <v>3700</v>
      </c>
      <c r="L141" s="31">
        <v>3585.85</v>
      </c>
      <c r="M141" s="31">
        <v>3.87616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5853.85</v>
      </c>
      <c r="D142" s="36">
        <v>5925.0999999999995</v>
      </c>
      <c r="E142" s="36">
        <v>5748.0499999999993</v>
      </c>
      <c r="F142" s="36">
        <v>5642.25</v>
      </c>
      <c r="G142" s="36">
        <v>5465.2</v>
      </c>
      <c r="H142" s="36">
        <v>6030.8999999999987</v>
      </c>
      <c r="I142" s="36">
        <v>6207.95</v>
      </c>
      <c r="J142" s="36">
        <v>6313.7499999999982</v>
      </c>
      <c r="K142" s="31">
        <v>6102.15</v>
      </c>
      <c r="L142" s="31">
        <v>5819.3</v>
      </c>
      <c r="M142" s="31">
        <v>3.50766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739.3</v>
      </c>
      <c r="D143" s="36">
        <v>755.04999999999984</v>
      </c>
      <c r="E143" s="36">
        <v>718.1999999999997</v>
      </c>
      <c r="F143" s="36">
        <v>697.09999999999991</v>
      </c>
      <c r="G143" s="36">
        <v>660.24999999999977</v>
      </c>
      <c r="H143" s="36">
        <v>776.14999999999964</v>
      </c>
      <c r="I143" s="36">
        <v>812.99999999999977</v>
      </c>
      <c r="J143" s="36">
        <v>834.09999999999957</v>
      </c>
      <c r="K143" s="31">
        <v>791.9</v>
      </c>
      <c r="L143" s="31">
        <v>733.95</v>
      </c>
      <c r="M143" s="31">
        <v>199.08674999999999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2371</v>
      </c>
      <c r="D144" s="36">
        <v>2380.6</v>
      </c>
      <c r="E144" s="36">
        <v>2343.1999999999998</v>
      </c>
      <c r="F144" s="36">
        <v>2315.4</v>
      </c>
      <c r="G144" s="36">
        <v>2278</v>
      </c>
      <c r="H144" s="36">
        <v>2408.3999999999996</v>
      </c>
      <c r="I144" s="36">
        <v>2445.8000000000002</v>
      </c>
      <c r="J144" s="36">
        <v>2473.5999999999995</v>
      </c>
      <c r="K144" s="31">
        <v>2418</v>
      </c>
      <c r="L144" s="31">
        <v>2352.8000000000002</v>
      </c>
      <c r="M144" s="31">
        <v>1.1106400000000001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5674.4</v>
      </c>
      <c r="D145" s="36">
        <v>5689.7833333333328</v>
      </c>
      <c r="E145" s="36">
        <v>5625.5666666666657</v>
      </c>
      <c r="F145" s="36">
        <v>5576.7333333333327</v>
      </c>
      <c r="G145" s="36">
        <v>5512.5166666666655</v>
      </c>
      <c r="H145" s="36">
        <v>5738.6166666666659</v>
      </c>
      <c r="I145" s="36">
        <v>5802.833333333333</v>
      </c>
      <c r="J145" s="36">
        <v>5851.6666666666661</v>
      </c>
      <c r="K145" s="31">
        <v>5754</v>
      </c>
      <c r="L145" s="31">
        <v>5640.95</v>
      </c>
      <c r="M145" s="31">
        <v>4.6598899999999999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579.85</v>
      </c>
      <c r="D146" s="36">
        <v>575.25</v>
      </c>
      <c r="E146" s="36">
        <v>565</v>
      </c>
      <c r="F146" s="36">
        <v>550.15</v>
      </c>
      <c r="G146" s="36">
        <v>539.9</v>
      </c>
      <c r="H146" s="36">
        <v>590.1</v>
      </c>
      <c r="I146" s="36">
        <v>600.35</v>
      </c>
      <c r="J146" s="36">
        <v>615.20000000000005</v>
      </c>
      <c r="K146" s="31">
        <v>585.5</v>
      </c>
      <c r="L146" s="31">
        <v>560.4</v>
      </c>
      <c r="M146" s="31">
        <v>7.7941599999999998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44.8</v>
      </c>
      <c r="D147" s="36">
        <v>45.766666666666673</v>
      </c>
      <c r="E147" s="36">
        <v>43.583333333333343</v>
      </c>
      <c r="F147" s="36">
        <v>42.366666666666667</v>
      </c>
      <c r="G147" s="36">
        <v>40.183333333333337</v>
      </c>
      <c r="H147" s="36">
        <v>46.983333333333348</v>
      </c>
      <c r="I147" s="36">
        <v>49.166666666666671</v>
      </c>
      <c r="J147" s="36">
        <v>50.383333333333354</v>
      </c>
      <c r="K147" s="31">
        <v>47.95</v>
      </c>
      <c r="L147" s="31">
        <v>44.55</v>
      </c>
      <c r="M147" s="31">
        <v>236.86954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2613.75</v>
      </c>
      <c r="D148" s="36">
        <v>2627.6333333333332</v>
      </c>
      <c r="E148" s="36">
        <v>2568.2666666666664</v>
      </c>
      <c r="F148" s="36">
        <v>2522.7833333333333</v>
      </c>
      <c r="G148" s="36">
        <v>2463.4166666666665</v>
      </c>
      <c r="H148" s="36">
        <v>2673.1166666666663</v>
      </c>
      <c r="I148" s="36">
        <v>2732.4833333333331</v>
      </c>
      <c r="J148" s="36">
        <v>2777.9666666666662</v>
      </c>
      <c r="K148" s="31">
        <v>2687</v>
      </c>
      <c r="L148" s="31">
        <v>2582.15</v>
      </c>
      <c r="M148" s="31">
        <v>0.37779000000000001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3616.7</v>
      </c>
      <c r="D149" s="36">
        <v>3655.5833333333335</v>
      </c>
      <c r="E149" s="36">
        <v>3567.166666666667</v>
      </c>
      <c r="F149" s="36">
        <v>3517.6333333333337</v>
      </c>
      <c r="G149" s="36">
        <v>3429.2166666666672</v>
      </c>
      <c r="H149" s="36">
        <v>3705.1166666666668</v>
      </c>
      <c r="I149" s="36">
        <v>3793.5333333333338</v>
      </c>
      <c r="J149" s="36">
        <v>3843.0666666666666</v>
      </c>
      <c r="K149" s="31">
        <v>3744</v>
      </c>
      <c r="L149" s="31">
        <v>3606.05</v>
      </c>
      <c r="M149" s="31">
        <v>8.2342700000000004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295.45</v>
      </c>
      <c r="D150" s="36">
        <v>301.88333333333338</v>
      </c>
      <c r="E150" s="36">
        <v>287.01666666666677</v>
      </c>
      <c r="F150" s="36">
        <v>278.58333333333337</v>
      </c>
      <c r="G150" s="36">
        <v>263.71666666666675</v>
      </c>
      <c r="H150" s="36">
        <v>310.31666666666678</v>
      </c>
      <c r="I150" s="36">
        <v>325.18333333333345</v>
      </c>
      <c r="J150" s="36">
        <v>333.61666666666679</v>
      </c>
      <c r="K150" s="31">
        <v>316.75</v>
      </c>
      <c r="L150" s="31">
        <v>293.45</v>
      </c>
      <c r="M150" s="31">
        <v>37.44314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554.1</v>
      </c>
      <c r="D151" s="36">
        <v>552.1</v>
      </c>
      <c r="E151" s="36">
        <v>534.20000000000005</v>
      </c>
      <c r="F151" s="36">
        <v>514.30000000000007</v>
      </c>
      <c r="G151" s="36">
        <v>496.40000000000009</v>
      </c>
      <c r="H151" s="36">
        <v>572</v>
      </c>
      <c r="I151" s="36">
        <v>589.89999999999986</v>
      </c>
      <c r="J151" s="36">
        <v>609.79999999999995</v>
      </c>
      <c r="K151" s="31">
        <v>570</v>
      </c>
      <c r="L151" s="31">
        <v>532.20000000000005</v>
      </c>
      <c r="M151" s="31">
        <v>15.744429999999999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498.9</v>
      </c>
      <c r="D152" s="36">
        <v>501.38333333333338</v>
      </c>
      <c r="E152" s="36">
        <v>489.76666666666677</v>
      </c>
      <c r="F152" s="36">
        <v>480.63333333333338</v>
      </c>
      <c r="G152" s="36">
        <v>469.01666666666677</v>
      </c>
      <c r="H152" s="36">
        <v>510.51666666666677</v>
      </c>
      <c r="I152" s="36">
        <v>522.13333333333344</v>
      </c>
      <c r="J152" s="36">
        <v>531.26666666666677</v>
      </c>
      <c r="K152" s="31">
        <v>513</v>
      </c>
      <c r="L152" s="31">
        <v>492.25</v>
      </c>
      <c r="M152" s="31">
        <v>5.1811299999999996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2054.5500000000002</v>
      </c>
      <c r="D153" s="36">
        <v>2055.8833333333337</v>
      </c>
      <c r="E153" s="36">
        <v>2015.2166666666672</v>
      </c>
      <c r="F153" s="36">
        <v>1975.8833333333334</v>
      </c>
      <c r="G153" s="36">
        <v>1935.2166666666669</v>
      </c>
      <c r="H153" s="36">
        <v>2095.2166666666672</v>
      </c>
      <c r="I153" s="36">
        <v>2135.8833333333341</v>
      </c>
      <c r="J153" s="36">
        <v>2175.2166666666676</v>
      </c>
      <c r="K153" s="31">
        <v>2096.5500000000002</v>
      </c>
      <c r="L153" s="31">
        <v>2016.55</v>
      </c>
      <c r="M153" s="31">
        <v>0.51820999999999995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222.15</v>
      </c>
      <c r="D154" s="36">
        <v>228.31666666666669</v>
      </c>
      <c r="E154" s="36">
        <v>211.83333333333337</v>
      </c>
      <c r="F154" s="36">
        <v>201.51666666666668</v>
      </c>
      <c r="G154" s="36">
        <v>185.03333333333336</v>
      </c>
      <c r="H154" s="36">
        <v>238.63333333333338</v>
      </c>
      <c r="I154" s="36">
        <v>255.11666666666667</v>
      </c>
      <c r="J154" s="36">
        <v>265.43333333333339</v>
      </c>
      <c r="K154" s="31">
        <v>244.8</v>
      </c>
      <c r="L154" s="31">
        <v>218</v>
      </c>
      <c r="M154" s="31">
        <v>140.00408999999999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196.4</v>
      </c>
      <c r="D155" s="36">
        <v>199.35</v>
      </c>
      <c r="E155" s="36">
        <v>192.75</v>
      </c>
      <c r="F155" s="36">
        <v>189.1</v>
      </c>
      <c r="G155" s="36">
        <v>182.5</v>
      </c>
      <c r="H155" s="36">
        <v>203</v>
      </c>
      <c r="I155" s="36">
        <v>209.59999999999997</v>
      </c>
      <c r="J155" s="36">
        <v>213.25</v>
      </c>
      <c r="K155" s="31">
        <v>205.95</v>
      </c>
      <c r="L155" s="31">
        <v>195.7</v>
      </c>
      <c r="M155" s="31">
        <v>15.70124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108.1</v>
      </c>
      <c r="D156" s="36">
        <v>109.85000000000001</v>
      </c>
      <c r="E156" s="36">
        <v>105.25000000000001</v>
      </c>
      <c r="F156" s="36">
        <v>102.4</v>
      </c>
      <c r="G156" s="36">
        <v>97.800000000000011</v>
      </c>
      <c r="H156" s="36">
        <v>112.70000000000002</v>
      </c>
      <c r="I156" s="36">
        <v>117.30000000000001</v>
      </c>
      <c r="J156" s="36">
        <v>120.15000000000002</v>
      </c>
      <c r="K156" s="31">
        <v>114.45</v>
      </c>
      <c r="L156" s="31">
        <v>107</v>
      </c>
      <c r="M156" s="31">
        <v>31.120850000000001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880</v>
      </c>
      <c r="D157" s="36">
        <v>883.58333333333337</v>
      </c>
      <c r="E157" s="36">
        <v>869.01666666666677</v>
      </c>
      <c r="F157" s="36">
        <v>858.03333333333342</v>
      </c>
      <c r="G157" s="36">
        <v>843.46666666666681</v>
      </c>
      <c r="H157" s="36">
        <v>894.56666666666672</v>
      </c>
      <c r="I157" s="36">
        <v>909.13333333333333</v>
      </c>
      <c r="J157" s="36">
        <v>920.11666666666667</v>
      </c>
      <c r="K157" s="31">
        <v>898.15</v>
      </c>
      <c r="L157" s="31">
        <v>872.6</v>
      </c>
      <c r="M157" s="31">
        <v>0.45480999999999999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2836.8</v>
      </c>
      <c r="D158" s="36">
        <v>2873.0333333333333</v>
      </c>
      <c r="E158" s="36">
        <v>2787.0666666666666</v>
      </c>
      <c r="F158" s="36">
        <v>2737.3333333333335</v>
      </c>
      <c r="G158" s="36">
        <v>2651.3666666666668</v>
      </c>
      <c r="H158" s="36">
        <v>2922.7666666666664</v>
      </c>
      <c r="I158" s="36">
        <v>3008.7333333333327</v>
      </c>
      <c r="J158" s="36">
        <v>3058.4666666666662</v>
      </c>
      <c r="K158" s="31">
        <v>2959</v>
      </c>
      <c r="L158" s="31">
        <v>2823.3</v>
      </c>
      <c r="M158" s="31">
        <v>3.6942300000000001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314.7</v>
      </c>
      <c r="D159" s="36">
        <v>318.55</v>
      </c>
      <c r="E159" s="36">
        <v>309.5</v>
      </c>
      <c r="F159" s="36">
        <v>304.3</v>
      </c>
      <c r="G159" s="36">
        <v>295.25</v>
      </c>
      <c r="H159" s="36">
        <v>323.75</v>
      </c>
      <c r="I159" s="36">
        <v>332.80000000000007</v>
      </c>
      <c r="J159" s="36">
        <v>338</v>
      </c>
      <c r="K159" s="31">
        <v>327.60000000000002</v>
      </c>
      <c r="L159" s="31">
        <v>313.35000000000002</v>
      </c>
      <c r="M159" s="31">
        <v>32.70317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418.1</v>
      </c>
      <c r="D160" s="36">
        <v>422.7</v>
      </c>
      <c r="E160" s="36">
        <v>397.4</v>
      </c>
      <c r="F160" s="36">
        <v>376.7</v>
      </c>
      <c r="G160" s="36">
        <v>351.4</v>
      </c>
      <c r="H160" s="36">
        <v>443.4</v>
      </c>
      <c r="I160" s="36">
        <v>468.70000000000005</v>
      </c>
      <c r="J160" s="36">
        <v>489.4</v>
      </c>
      <c r="K160" s="31">
        <v>448</v>
      </c>
      <c r="L160" s="31">
        <v>402</v>
      </c>
      <c r="M160" s="31">
        <v>6.6814099999999996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140.25</v>
      </c>
      <c r="D161" s="36">
        <v>142.66666666666666</v>
      </c>
      <c r="E161" s="36">
        <v>136.98333333333332</v>
      </c>
      <c r="F161" s="36">
        <v>133.71666666666667</v>
      </c>
      <c r="G161" s="36">
        <v>128.03333333333333</v>
      </c>
      <c r="H161" s="36">
        <v>145.93333333333331</v>
      </c>
      <c r="I161" s="36">
        <v>151.61666666666665</v>
      </c>
      <c r="J161" s="36">
        <v>154.8833333333333</v>
      </c>
      <c r="K161" s="31">
        <v>148.35</v>
      </c>
      <c r="L161" s="31">
        <v>139.4</v>
      </c>
      <c r="M161" s="31">
        <v>158.30801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812.1</v>
      </c>
      <c r="D162" s="36">
        <v>824.1</v>
      </c>
      <c r="E162" s="36">
        <v>793.2</v>
      </c>
      <c r="F162" s="36">
        <v>774.30000000000007</v>
      </c>
      <c r="G162" s="36">
        <v>743.40000000000009</v>
      </c>
      <c r="H162" s="36">
        <v>843</v>
      </c>
      <c r="I162" s="36">
        <v>873.89999999999986</v>
      </c>
      <c r="J162" s="36">
        <v>892.8</v>
      </c>
      <c r="K162" s="31">
        <v>855</v>
      </c>
      <c r="L162" s="31">
        <v>805.2</v>
      </c>
      <c r="M162" s="31">
        <v>11.76421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4457.3</v>
      </c>
      <c r="D163" s="36">
        <v>4490.9333333333334</v>
      </c>
      <c r="E163" s="36">
        <v>4406.3666666666668</v>
      </c>
      <c r="F163" s="36">
        <v>4355.4333333333334</v>
      </c>
      <c r="G163" s="36">
        <v>4270.8666666666668</v>
      </c>
      <c r="H163" s="36">
        <v>4541.8666666666668</v>
      </c>
      <c r="I163" s="36">
        <v>4626.4333333333343</v>
      </c>
      <c r="J163" s="36">
        <v>4677.3666666666668</v>
      </c>
      <c r="K163" s="31">
        <v>4575.5</v>
      </c>
      <c r="L163" s="31">
        <v>4440</v>
      </c>
      <c r="M163" s="31">
        <v>0.22076999999999999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1080.05</v>
      </c>
      <c r="D164" s="36">
        <v>1084.3833333333332</v>
      </c>
      <c r="E164" s="36">
        <v>1064.4666666666665</v>
      </c>
      <c r="F164" s="36">
        <v>1048.8833333333332</v>
      </c>
      <c r="G164" s="36">
        <v>1028.9666666666665</v>
      </c>
      <c r="H164" s="36">
        <v>1099.9666666666665</v>
      </c>
      <c r="I164" s="36">
        <v>1119.8833333333334</v>
      </c>
      <c r="J164" s="36">
        <v>1135.4666666666665</v>
      </c>
      <c r="K164" s="31">
        <v>1104.3</v>
      </c>
      <c r="L164" s="31">
        <v>1068.8</v>
      </c>
      <c r="M164" s="31">
        <v>2.3413499999999998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223.85</v>
      </c>
      <c r="D165" s="36">
        <v>226.95000000000002</v>
      </c>
      <c r="E165" s="36">
        <v>218.25000000000003</v>
      </c>
      <c r="F165" s="36">
        <v>212.65</v>
      </c>
      <c r="G165" s="36">
        <v>203.95000000000002</v>
      </c>
      <c r="H165" s="36">
        <v>232.55000000000004</v>
      </c>
      <c r="I165" s="36">
        <v>241.25000000000003</v>
      </c>
      <c r="J165" s="36">
        <v>246.85000000000005</v>
      </c>
      <c r="K165" s="31">
        <v>235.65</v>
      </c>
      <c r="L165" s="31">
        <v>221.35</v>
      </c>
      <c r="M165" s="31">
        <v>4.2762000000000002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190.55</v>
      </c>
      <c r="D166" s="36">
        <v>194.71666666666667</v>
      </c>
      <c r="E166" s="36">
        <v>185.23333333333335</v>
      </c>
      <c r="F166" s="36">
        <v>179.91666666666669</v>
      </c>
      <c r="G166" s="36">
        <v>170.43333333333337</v>
      </c>
      <c r="H166" s="36">
        <v>200.03333333333333</v>
      </c>
      <c r="I166" s="36">
        <v>209.51666666666662</v>
      </c>
      <c r="J166" s="36">
        <v>214.83333333333331</v>
      </c>
      <c r="K166" s="31">
        <v>204.2</v>
      </c>
      <c r="L166" s="31">
        <v>189.4</v>
      </c>
      <c r="M166" s="31">
        <v>26.777729999999998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756.15</v>
      </c>
      <c r="D167" s="36">
        <v>754.48333333333323</v>
      </c>
      <c r="E167" s="36">
        <v>743.96666666666647</v>
      </c>
      <c r="F167" s="36">
        <v>731.78333333333319</v>
      </c>
      <c r="G167" s="36">
        <v>721.26666666666642</v>
      </c>
      <c r="H167" s="36">
        <v>766.66666666666652</v>
      </c>
      <c r="I167" s="36">
        <v>777.18333333333317</v>
      </c>
      <c r="J167" s="36">
        <v>789.36666666666656</v>
      </c>
      <c r="K167" s="31">
        <v>765</v>
      </c>
      <c r="L167" s="31">
        <v>742.3</v>
      </c>
      <c r="M167" s="31">
        <v>6.1868600000000002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420.05</v>
      </c>
      <c r="D168" s="36">
        <v>422.01666666666671</v>
      </c>
      <c r="E168" s="36">
        <v>413.18333333333339</v>
      </c>
      <c r="F168" s="36">
        <v>406.31666666666666</v>
      </c>
      <c r="G168" s="36">
        <v>397.48333333333335</v>
      </c>
      <c r="H168" s="36">
        <v>428.88333333333344</v>
      </c>
      <c r="I168" s="36">
        <v>437.71666666666681</v>
      </c>
      <c r="J168" s="36">
        <v>444.58333333333348</v>
      </c>
      <c r="K168" s="31">
        <v>430.85</v>
      </c>
      <c r="L168" s="31">
        <v>415.15</v>
      </c>
      <c r="M168" s="31">
        <v>12.379580000000001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163.55000000000001</v>
      </c>
      <c r="D169" s="36">
        <v>166.15</v>
      </c>
      <c r="E169" s="36">
        <v>159.70000000000002</v>
      </c>
      <c r="F169" s="36">
        <v>155.85000000000002</v>
      </c>
      <c r="G169" s="36">
        <v>149.40000000000003</v>
      </c>
      <c r="H169" s="36">
        <v>170</v>
      </c>
      <c r="I169" s="36">
        <v>176.45</v>
      </c>
      <c r="J169" s="36">
        <v>180.29999999999998</v>
      </c>
      <c r="K169" s="31">
        <v>172.6</v>
      </c>
      <c r="L169" s="31">
        <v>162.30000000000001</v>
      </c>
      <c r="M169" s="31">
        <v>74.508099999999999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1129.2</v>
      </c>
      <c r="D170" s="36">
        <v>1143.7166666666667</v>
      </c>
      <c r="E170" s="36">
        <v>1105.4833333333333</v>
      </c>
      <c r="F170" s="36">
        <v>1081.7666666666667</v>
      </c>
      <c r="G170" s="36">
        <v>1043.5333333333333</v>
      </c>
      <c r="H170" s="36">
        <v>1167.4333333333334</v>
      </c>
      <c r="I170" s="36">
        <v>1205.666666666667</v>
      </c>
      <c r="J170" s="36">
        <v>1229.3833333333334</v>
      </c>
      <c r="K170" s="31">
        <v>1181.95</v>
      </c>
      <c r="L170" s="31">
        <v>1120</v>
      </c>
      <c r="M170" s="31">
        <v>0.48949999999999999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157.19999999999999</v>
      </c>
      <c r="D171" s="36">
        <v>160.41666666666666</v>
      </c>
      <c r="E171" s="36">
        <v>152.5333333333333</v>
      </c>
      <c r="F171" s="36">
        <v>147.86666666666665</v>
      </c>
      <c r="G171" s="36">
        <v>139.98333333333329</v>
      </c>
      <c r="H171" s="36">
        <v>165.08333333333331</v>
      </c>
      <c r="I171" s="36">
        <v>172.9666666666667</v>
      </c>
      <c r="J171" s="36">
        <v>177.63333333333333</v>
      </c>
      <c r="K171" s="31">
        <v>168.3</v>
      </c>
      <c r="L171" s="31">
        <v>155.75</v>
      </c>
      <c r="M171" s="31">
        <v>303.41131999999999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2649.3</v>
      </c>
      <c r="D172" s="36">
        <v>2662.2999999999997</v>
      </c>
      <c r="E172" s="36">
        <v>2615.0999999999995</v>
      </c>
      <c r="F172" s="36">
        <v>2580.8999999999996</v>
      </c>
      <c r="G172" s="36">
        <v>2533.6999999999994</v>
      </c>
      <c r="H172" s="36">
        <v>2696.4999999999995</v>
      </c>
      <c r="I172" s="36">
        <v>2743.6999999999994</v>
      </c>
      <c r="J172" s="36">
        <v>2777.8999999999996</v>
      </c>
      <c r="K172" s="31">
        <v>2709.5</v>
      </c>
      <c r="L172" s="31">
        <v>2628.1</v>
      </c>
      <c r="M172" s="31">
        <v>0.14806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3550.2</v>
      </c>
      <c r="D173" s="36">
        <v>3559.5166666666664</v>
      </c>
      <c r="E173" s="36">
        <v>3473.7333333333327</v>
      </c>
      <c r="F173" s="36">
        <v>3397.2666666666664</v>
      </c>
      <c r="G173" s="36">
        <v>3311.4833333333327</v>
      </c>
      <c r="H173" s="36">
        <v>3635.9833333333327</v>
      </c>
      <c r="I173" s="36">
        <v>3721.7666666666664</v>
      </c>
      <c r="J173" s="36">
        <v>3798.2333333333327</v>
      </c>
      <c r="K173" s="31">
        <v>3645.3</v>
      </c>
      <c r="L173" s="31">
        <v>3483.05</v>
      </c>
      <c r="M173" s="31">
        <v>0.52610000000000001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334.15</v>
      </c>
      <c r="D174" s="36">
        <v>344.05</v>
      </c>
      <c r="E174" s="36">
        <v>321.10000000000002</v>
      </c>
      <c r="F174" s="36">
        <v>308.05</v>
      </c>
      <c r="G174" s="36">
        <v>285.10000000000002</v>
      </c>
      <c r="H174" s="36">
        <v>357.1</v>
      </c>
      <c r="I174" s="36">
        <v>380.04999999999995</v>
      </c>
      <c r="J174" s="36">
        <v>393.1</v>
      </c>
      <c r="K174" s="31">
        <v>367</v>
      </c>
      <c r="L174" s="31">
        <v>331</v>
      </c>
      <c r="M174" s="31">
        <v>32.786200000000001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1885.25</v>
      </c>
      <c r="D175" s="36">
        <v>1903.7833333333335</v>
      </c>
      <c r="E175" s="36">
        <v>1846.7666666666671</v>
      </c>
      <c r="F175" s="36">
        <v>1808.2833333333335</v>
      </c>
      <c r="G175" s="36">
        <v>1751.2666666666671</v>
      </c>
      <c r="H175" s="36">
        <v>1942.2666666666671</v>
      </c>
      <c r="I175" s="36">
        <v>1999.2833333333335</v>
      </c>
      <c r="J175" s="36">
        <v>2037.7666666666671</v>
      </c>
      <c r="K175" s="31">
        <v>1960.8</v>
      </c>
      <c r="L175" s="31">
        <v>1865.3</v>
      </c>
      <c r="M175" s="31">
        <v>1.26569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2225.9499999999998</v>
      </c>
      <c r="D176" s="36">
        <v>2246.3166666666666</v>
      </c>
      <c r="E176" s="36">
        <v>2188.6333333333332</v>
      </c>
      <c r="F176" s="36">
        <v>2151.3166666666666</v>
      </c>
      <c r="G176" s="36">
        <v>2093.6333333333332</v>
      </c>
      <c r="H176" s="36">
        <v>2283.6333333333332</v>
      </c>
      <c r="I176" s="36">
        <v>2341.3166666666666</v>
      </c>
      <c r="J176" s="36">
        <v>2378.6333333333332</v>
      </c>
      <c r="K176" s="31">
        <v>2304</v>
      </c>
      <c r="L176" s="31">
        <v>2209</v>
      </c>
      <c r="M176" s="31">
        <v>1.8333299999999999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858.15</v>
      </c>
      <c r="D177" s="36">
        <v>868.0333333333333</v>
      </c>
      <c r="E177" s="36">
        <v>843.16666666666663</v>
      </c>
      <c r="F177" s="36">
        <v>828.18333333333328</v>
      </c>
      <c r="G177" s="36">
        <v>803.31666666666661</v>
      </c>
      <c r="H177" s="36">
        <v>883.01666666666665</v>
      </c>
      <c r="I177" s="36">
        <v>907.88333333333344</v>
      </c>
      <c r="J177" s="36">
        <v>922.86666666666667</v>
      </c>
      <c r="K177" s="31">
        <v>892.9</v>
      </c>
      <c r="L177" s="31">
        <v>853.05</v>
      </c>
      <c r="M177" s="31">
        <v>8.8574300000000008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1130.5</v>
      </c>
      <c r="D178" s="36">
        <v>1125.1000000000001</v>
      </c>
      <c r="E178" s="36">
        <v>1105.4000000000003</v>
      </c>
      <c r="F178" s="36">
        <v>1080.3000000000002</v>
      </c>
      <c r="G178" s="36">
        <v>1060.6000000000004</v>
      </c>
      <c r="H178" s="36">
        <v>1150.2000000000003</v>
      </c>
      <c r="I178" s="36">
        <v>1169.9000000000001</v>
      </c>
      <c r="J178" s="36">
        <v>1195.0000000000002</v>
      </c>
      <c r="K178" s="31">
        <v>1144.8</v>
      </c>
      <c r="L178" s="31">
        <v>1100</v>
      </c>
      <c r="M178" s="31">
        <v>5.20242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1526.05</v>
      </c>
      <c r="D179" s="36">
        <v>1528.6333333333332</v>
      </c>
      <c r="E179" s="36">
        <v>1512.2666666666664</v>
      </c>
      <c r="F179" s="36">
        <v>1498.4833333333331</v>
      </c>
      <c r="G179" s="36">
        <v>1482.1166666666663</v>
      </c>
      <c r="H179" s="36">
        <v>1542.4166666666665</v>
      </c>
      <c r="I179" s="36">
        <v>1558.7833333333333</v>
      </c>
      <c r="J179" s="36">
        <v>1572.5666666666666</v>
      </c>
      <c r="K179" s="31">
        <v>1545</v>
      </c>
      <c r="L179" s="31">
        <v>1514.85</v>
      </c>
      <c r="M179" s="31">
        <v>1.18157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75.5</v>
      </c>
      <c r="D180" s="36">
        <v>77.583333333333329</v>
      </c>
      <c r="E180" s="36">
        <v>72.166666666666657</v>
      </c>
      <c r="F180" s="36">
        <v>68.833333333333329</v>
      </c>
      <c r="G180" s="36">
        <v>63.416666666666657</v>
      </c>
      <c r="H180" s="36">
        <v>80.916666666666657</v>
      </c>
      <c r="I180" s="36">
        <v>86.333333333333314</v>
      </c>
      <c r="J180" s="36">
        <v>89.666666666666657</v>
      </c>
      <c r="K180" s="31">
        <v>83</v>
      </c>
      <c r="L180" s="31">
        <v>74.25</v>
      </c>
      <c r="M180" s="31">
        <v>436.04316999999998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1130.6500000000001</v>
      </c>
      <c r="D181" s="36">
        <v>1118.5000000000002</v>
      </c>
      <c r="E181" s="36">
        <v>1071.5500000000004</v>
      </c>
      <c r="F181" s="36">
        <v>1012.4500000000003</v>
      </c>
      <c r="G181" s="36">
        <v>965.50000000000045</v>
      </c>
      <c r="H181" s="36">
        <v>1177.6000000000004</v>
      </c>
      <c r="I181" s="36">
        <v>1224.5500000000002</v>
      </c>
      <c r="J181" s="36">
        <v>1283.6500000000003</v>
      </c>
      <c r="K181" s="31">
        <v>1165.45</v>
      </c>
      <c r="L181" s="31">
        <v>1059.4000000000001</v>
      </c>
      <c r="M181" s="31">
        <v>0.86751999999999996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2190.0500000000002</v>
      </c>
      <c r="D182" s="36">
        <v>2195</v>
      </c>
      <c r="E182" s="36">
        <v>2160.0500000000002</v>
      </c>
      <c r="F182" s="36">
        <v>2130.0500000000002</v>
      </c>
      <c r="G182" s="36">
        <v>2095.1000000000004</v>
      </c>
      <c r="H182" s="36">
        <v>2225</v>
      </c>
      <c r="I182" s="36">
        <v>2259.9499999999998</v>
      </c>
      <c r="J182" s="36">
        <v>2289.9499999999998</v>
      </c>
      <c r="K182" s="31">
        <v>2229.9499999999998</v>
      </c>
      <c r="L182" s="31">
        <v>2165</v>
      </c>
      <c r="M182" s="31">
        <v>0.56044000000000005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530.04999999999995</v>
      </c>
      <c r="D183" s="36">
        <v>533.5333333333333</v>
      </c>
      <c r="E183" s="36">
        <v>522.06666666666661</v>
      </c>
      <c r="F183" s="36">
        <v>514.08333333333326</v>
      </c>
      <c r="G183" s="36">
        <v>502.61666666666656</v>
      </c>
      <c r="H183" s="36">
        <v>541.51666666666665</v>
      </c>
      <c r="I183" s="36">
        <v>552.98333333333335</v>
      </c>
      <c r="J183" s="36">
        <v>560.9666666666667</v>
      </c>
      <c r="K183" s="31">
        <v>545</v>
      </c>
      <c r="L183" s="31">
        <v>525.54999999999995</v>
      </c>
      <c r="M183" s="31">
        <v>1.0215399999999999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1130.4000000000001</v>
      </c>
      <c r="D184" s="36">
        <v>1137.5333333333333</v>
      </c>
      <c r="E184" s="36">
        <v>1117.7166666666667</v>
      </c>
      <c r="F184" s="36">
        <v>1105.0333333333333</v>
      </c>
      <c r="G184" s="36">
        <v>1085.2166666666667</v>
      </c>
      <c r="H184" s="36">
        <v>1150.2166666666667</v>
      </c>
      <c r="I184" s="36">
        <v>1170.0333333333333</v>
      </c>
      <c r="J184" s="36">
        <v>1182.7166666666667</v>
      </c>
      <c r="K184" s="31">
        <v>1157.3499999999999</v>
      </c>
      <c r="L184" s="31">
        <v>1124.8499999999999</v>
      </c>
      <c r="M184" s="31">
        <v>19.98376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825.65</v>
      </c>
      <c r="D185" s="36">
        <v>831.7166666666667</v>
      </c>
      <c r="E185" s="36">
        <v>806.03333333333342</v>
      </c>
      <c r="F185" s="36">
        <v>786.41666666666674</v>
      </c>
      <c r="G185" s="36">
        <v>760.73333333333346</v>
      </c>
      <c r="H185" s="36">
        <v>851.33333333333337</v>
      </c>
      <c r="I185" s="36">
        <v>877.01666666666677</v>
      </c>
      <c r="J185" s="36">
        <v>896.63333333333333</v>
      </c>
      <c r="K185" s="31">
        <v>857.4</v>
      </c>
      <c r="L185" s="31">
        <v>812.1</v>
      </c>
      <c r="M185" s="31">
        <v>4.1564800000000002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2268.9499999999998</v>
      </c>
      <c r="D186" s="36">
        <v>2285.9</v>
      </c>
      <c r="E186" s="36">
        <v>2237.0500000000002</v>
      </c>
      <c r="F186" s="36">
        <v>2205.15</v>
      </c>
      <c r="G186" s="36">
        <v>2156.3000000000002</v>
      </c>
      <c r="H186" s="36">
        <v>2317.8000000000002</v>
      </c>
      <c r="I186" s="36">
        <v>2366.6499999999996</v>
      </c>
      <c r="J186" s="36">
        <v>2398.5500000000002</v>
      </c>
      <c r="K186" s="31">
        <v>2334.75</v>
      </c>
      <c r="L186" s="31">
        <v>2254</v>
      </c>
      <c r="M186" s="31">
        <v>23.343330000000002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411.9</v>
      </c>
      <c r="D187" s="36">
        <v>416.73333333333335</v>
      </c>
      <c r="E187" s="36">
        <v>403.7166666666667</v>
      </c>
      <c r="F187" s="36">
        <v>395.53333333333336</v>
      </c>
      <c r="G187" s="36">
        <v>382.51666666666671</v>
      </c>
      <c r="H187" s="36">
        <v>424.91666666666669</v>
      </c>
      <c r="I187" s="36">
        <v>437.93333333333334</v>
      </c>
      <c r="J187" s="36">
        <v>446.11666666666667</v>
      </c>
      <c r="K187" s="31">
        <v>429.75</v>
      </c>
      <c r="L187" s="31">
        <v>408.55</v>
      </c>
      <c r="M187" s="31">
        <v>34.190519999999999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522.9</v>
      </c>
      <c r="D188" s="36">
        <v>531.5333333333333</v>
      </c>
      <c r="E188" s="36">
        <v>511.46666666666658</v>
      </c>
      <c r="F188" s="36">
        <v>500.0333333333333</v>
      </c>
      <c r="G188" s="36">
        <v>479.96666666666658</v>
      </c>
      <c r="H188" s="36">
        <v>542.96666666666658</v>
      </c>
      <c r="I188" s="36">
        <v>563.03333333333319</v>
      </c>
      <c r="J188" s="36">
        <v>574.46666666666658</v>
      </c>
      <c r="K188" s="31">
        <v>551.6</v>
      </c>
      <c r="L188" s="31">
        <v>520.1</v>
      </c>
      <c r="M188" s="31">
        <v>6.8439100000000002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2049.6</v>
      </c>
      <c r="D189" s="36">
        <v>2056.1666666666665</v>
      </c>
      <c r="E189" s="36">
        <v>2025.9333333333329</v>
      </c>
      <c r="F189" s="36">
        <v>2002.2666666666664</v>
      </c>
      <c r="G189" s="36">
        <v>1972.0333333333328</v>
      </c>
      <c r="H189" s="36">
        <v>2079.833333333333</v>
      </c>
      <c r="I189" s="36">
        <v>2110.0666666666666</v>
      </c>
      <c r="J189" s="36">
        <v>2133.7333333333331</v>
      </c>
      <c r="K189" s="31">
        <v>2086.4</v>
      </c>
      <c r="L189" s="31">
        <v>2032.5</v>
      </c>
      <c r="M189" s="31">
        <v>9.3805700000000005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958.25</v>
      </c>
      <c r="D190" s="36">
        <v>966.31666666666661</v>
      </c>
      <c r="E190" s="36">
        <v>942.93333333333317</v>
      </c>
      <c r="F190" s="36">
        <v>927.61666666666656</v>
      </c>
      <c r="G190" s="36">
        <v>904.23333333333312</v>
      </c>
      <c r="H190" s="36">
        <v>981.63333333333321</v>
      </c>
      <c r="I190" s="36">
        <v>1005.0166666666667</v>
      </c>
      <c r="J190" s="36">
        <v>1020.3333333333333</v>
      </c>
      <c r="K190" s="31">
        <v>989.7</v>
      </c>
      <c r="L190" s="31">
        <v>951</v>
      </c>
      <c r="M190" s="31">
        <v>4.1038399999999999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391.55</v>
      </c>
      <c r="D191" s="36">
        <v>399.75</v>
      </c>
      <c r="E191" s="36">
        <v>381.15</v>
      </c>
      <c r="F191" s="36">
        <v>370.75</v>
      </c>
      <c r="G191" s="36">
        <v>352.15</v>
      </c>
      <c r="H191" s="36">
        <v>410.15</v>
      </c>
      <c r="I191" s="36">
        <v>428.75</v>
      </c>
      <c r="J191" s="36">
        <v>439.15</v>
      </c>
      <c r="K191" s="31">
        <v>418.35</v>
      </c>
      <c r="L191" s="31">
        <v>389.35</v>
      </c>
      <c r="M191" s="31">
        <v>8.3427199999999999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2252.6</v>
      </c>
      <c r="D192" s="36">
        <v>2248.3666666666663</v>
      </c>
      <c r="E192" s="36">
        <v>2213.7833333333328</v>
      </c>
      <c r="F192" s="36">
        <v>2174.9666666666667</v>
      </c>
      <c r="G192" s="36">
        <v>2140.3833333333332</v>
      </c>
      <c r="H192" s="36">
        <v>2287.1833333333325</v>
      </c>
      <c r="I192" s="36">
        <v>2321.7666666666655</v>
      </c>
      <c r="J192" s="36">
        <v>2360.5833333333321</v>
      </c>
      <c r="K192" s="31">
        <v>2282.9499999999998</v>
      </c>
      <c r="L192" s="31">
        <v>2209.5500000000002</v>
      </c>
      <c r="M192" s="31">
        <v>0.22231000000000001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758.65</v>
      </c>
      <c r="D193" s="36">
        <v>765.55000000000007</v>
      </c>
      <c r="E193" s="36">
        <v>746.10000000000014</v>
      </c>
      <c r="F193" s="36">
        <v>733.55000000000007</v>
      </c>
      <c r="G193" s="36">
        <v>714.10000000000014</v>
      </c>
      <c r="H193" s="36">
        <v>778.10000000000014</v>
      </c>
      <c r="I193" s="36">
        <v>797.55000000000018</v>
      </c>
      <c r="J193" s="36">
        <v>810.10000000000014</v>
      </c>
      <c r="K193" s="31">
        <v>785</v>
      </c>
      <c r="L193" s="31">
        <v>753</v>
      </c>
      <c r="M193" s="31">
        <v>0.92022999999999999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325.64999999999998</v>
      </c>
      <c r="D194" s="36">
        <v>328.71666666666664</v>
      </c>
      <c r="E194" s="36">
        <v>317.2833333333333</v>
      </c>
      <c r="F194" s="36">
        <v>308.91666666666669</v>
      </c>
      <c r="G194" s="36">
        <v>297.48333333333335</v>
      </c>
      <c r="H194" s="36">
        <v>337.08333333333326</v>
      </c>
      <c r="I194" s="36">
        <v>348.51666666666654</v>
      </c>
      <c r="J194" s="36">
        <v>356.88333333333321</v>
      </c>
      <c r="K194" s="31">
        <v>340.15</v>
      </c>
      <c r="L194" s="31">
        <v>320.35000000000002</v>
      </c>
      <c r="M194" s="31">
        <v>4.5325199999999999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3639.2</v>
      </c>
      <c r="D195" s="36">
        <v>3676.4333333333329</v>
      </c>
      <c r="E195" s="36">
        <v>3553.8666666666659</v>
      </c>
      <c r="F195" s="36">
        <v>3468.5333333333328</v>
      </c>
      <c r="G195" s="36">
        <v>3345.9666666666658</v>
      </c>
      <c r="H195" s="36">
        <v>3761.766666666666</v>
      </c>
      <c r="I195" s="36">
        <v>3884.3333333333326</v>
      </c>
      <c r="J195" s="36">
        <v>3969.6666666666661</v>
      </c>
      <c r="K195" s="31">
        <v>3799</v>
      </c>
      <c r="L195" s="31">
        <v>3591.1</v>
      </c>
      <c r="M195" s="31">
        <v>0.82669999999999999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553.45000000000005</v>
      </c>
      <c r="D196" s="36">
        <v>555.9</v>
      </c>
      <c r="E196" s="36">
        <v>547.04999999999995</v>
      </c>
      <c r="F196" s="36">
        <v>540.65</v>
      </c>
      <c r="G196" s="36">
        <v>531.79999999999995</v>
      </c>
      <c r="H196" s="36">
        <v>562.29999999999995</v>
      </c>
      <c r="I196" s="36">
        <v>571.15000000000009</v>
      </c>
      <c r="J196" s="36">
        <v>577.54999999999995</v>
      </c>
      <c r="K196" s="31">
        <v>564.75</v>
      </c>
      <c r="L196" s="31">
        <v>549.5</v>
      </c>
      <c r="M196" s="31">
        <v>17.49559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708.15</v>
      </c>
      <c r="D197" s="36">
        <v>719.56666666666661</v>
      </c>
      <c r="E197" s="36">
        <v>691.28333333333319</v>
      </c>
      <c r="F197" s="36">
        <v>674.41666666666663</v>
      </c>
      <c r="G197" s="36">
        <v>646.13333333333321</v>
      </c>
      <c r="H197" s="36">
        <v>736.43333333333317</v>
      </c>
      <c r="I197" s="36">
        <v>764.71666666666647</v>
      </c>
      <c r="J197" s="36">
        <v>781.58333333333314</v>
      </c>
      <c r="K197" s="31">
        <v>747.85</v>
      </c>
      <c r="L197" s="31">
        <v>702.7</v>
      </c>
      <c r="M197" s="31">
        <v>12.40929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159.30000000000001</v>
      </c>
      <c r="D198" s="36">
        <v>162.05000000000001</v>
      </c>
      <c r="E198" s="36">
        <v>154.20000000000002</v>
      </c>
      <c r="F198" s="36">
        <v>149.1</v>
      </c>
      <c r="G198" s="36">
        <v>141.25</v>
      </c>
      <c r="H198" s="36">
        <v>167.15000000000003</v>
      </c>
      <c r="I198" s="36">
        <v>175.00000000000006</v>
      </c>
      <c r="J198" s="36">
        <v>180.10000000000005</v>
      </c>
      <c r="K198" s="31">
        <v>169.9</v>
      </c>
      <c r="L198" s="31">
        <v>156.94999999999999</v>
      </c>
      <c r="M198" s="31">
        <v>61.00159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290.95</v>
      </c>
      <c r="D199" s="36">
        <v>300.51666666666671</v>
      </c>
      <c r="E199" s="36">
        <v>278.78333333333342</v>
      </c>
      <c r="F199" s="36">
        <v>266.61666666666673</v>
      </c>
      <c r="G199" s="36">
        <v>244.88333333333344</v>
      </c>
      <c r="H199" s="36">
        <v>312.68333333333339</v>
      </c>
      <c r="I199" s="36">
        <v>334.41666666666663</v>
      </c>
      <c r="J199" s="36">
        <v>346.58333333333337</v>
      </c>
      <c r="K199" s="31">
        <v>322.25</v>
      </c>
      <c r="L199" s="31">
        <v>288.35000000000002</v>
      </c>
      <c r="M199" s="31">
        <v>114.54779000000001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347.65</v>
      </c>
      <c r="D200" s="36">
        <v>355.23333333333335</v>
      </c>
      <c r="E200" s="36">
        <v>335.4666666666667</v>
      </c>
      <c r="F200" s="36">
        <v>323.28333333333336</v>
      </c>
      <c r="G200" s="36">
        <v>303.51666666666671</v>
      </c>
      <c r="H200" s="36">
        <v>367.41666666666669</v>
      </c>
      <c r="I200" s="36">
        <v>387.18333333333334</v>
      </c>
      <c r="J200" s="36">
        <v>399.36666666666667</v>
      </c>
      <c r="K200" s="31">
        <v>375</v>
      </c>
      <c r="L200" s="31">
        <v>343.05</v>
      </c>
      <c r="M200" s="31">
        <v>73.764989999999997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1744.15</v>
      </c>
      <c r="D201" s="36">
        <v>1770.4333333333334</v>
      </c>
      <c r="E201" s="36">
        <v>1706.3666666666668</v>
      </c>
      <c r="F201" s="36">
        <v>1668.5833333333335</v>
      </c>
      <c r="G201" s="36">
        <v>1604.5166666666669</v>
      </c>
      <c r="H201" s="36">
        <v>1808.2166666666667</v>
      </c>
      <c r="I201" s="36">
        <v>1872.2833333333333</v>
      </c>
      <c r="J201" s="36">
        <v>1910.0666666666666</v>
      </c>
      <c r="K201" s="31">
        <v>1834.5</v>
      </c>
      <c r="L201" s="31">
        <v>1732.65</v>
      </c>
      <c r="M201" s="31">
        <v>1.4872700000000001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856.3</v>
      </c>
      <c r="D202" s="36">
        <v>866.19999999999993</v>
      </c>
      <c r="E202" s="36">
        <v>841.59999999999991</v>
      </c>
      <c r="F202" s="36">
        <v>826.9</v>
      </c>
      <c r="G202" s="36">
        <v>802.3</v>
      </c>
      <c r="H202" s="36">
        <v>880.89999999999986</v>
      </c>
      <c r="I202" s="36">
        <v>905.5</v>
      </c>
      <c r="J202" s="36">
        <v>920.19999999999982</v>
      </c>
      <c r="K202" s="31">
        <v>890.8</v>
      </c>
      <c r="L202" s="31">
        <v>851.5</v>
      </c>
      <c r="M202" s="31">
        <v>6.06846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1313.15</v>
      </c>
      <c r="D203" s="36">
        <v>1329.5333333333335</v>
      </c>
      <c r="E203" s="36">
        <v>1284.166666666667</v>
      </c>
      <c r="F203" s="36">
        <v>1255.1833333333334</v>
      </c>
      <c r="G203" s="36">
        <v>1209.8166666666668</v>
      </c>
      <c r="H203" s="36">
        <v>1358.5166666666671</v>
      </c>
      <c r="I203" s="36">
        <v>1403.8833333333334</v>
      </c>
      <c r="J203" s="36">
        <v>1432.8666666666672</v>
      </c>
      <c r="K203" s="31">
        <v>1374.9</v>
      </c>
      <c r="L203" s="31">
        <v>1300.55</v>
      </c>
      <c r="M203" s="31">
        <v>12.861750000000001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1523.65</v>
      </c>
      <c r="D204" s="36">
        <v>1536.2</v>
      </c>
      <c r="E204" s="36">
        <v>1504.5</v>
      </c>
      <c r="F204" s="36">
        <v>1485.35</v>
      </c>
      <c r="G204" s="36">
        <v>1453.6499999999999</v>
      </c>
      <c r="H204" s="36">
        <v>1555.3500000000001</v>
      </c>
      <c r="I204" s="36">
        <v>1587.0500000000004</v>
      </c>
      <c r="J204" s="36">
        <v>1606.2000000000003</v>
      </c>
      <c r="K204" s="31">
        <v>1567.9</v>
      </c>
      <c r="L204" s="31">
        <v>1517.05</v>
      </c>
      <c r="M204" s="31">
        <v>31.9663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3367.1</v>
      </c>
      <c r="D205" s="36">
        <v>3387.8833333333332</v>
      </c>
      <c r="E205" s="36">
        <v>3312.2166666666662</v>
      </c>
      <c r="F205" s="36">
        <v>3257.333333333333</v>
      </c>
      <c r="G205" s="36">
        <v>3181.6666666666661</v>
      </c>
      <c r="H205" s="36">
        <v>3442.7666666666664</v>
      </c>
      <c r="I205" s="36">
        <v>3518.4333333333334</v>
      </c>
      <c r="J205" s="36">
        <v>3573.3166666666666</v>
      </c>
      <c r="K205" s="31">
        <v>3463.55</v>
      </c>
      <c r="L205" s="31">
        <v>3333</v>
      </c>
      <c r="M205" s="31">
        <v>9.1664999999999992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1427.35</v>
      </c>
      <c r="D206" s="36">
        <v>1442.3500000000001</v>
      </c>
      <c r="E206" s="36">
        <v>1410.0000000000002</v>
      </c>
      <c r="F206" s="36">
        <v>1392.65</v>
      </c>
      <c r="G206" s="36">
        <v>1360.3000000000002</v>
      </c>
      <c r="H206" s="36">
        <v>1459.7000000000003</v>
      </c>
      <c r="I206" s="36">
        <v>1492.0500000000002</v>
      </c>
      <c r="J206" s="36">
        <v>1509.4000000000003</v>
      </c>
      <c r="K206" s="31">
        <v>1474.7</v>
      </c>
      <c r="L206" s="31">
        <v>1425</v>
      </c>
      <c r="M206" s="31">
        <v>577.34700999999995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586.15</v>
      </c>
      <c r="D207" s="36">
        <v>594.23333333333335</v>
      </c>
      <c r="E207" s="36">
        <v>574.7166666666667</v>
      </c>
      <c r="F207" s="36">
        <v>563.2833333333333</v>
      </c>
      <c r="G207" s="36">
        <v>543.76666666666665</v>
      </c>
      <c r="H207" s="36">
        <v>605.66666666666674</v>
      </c>
      <c r="I207" s="36">
        <v>625.18333333333339</v>
      </c>
      <c r="J207" s="36">
        <v>636.61666666666679</v>
      </c>
      <c r="K207" s="31">
        <v>613.75</v>
      </c>
      <c r="L207" s="31">
        <v>582.79999999999995</v>
      </c>
      <c r="M207" s="31">
        <v>59.94679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4444.2</v>
      </c>
      <c r="D208" s="36">
        <v>4468.6166666666668</v>
      </c>
      <c r="E208" s="36">
        <v>4377.2333333333336</v>
      </c>
      <c r="F208" s="36">
        <v>4310.2666666666664</v>
      </c>
      <c r="G208" s="36">
        <v>4218.8833333333332</v>
      </c>
      <c r="H208" s="36">
        <v>4535.5833333333339</v>
      </c>
      <c r="I208" s="36">
        <v>4626.9666666666672</v>
      </c>
      <c r="J208" s="36">
        <v>4693.9333333333343</v>
      </c>
      <c r="K208" s="31">
        <v>4560</v>
      </c>
      <c r="L208" s="31">
        <v>4401.6499999999996</v>
      </c>
      <c r="M208" s="31">
        <v>13.99043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93.65</v>
      </c>
      <c r="D209" s="36">
        <v>96.7</v>
      </c>
      <c r="E209" s="36">
        <v>89.600000000000009</v>
      </c>
      <c r="F209" s="36">
        <v>85.550000000000011</v>
      </c>
      <c r="G209" s="36">
        <v>78.450000000000017</v>
      </c>
      <c r="H209" s="36">
        <v>100.75</v>
      </c>
      <c r="I209" s="36">
        <v>107.85</v>
      </c>
      <c r="J209" s="36">
        <v>111.89999999999999</v>
      </c>
      <c r="K209" s="31">
        <v>103.8</v>
      </c>
      <c r="L209" s="31">
        <v>92.65</v>
      </c>
      <c r="M209" s="31">
        <v>709.34276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286.10000000000002</v>
      </c>
      <c r="D210" s="36">
        <v>289.34999999999997</v>
      </c>
      <c r="E210" s="36">
        <v>280.69999999999993</v>
      </c>
      <c r="F210" s="36">
        <v>275.29999999999995</v>
      </c>
      <c r="G210" s="36">
        <v>266.64999999999992</v>
      </c>
      <c r="H210" s="36">
        <v>294.74999999999994</v>
      </c>
      <c r="I210" s="36">
        <v>303.39999999999992</v>
      </c>
      <c r="J210" s="36">
        <v>308.79999999999995</v>
      </c>
      <c r="K210" s="31">
        <v>298</v>
      </c>
      <c r="L210" s="31">
        <v>283.95</v>
      </c>
      <c r="M210" s="31">
        <v>1.65425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541.4</v>
      </c>
      <c r="D211" s="36">
        <v>546.93333333333328</v>
      </c>
      <c r="E211" s="36">
        <v>532.06666666666661</v>
      </c>
      <c r="F211" s="36">
        <v>522.73333333333335</v>
      </c>
      <c r="G211" s="36">
        <v>507.86666666666667</v>
      </c>
      <c r="H211" s="36">
        <v>556.26666666666654</v>
      </c>
      <c r="I211" s="36">
        <v>571.1333333333331</v>
      </c>
      <c r="J211" s="36">
        <v>580.46666666666647</v>
      </c>
      <c r="K211" s="31">
        <v>561.79999999999995</v>
      </c>
      <c r="L211" s="31">
        <v>537.6</v>
      </c>
      <c r="M211" s="31">
        <v>78.679720000000003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933.35</v>
      </c>
      <c r="D212" s="36">
        <v>949.9</v>
      </c>
      <c r="E212" s="36">
        <v>913.44999999999993</v>
      </c>
      <c r="F212" s="36">
        <v>893.55</v>
      </c>
      <c r="G212" s="36">
        <v>857.09999999999991</v>
      </c>
      <c r="H212" s="36">
        <v>969.8</v>
      </c>
      <c r="I212" s="36">
        <v>1006.25</v>
      </c>
      <c r="J212" s="36">
        <v>1026.1500000000001</v>
      </c>
      <c r="K212" s="31">
        <v>986.35</v>
      </c>
      <c r="L212" s="31">
        <v>930</v>
      </c>
      <c r="M212" s="31">
        <v>0.65705000000000002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2890.5</v>
      </c>
      <c r="D213" s="36">
        <v>2919.9166666666665</v>
      </c>
      <c r="E213" s="36">
        <v>2817.833333333333</v>
      </c>
      <c r="F213" s="36">
        <v>2745.1666666666665</v>
      </c>
      <c r="G213" s="36">
        <v>2643.083333333333</v>
      </c>
      <c r="H213" s="36">
        <v>2992.583333333333</v>
      </c>
      <c r="I213" s="36">
        <v>3094.6666666666661</v>
      </c>
      <c r="J213" s="36">
        <v>3167.333333333333</v>
      </c>
      <c r="K213" s="31">
        <v>3022</v>
      </c>
      <c r="L213" s="31">
        <v>2847.25</v>
      </c>
      <c r="M213" s="31">
        <v>16.280380000000001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258.7</v>
      </c>
      <c r="D214" s="36">
        <v>262.43333333333334</v>
      </c>
      <c r="E214" s="36">
        <v>251.86666666666667</v>
      </c>
      <c r="F214" s="36">
        <v>245.03333333333333</v>
      </c>
      <c r="G214" s="36">
        <v>234.46666666666667</v>
      </c>
      <c r="H214" s="36">
        <v>269.26666666666665</v>
      </c>
      <c r="I214" s="36">
        <v>279.83333333333337</v>
      </c>
      <c r="J214" s="36">
        <v>286.66666666666669</v>
      </c>
      <c r="K214" s="31">
        <v>273</v>
      </c>
      <c r="L214" s="31">
        <v>255.6</v>
      </c>
      <c r="M214" s="31">
        <v>145.71045000000001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440.45</v>
      </c>
      <c r="D215" s="36">
        <v>451.48333333333335</v>
      </c>
      <c r="E215" s="36">
        <v>425.9666666666667</v>
      </c>
      <c r="F215" s="36">
        <v>411.48333333333335</v>
      </c>
      <c r="G215" s="36">
        <v>385.9666666666667</v>
      </c>
      <c r="H215" s="36">
        <v>465.9666666666667</v>
      </c>
      <c r="I215" s="36">
        <v>491.48333333333335</v>
      </c>
      <c r="J215" s="36">
        <v>505.9666666666667</v>
      </c>
      <c r="K215" s="31">
        <v>477</v>
      </c>
      <c r="L215" s="31">
        <v>437</v>
      </c>
      <c r="M215" s="31">
        <v>86.78819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2375.5500000000002</v>
      </c>
      <c r="D216" s="36">
        <v>2407.1666666666665</v>
      </c>
      <c r="E216" s="36">
        <v>2333.833333333333</v>
      </c>
      <c r="F216" s="36">
        <v>2292.1166666666663</v>
      </c>
      <c r="G216" s="36">
        <v>2218.7833333333328</v>
      </c>
      <c r="H216" s="36">
        <v>2448.8833333333332</v>
      </c>
      <c r="I216" s="36">
        <v>2522.2166666666662</v>
      </c>
      <c r="J216" s="36">
        <v>2563.9333333333334</v>
      </c>
      <c r="K216" s="31">
        <v>2480.5</v>
      </c>
      <c r="L216" s="31">
        <v>2365.4499999999998</v>
      </c>
      <c r="M216" s="31">
        <v>43.69332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310.7</v>
      </c>
      <c r="D217" s="36">
        <v>311.8</v>
      </c>
      <c r="E217" s="36">
        <v>306.60000000000002</v>
      </c>
      <c r="F217" s="36">
        <v>302.5</v>
      </c>
      <c r="G217" s="36">
        <v>297.3</v>
      </c>
      <c r="H217" s="36">
        <v>315.90000000000003</v>
      </c>
      <c r="I217" s="36">
        <v>321.09999999999997</v>
      </c>
      <c r="J217" s="36">
        <v>325.20000000000005</v>
      </c>
      <c r="K217" s="31">
        <v>317</v>
      </c>
      <c r="L217" s="31">
        <v>307.7</v>
      </c>
      <c r="M217" s="31">
        <v>6.1337400000000004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5802.55</v>
      </c>
      <c r="D218" s="36">
        <v>5906.9666666666672</v>
      </c>
      <c r="E218" s="36">
        <v>5675.5833333333339</v>
      </c>
      <c r="F218" s="36">
        <v>5548.6166666666668</v>
      </c>
      <c r="G218" s="36">
        <v>5317.2333333333336</v>
      </c>
      <c r="H218" s="36">
        <v>6033.9333333333343</v>
      </c>
      <c r="I218" s="36">
        <v>6265.3166666666675</v>
      </c>
      <c r="J218" s="36">
        <v>6392.2833333333347</v>
      </c>
      <c r="K218" s="31">
        <v>6138.35</v>
      </c>
      <c r="L218" s="31">
        <v>5780</v>
      </c>
      <c r="M218" s="31">
        <v>0.32346999999999998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541.95000000000005</v>
      </c>
      <c r="D219" s="36">
        <v>546.71666666666658</v>
      </c>
      <c r="E219" s="36">
        <v>531.53333333333319</v>
      </c>
      <c r="F219" s="36">
        <v>521.11666666666656</v>
      </c>
      <c r="G219" s="36">
        <v>505.93333333333317</v>
      </c>
      <c r="H219" s="36">
        <v>557.13333333333321</v>
      </c>
      <c r="I219" s="36">
        <v>572.31666666666661</v>
      </c>
      <c r="J219" s="36">
        <v>582.73333333333323</v>
      </c>
      <c r="K219" s="31">
        <v>561.9</v>
      </c>
      <c r="L219" s="31">
        <v>536.29999999999995</v>
      </c>
      <c r="M219" s="31">
        <v>0.83428000000000002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990.35</v>
      </c>
      <c r="D220" s="36">
        <v>987.36666666666667</v>
      </c>
      <c r="E220" s="36">
        <v>971.98333333333335</v>
      </c>
      <c r="F220" s="36">
        <v>953.61666666666667</v>
      </c>
      <c r="G220" s="36">
        <v>938.23333333333335</v>
      </c>
      <c r="H220" s="36">
        <v>1005.7333333333333</v>
      </c>
      <c r="I220" s="36">
        <v>1021.1166666666668</v>
      </c>
      <c r="J220" s="36">
        <v>1039.4833333333333</v>
      </c>
      <c r="K220" s="31">
        <v>1002.75</v>
      </c>
      <c r="L220" s="31">
        <v>969</v>
      </c>
      <c r="M220" s="31">
        <v>1.9356199999999999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37847.300000000003</v>
      </c>
      <c r="D221" s="36">
        <v>37781.433333333334</v>
      </c>
      <c r="E221" s="36">
        <v>37575.866666666669</v>
      </c>
      <c r="F221" s="36">
        <v>37304.433333333334</v>
      </c>
      <c r="G221" s="36">
        <v>37098.866666666669</v>
      </c>
      <c r="H221" s="36">
        <v>38052.866666666669</v>
      </c>
      <c r="I221" s="36">
        <v>38258.433333333334</v>
      </c>
      <c r="J221" s="36">
        <v>38529.866666666669</v>
      </c>
      <c r="K221" s="31">
        <v>37987</v>
      </c>
      <c r="L221" s="31">
        <v>37510</v>
      </c>
      <c r="M221" s="31">
        <v>0.14501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149.9</v>
      </c>
      <c r="D222" s="36">
        <v>155.86666666666667</v>
      </c>
      <c r="E222" s="36">
        <v>142.03333333333336</v>
      </c>
      <c r="F222" s="36">
        <v>134.16666666666669</v>
      </c>
      <c r="G222" s="36">
        <v>120.33333333333337</v>
      </c>
      <c r="H222" s="36">
        <v>163.73333333333335</v>
      </c>
      <c r="I222" s="36">
        <v>177.56666666666666</v>
      </c>
      <c r="J222" s="36">
        <v>185.43333333333334</v>
      </c>
      <c r="K222" s="31">
        <v>169.7</v>
      </c>
      <c r="L222" s="31">
        <v>148</v>
      </c>
      <c r="M222" s="31">
        <v>447.63598000000002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1029.05</v>
      </c>
      <c r="D223" s="36">
        <v>1036.55</v>
      </c>
      <c r="E223" s="36">
        <v>1013.6999999999998</v>
      </c>
      <c r="F223" s="36">
        <v>998.34999999999991</v>
      </c>
      <c r="G223" s="36">
        <v>975.49999999999977</v>
      </c>
      <c r="H223" s="36">
        <v>1051.8999999999999</v>
      </c>
      <c r="I223" s="36">
        <v>1074.7499999999998</v>
      </c>
      <c r="J223" s="36">
        <v>1090.0999999999999</v>
      </c>
      <c r="K223" s="31">
        <v>1059.4000000000001</v>
      </c>
      <c r="L223" s="31">
        <v>1021.2</v>
      </c>
      <c r="M223" s="31">
        <v>507.97448000000003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1479.2</v>
      </c>
      <c r="D224" s="36">
        <v>1476.5166666666664</v>
      </c>
      <c r="E224" s="36">
        <v>1453.2833333333328</v>
      </c>
      <c r="F224" s="36">
        <v>1427.3666666666663</v>
      </c>
      <c r="G224" s="36">
        <v>1404.1333333333328</v>
      </c>
      <c r="H224" s="36">
        <v>1502.4333333333329</v>
      </c>
      <c r="I224" s="36">
        <v>1525.6666666666665</v>
      </c>
      <c r="J224" s="36">
        <v>1551.583333333333</v>
      </c>
      <c r="K224" s="31">
        <v>1499.75</v>
      </c>
      <c r="L224" s="31">
        <v>1450.6</v>
      </c>
      <c r="M224" s="31">
        <v>15.46007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479.45</v>
      </c>
      <c r="D225" s="36">
        <v>483.93333333333334</v>
      </c>
      <c r="E225" s="36">
        <v>470.7166666666667</v>
      </c>
      <c r="F225" s="36">
        <v>461.98333333333335</v>
      </c>
      <c r="G225" s="36">
        <v>448.76666666666671</v>
      </c>
      <c r="H225" s="36">
        <v>492.66666666666669</v>
      </c>
      <c r="I225" s="36">
        <v>505.88333333333327</v>
      </c>
      <c r="J225" s="36">
        <v>514.61666666666667</v>
      </c>
      <c r="K225" s="31">
        <v>497.15</v>
      </c>
      <c r="L225" s="31">
        <v>475.2</v>
      </c>
      <c r="M225" s="31">
        <v>32.818379999999998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758.15</v>
      </c>
      <c r="D226" s="36">
        <v>758.4</v>
      </c>
      <c r="E226" s="36">
        <v>747.8</v>
      </c>
      <c r="F226" s="36">
        <v>737.44999999999993</v>
      </c>
      <c r="G226" s="36">
        <v>726.84999999999991</v>
      </c>
      <c r="H226" s="36">
        <v>768.75</v>
      </c>
      <c r="I226" s="36">
        <v>779.35000000000014</v>
      </c>
      <c r="J226" s="36">
        <v>789.7</v>
      </c>
      <c r="K226" s="31">
        <v>769</v>
      </c>
      <c r="L226" s="31">
        <v>748.05</v>
      </c>
      <c r="M226" s="31">
        <v>5.7348299999999997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76.400000000000006</v>
      </c>
      <c r="D227" s="36">
        <v>78.566666666666677</v>
      </c>
      <c r="E227" s="36">
        <v>73.433333333333351</v>
      </c>
      <c r="F227" s="36">
        <v>70.466666666666669</v>
      </c>
      <c r="G227" s="36">
        <v>65.333333333333343</v>
      </c>
      <c r="H227" s="36">
        <v>81.53333333333336</v>
      </c>
      <c r="I227" s="36">
        <v>86.666666666666686</v>
      </c>
      <c r="J227" s="36">
        <v>89.633333333333368</v>
      </c>
      <c r="K227" s="31">
        <v>83.7</v>
      </c>
      <c r="L227" s="31">
        <v>75.599999999999994</v>
      </c>
      <c r="M227" s="31">
        <v>756.84159999999997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81.8</v>
      </c>
      <c r="D228" s="36">
        <v>82.716666666666669</v>
      </c>
      <c r="E228" s="36">
        <v>80.233333333333334</v>
      </c>
      <c r="F228" s="36">
        <v>78.666666666666671</v>
      </c>
      <c r="G228" s="36">
        <v>76.183333333333337</v>
      </c>
      <c r="H228" s="36">
        <v>84.283333333333331</v>
      </c>
      <c r="I228" s="36">
        <v>86.76666666666668</v>
      </c>
      <c r="J228" s="36">
        <v>88.333333333333329</v>
      </c>
      <c r="K228" s="31">
        <v>85.2</v>
      </c>
      <c r="L228" s="31">
        <v>81.150000000000006</v>
      </c>
      <c r="M228" s="31">
        <v>953.55822000000001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115.75</v>
      </c>
      <c r="D229" s="36">
        <v>117.48333333333333</v>
      </c>
      <c r="E229" s="36">
        <v>113.46666666666667</v>
      </c>
      <c r="F229" s="36">
        <v>111.18333333333334</v>
      </c>
      <c r="G229" s="36">
        <v>107.16666666666667</v>
      </c>
      <c r="H229" s="36">
        <v>119.76666666666667</v>
      </c>
      <c r="I229" s="36">
        <v>123.78333333333335</v>
      </c>
      <c r="J229" s="36">
        <v>126.06666666666666</v>
      </c>
      <c r="K229" s="31">
        <v>121.5</v>
      </c>
      <c r="L229" s="31">
        <v>115.2</v>
      </c>
      <c r="M229" s="31">
        <v>195.06655000000001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1008.45</v>
      </c>
      <c r="D230" s="36">
        <v>1024.2833333333335</v>
      </c>
      <c r="E230" s="36">
        <v>985.16666666666697</v>
      </c>
      <c r="F230" s="36">
        <v>961.88333333333344</v>
      </c>
      <c r="G230" s="36">
        <v>922.76666666666688</v>
      </c>
      <c r="H230" s="36">
        <v>1047.5666666666671</v>
      </c>
      <c r="I230" s="36">
        <v>1086.6833333333334</v>
      </c>
      <c r="J230" s="36">
        <v>1109.9666666666672</v>
      </c>
      <c r="K230" s="31">
        <v>1063.4000000000001</v>
      </c>
      <c r="L230" s="31">
        <v>1001</v>
      </c>
      <c r="M230" s="31">
        <v>2.5024999999999999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624.85</v>
      </c>
      <c r="D231" s="36">
        <v>632.03333333333342</v>
      </c>
      <c r="E231" s="36">
        <v>605.36666666666679</v>
      </c>
      <c r="F231" s="36">
        <v>585.88333333333333</v>
      </c>
      <c r="G231" s="36">
        <v>559.2166666666667</v>
      </c>
      <c r="H231" s="36">
        <v>651.51666666666688</v>
      </c>
      <c r="I231" s="36">
        <v>678.18333333333362</v>
      </c>
      <c r="J231" s="36">
        <v>697.66666666666697</v>
      </c>
      <c r="K231" s="31">
        <v>658.7</v>
      </c>
      <c r="L231" s="31">
        <v>612.54999999999995</v>
      </c>
      <c r="M231" s="31">
        <v>11.078390000000001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235.35</v>
      </c>
      <c r="D232" s="36">
        <v>240.61666666666665</v>
      </c>
      <c r="E232" s="36">
        <v>227.93333333333328</v>
      </c>
      <c r="F232" s="36">
        <v>220.51666666666662</v>
      </c>
      <c r="G232" s="36">
        <v>207.83333333333326</v>
      </c>
      <c r="H232" s="36">
        <v>248.0333333333333</v>
      </c>
      <c r="I232" s="36">
        <v>260.71666666666664</v>
      </c>
      <c r="J232" s="36">
        <v>268.13333333333333</v>
      </c>
      <c r="K232" s="31">
        <v>253.3</v>
      </c>
      <c r="L232" s="31">
        <v>233.2</v>
      </c>
      <c r="M232" s="31">
        <v>32.955689999999997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186.1</v>
      </c>
      <c r="D233" s="36">
        <v>191.45000000000002</v>
      </c>
      <c r="E233" s="36">
        <v>177.50000000000003</v>
      </c>
      <c r="F233" s="36">
        <v>168.9</v>
      </c>
      <c r="G233" s="36">
        <v>154.95000000000002</v>
      </c>
      <c r="H233" s="36">
        <v>200.05000000000004</v>
      </c>
      <c r="I233" s="36">
        <v>214.00000000000003</v>
      </c>
      <c r="J233" s="36">
        <v>222.60000000000005</v>
      </c>
      <c r="K233" s="31">
        <v>205.4</v>
      </c>
      <c r="L233" s="31">
        <v>182.85</v>
      </c>
      <c r="M233" s="31">
        <v>193.6343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94.5</v>
      </c>
      <c r="D234" s="36">
        <v>97.2</v>
      </c>
      <c r="E234" s="36">
        <v>90.7</v>
      </c>
      <c r="F234" s="36">
        <v>86.9</v>
      </c>
      <c r="G234" s="36">
        <v>80.400000000000006</v>
      </c>
      <c r="H234" s="36">
        <v>101</v>
      </c>
      <c r="I234" s="36">
        <v>107.5</v>
      </c>
      <c r="J234" s="36">
        <v>111.3</v>
      </c>
      <c r="K234" s="31">
        <v>103.7</v>
      </c>
      <c r="L234" s="31">
        <v>93.4</v>
      </c>
      <c r="M234" s="31">
        <v>212.76625000000001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2439.0500000000002</v>
      </c>
      <c r="D235" s="36">
        <v>2486.6833333333334</v>
      </c>
      <c r="E235" s="36">
        <v>2373.3666666666668</v>
      </c>
      <c r="F235" s="36">
        <v>2307.6833333333334</v>
      </c>
      <c r="G235" s="36">
        <v>2194.3666666666668</v>
      </c>
      <c r="H235" s="36">
        <v>2552.3666666666668</v>
      </c>
      <c r="I235" s="36">
        <v>2665.6833333333334</v>
      </c>
      <c r="J235" s="36">
        <v>2731.3666666666668</v>
      </c>
      <c r="K235" s="31">
        <v>2600</v>
      </c>
      <c r="L235" s="31">
        <v>2421</v>
      </c>
      <c r="M235" s="31">
        <v>3.1549399999999999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445.1</v>
      </c>
      <c r="D236" s="36">
        <v>452.4666666666667</v>
      </c>
      <c r="E236" s="36">
        <v>432.63333333333338</v>
      </c>
      <c r="F236" s="36">
        <v>420.16666666666669</v>
      </c>
      <c r="G236" s="36">
        <v>400.33333333333337</v>
      </c>
      <c r="H236" s="36">
        <v>464.93333333333339</v>
      </c>
      <c r="I236" s="36">
        <v>484.76666666666665</v>
      </c>
      <c r="J236" s="36">
        <v>497.23333333333341</v>
      </c>
      <c r="K236" s="31">
        <v>472.3</v>
      </c>
      <c r="L236" s="31">
        <v>440</v>
      </c>
      <c r="M236" s="31">
        <v>26.549659999999999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136.44999999999999</v>
      </c>
      <c r="D237" s="36">
        <v>138.65</v>
      </c>
      <c r="E237" s="36">
        <v>133.5</v>
      </c>
      <c r="F237" s="36">
        <v>130.54999999999998</v>
      </c>
      <c r="G237" s="36">
        <v>125.39999999999998</v>
      </c>
      <c r="H237" s="36">
        <v>141.60000000000002</v>
      </c>
      <c r="I237" s="36">
        <v>146.75000000000006</v>
      </c>
      <c r="J237" s="36">
        <v>149.70000000000005</v>
      </c>
      <c r="K237" s="31">
        <v>143.80000000000001</v>
      </c>
      <c r="L237" s="31">
        <v>135.69999999999999</v>
      </c>
      <c r="M237" s="31">
        <v>159.01514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471.3</v>
      </c>
      <c r="D238" s="36">
        <v>474.7166666666667</v>
      </c>
      <c r="E238" s="36">
        <v>463.43333333333339</v>
      </c>
      <c r="F238" s="36">
        <v>455.56666666666672</v>
      </c>
      <c r="G238" s="36">
        <v>444.28333333333342</v>
      </c>
      <c r="H238" s="36">
        <v>482.58333333333337</v>
      </c>
      <c r="I238" s="36">
        <v>493.86666666666667</v>
      </c>
      <c r="J238" s="36">
        <v>501.73333333333335</v>
      </c>
      <c r="K238" s="31">
        <v>486</v>
      </c>
      <c r="L238" s="31">
        <v>466.85</v>
      </c>
      <c r="M238" s="31">
        <v>40.507959999999997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138.94999999999999</v>
      </c>
      <c r="D239" s="36">
        <v>142.86666666666667</v>
      </c>
      <c r="E239" s="36">
        <v>133.93333333333334</v>
      </c>
      <c r="F239" s="36">
        <v>128.91666666666666</v>
      </c>
      <c r="G239" s="36">
        <v>119.98333333333332</v>
      </c>
      <c r="H239" s="36">
        <v>147.88333333333335</v>
      </c>
      <c r="I239" s="36">
        <v>156.81666666666669</v>
      </c>
      <c r="J239" s="36">
        <v>161.83333333333337</v>
      </c>
      <c r="K239" s="31">
        <v>151.80000000000001</v>
      </c>
      <c r="L239" s="31">
        <v>137.85</v>
      </c>
      <c r="M239" s="31">
        <v>381.67576000000003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43.7</v>
      </c>
      <c r="D240" s="36">
        <v>44.733333333333341</v>
      </c>
      <c r="E240" s="36">
        <v>42.366666666666681</v>
      </c>
      <c r="F240" s="36">
        <v>41.033333333333339</v>
      </c>
      <c r="G240" s="36">
        <v>38.666666666666679</v>
      </c>
      <c r="H240" s="36">
        <v>46.066666666666684</v>
      </c>
      <c r="I240" s="36">
        <v>48.433333333333344</v>
      </c>
      <c r="J240" s="36">
        <v>49.766666666666687</v>
      </c>
      <c r="K240" s="31">
        <v>47.1</v>
      </c>
      <c r="L240" s="31">
        <v>43.4</v>
      </c>
      <c r="M240" s="31">
        <v>461.70654999999999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935.35</v>
      </c>
      <c r="D241" s="36">
        <v>969.63333333333333</v>
      </c>
      <c r="E241" s="36">
        <v>892.36666666666656</v>
      </c>
      <c r="F241" s="36">
        <v>849.38333333333321</v>
      </c>
      <c r="G241" s="36">
        <v>772.11666666666645</v>
      </c>
      <c r="H241" s="36">
        <v>1012.6166666666667</v>
      </c>
      <c r="I241" s="36">
        <v>1089.8833333333332</v>
      </c>
      <c r="J241" s="36">
        <v>1132.8666666666668</v>
      </c>
      <c r="K241" s="31">
        <v>1046.9000000000001</v>
      </c>
      <c r="L241" s="31">
        <v>926.65</v>
      </c>
      <c r="M241" s="31">
        <v>157.04924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161.30000000000001</v>
      </c>
      <c r="D242" s="36">
        <v>170.95000000000002</v>
      </c>
      <c r="E242" s="36">
        <v>149.10000000000002</v>
      </c>
      <c r="F242" s="36">
        <v>136.9</v>
      </c>
      <c r="G242" s="36">
        <v>115.05000000000001</v>
      </c>
      <c r="H242" s="36">
        <v>183.15000000000003</v>
      </c>
      <c r="I242" s="36">
        <v>205</v>
      </c>
      <c r="J242" s="36">
        <v>217.20000000000005</v>
      </c>
      <c r="K242" s="31">
        <v>192.8</v>
      </c>
      <c r="L242" s="31">
        <v>158.75</v>
      </c>
      <c r="M242" s="31">
        <v>2691.0812999999998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1416</v>
      </c>
      <c r="D243" s="36">
        <v>1429.3333333333333</v>
      </c>
      <c r="E243" s="36">
        <v>1398.6666666666665</v>
      </c>
      <c r="F243" s="36">
        <v>1381.3333333333333</v>
      </c>
      <c r="G243" s="36">
        <v>1350.6666666666665</v>
      </c>
      <c r="H243" s="36">
        <v>1446.6666666666665</v>
      </c>
      <c r="I243" s="36">
        <v>1477.333333333333</v>
      </c>
      <c r="J243" s="36">
        <v>1494.6666666666665</v>
      </c>
      <c r="K243" s="31">
        <v>1460</v>
      </c>
      <c r="L243" s="31">
        <v>1412</v>
      </c>
      <c r="M243" s="31">
        <v>0.88754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435.85</v>
      </c>
      <c r="D244" s="36">
        <v>439.2166666666667</v>
      </c>
      <c r="E244" s="36">
        <v>430.63333333333338</v>
      </c>
      <c r="F244" s="36">
        <v>425.41666666666669</v>
      </c>
      <c r="G244" s="36">
        <v>416.83333333333337</v>
      </c>
      <c r="H244" s="36">
        <v>444.43333333333339</v>
      </c>
      <c r="I244" s="36">
        <v>453.01666666666665</v>
      </c>
      <c r="J244" s="36">
        <v>458.23333333333341</v>
      </c>
      <c r="K244" s="31">
        <v>447.8</v>
      </c>
      <c r="L244" s="31">
        <v>434</v>
      </c>
      <c r="M244" s="31">
        <v>29.780329999999999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217.1</v>
      </c>
      <c r="D245" s="36">
        <v>219.43333333333331</v>
      </c>
      <c r="E245" s="36">
        <v>213.46666666666661</v>
      </c>
      <c r="F245" s="36">
        <v>209.83333333333331</v>
      </c>
      <c r="G245" s="36">
        <v>203.86666666666662</v>
      </c>
      <c r="H245" s="36">
        <v>223.06666666666661</v>
      </c>
      <c r="I245" s="36">
        <v>229.0333333333333</v>
      </c>
      <c r="J245" s="36">
        <v>232.6666666666666</v>
      </c>
      <c r="K245" s="31">
        <v>225.4</v>
      </c>
      <c r="L245" s="31">
        <v>215.8</v>
      </c>
      <c r="M245" s="31">
        <v>151.10861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1441.7</v>
      </c>
      <c r="D246" s="36">
        <v>1472.5500000000002</v>
      </c>
      <c r="E246" s="36">
        <v>1397.2000000000003</v>
      </c>
      <c r="F246" s="36">
        <v>1352.7</v>
      </c>
      <c r="G246" s="36">
        <v>1277.3500000000001</v>
      </c>
      <c r="H246" s="36">
        <v>1517.0500000000004</v>
      </c>
      <c r="I246" s="36">
        <v>1592.4000000000003</v>
      </c>
      <c r="J246" s="36">
        <v>1636.9000000000005</v>
      </c>
      <c r="K246" s="31">
        <v>1547.9</v>
      </c>
      <c r="L246" s="31">
        <v>1428.05</v>
      </c>
      <c r="M246" s="31">
        <v>100.97057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25.6</v>
      </c>
      <c r="D247" s="36">
        <v>25.916666666666668</v>
      </c>
      <c r="E247" s="36">
        <v>24.883333333333336</v>
      </c>
      <c r="F247" s="36">
        <v>24.166666666666668</v>
      </c>
      <c r="G247" s="36">
        <v>23.133333333333336</v>
      </c>
      <c r="H247" s="36">
        <v>26.633333333333336</v>
      </c>
      <c r="I247" s="36">
        <v>27.666666666666668</v>
      </c>
      <c r="J247" s="36">
        <v>28.383333333333336</v>
      </c>
      <c r="K247" s="31">
        <v>26.95</v>
      </c>
      <c r="L247" s="31">
        <v>25.2</v>
      </c>
      <c r="M247" s="31">
        <v>840.43460000000005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4946.1000000000004</v>
      </c>
      <c r="D248" s="36">
        <v>4986.0333333333328</v>
      </c>
      <c r="E248" s="36">
        <v>4872.1166666666659</v>
      </c>
      <c r="F248" s="36">
        <v>4798.1333333333332</v>
      </c>
      <c r="G248" s="36">
        <v>4684.2166666666662</v>
      </c>
      <c r="H248" s="36">
        <v>5060.0166666666655</v>
      </c>
      <c r="I248" s="36">
        <v>5173.9333333333334</v>
      </c>
      <c r="J248" s="36">
        <v>5247.9166666666652</v>
      </c>
      <c r="K248" s="31">
        <v>5099.95</v>
      </c>
      <c r="L248" s="31">
        <v>4912.05</v>
      </c>
      <c r="M248" s="31">
        <v>2.5912899999999999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1642.15</v>
      </c>
      <c r="D249" s="36">
        <v>1651.5166666666667</v>
      </c>
      <c r="E249" s="36">
        <v>1628.3333333333333</v>
      </c>
      <c r="F249" s="36">
        <v>1614.5166666666667</v>
      </c>
      <c r="G249" s="36">
        <v>1591.3333333333333</v>
      </c>
      <c r="H249" s="36">
        <v>1665.3333333333333</v>
      </c>
      <c r="I249" s="36">
        <v>1688.5166666666667</v>
      </c>
      <c r="J249" s="36">
        <v>1702.3333333333333</v>
      </c>
      <c r="K249" s="31">
        <v>1674.7</v>
      </c>
      <c r="L249" s="31">
        <v>1637.7</v>
      </c>
      <c r="M249" s="31">
        <v>94.012550000000005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3030.9</v>
      </c>
      <c r="D250" s="36">
        <v>3042.4166666666665</v>
      </c>
      <c r="E250" s="36">
        <v>2984.8833333333332</v>
      </c>
      <c r="F250" s="36">
        <v>2938.8666666666668</v>
      </c>
      <c r="G250" s="36">
        <v>2881.3333333333335</v>
      </c>
      <c r="H250" s="36">
        <v>3088.4333333333329</v>
      </c>
      <c r="I250" s="36">
        <v>3145.9666666666667</v>
      </c>
      <c r="J250" s="36">
        <v>3191.9833333333327</v>
      </c>
      <c r="K250" s="31">
        <v>3099.95</v>
      </c>
      <c r="L250" s="31">
        <v>2996.4</v>
      </c>
      <c r="M250" s="31">
        <v>0.25747999999999999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892.85</v>
      </c>
      <c r="D251" s="36">
        <v>908.83333333333337</v>
      </c>
      <c r="E251" s="36">
        <v>869.51666666666677</v>
      </c>
      <c r="F251" s="36">
        <v>846.18333333333339</v>
      </c>
      <c r="G251" s="36">
        <v>806.86666666666679</v>
      </c>
      <c r="H251" s="36">
        <v>932.16666666666674</v>
      </c>
      <c r="I251" s="36">
        <v>971.48333333333335</v>
      </c>
      <c r="J251" s="36">
        <v>994.81666666666672</v>
      </c>
      <c r="K251" s="31">
        <v>948.15</v>
      </c>
      <c r="L251" s="31">
        <v>885.5</v>
      </c>
      <c r="M251" s="31">
        <v>5.3483200000000002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2911.8</v>
      </c>
      <c r="D252" s="36">
        <v>2959.9333333333329</v>
      </c>
      <c r="E252" s="36">
        <v>2851.8666666666659</v>
      </c>
      <c r="F252" s="36">
        <v>2791.9333333333329</v>
      </c>
      <c r="G252" s="36">
        <v>2683.8666666666659</v>
      </c>
      <c r="H252" s="36">
        <v>3019.8666666666659</v>
      </c>
      <c r="I252" s="36">
        <v>3127.9333333333325</v>
      </c>
      <c r="J252" s="36">
        <v>3187.8666666666659</v>
      </c>
      <c r="K252" s="31">
        <v>3068</v>
      </c>
      <c r="L252" s="31">
        <v>2900</v>
      </c>
      <c r="M252" s="31">
        <v>10.61598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1082</v>
      </c>
      <c r="D253" s="36">
        <v>1078.7666666666667</v>
      </c>
      <c r="E253" s="36">
        <v>1064.2833333333333</v>
      </c>
      <c r="F253" s="36">
        <v>1046.5666666666666</v>
      </c>
      <c r="G253" s="36">
        <v>1032.0833333333333</v>
      </c>
      <c r="H253" s="36">
        <v>1096.4833333333333</v>
      </c>
      <c r="I253" s="36">
        <v>1110.9666666666665</v>
      </c>
      <c r="J253" s="36">
        <v>1128.6833333333334</v>
      </c>
      <c r="K253" s="31">
        <v>1093.25</v>
      </c>
      <c r="L253" s="31">
        <v>1061.05</v>
      </c>
      <c r="M253" s="31">
        <v>5.2598200000000004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47.9</v>
      </c>
      <c r="D254" s="36">
        <v>48.916666666666664</v>
      </c>
      <c r="E254" s="36">
        <v>46.383333333333326</v>
      </c>
      <c r="F254" s="36">
        <v>44.86666666666666</v>
      </c>
      <c r="G254" s="36">
        <v>42.333333333333321</v>
      </c>
      <c r="H254" s="36">
        <v>50.43333333333333</v>
      </c>
      <c r="I254" s="36">
        <v>52.966666666666676</v>
      </c>
      <c r="J254" s="36">
        <v>54.483333333333334</v>
      </c>
      <c r="K254" s="31">
        <v>51.45</v>
      </c>
      <c r="L254" s="31">
        <v>47.4</v>
      </c>
      <c r="M254" s="31">
        <v>641.00445999999999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459.3</v>
      </c>
      <c r="D255" s="36">
        <v>463.14999999999992</v>
      </c>
      <c r="E255" s="36">
        <v>452.54999999999984</v>
      </c>
      <c r="F255" s="36">
        <v>445.7999999999999</v>
      </c>
      <c r="G255" s="36">
        <v>435.19999999999982</v>
      </c>
      <c r="H255" s="36">
        <v>469.89999999999986</v>
      </c>
      <c r="I255" s="36">
        <v>480.49999999999989</v>
      </c>
      <c r="J255" s="36">
        <v>487.24999999999989</v>
      </c>
      <c r="K255" s="31">
        <v>473.75</v>
      </c>
      <c r="L255" s="31">
        <v>456.4</v>
      </c>
      <c r="M255" s="31">
        <v>84.04513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330.9</v>
      </c>
      <c r="D256" s="36">
        <v>338.76666666666671</v>
      </c>
      <c r="E256" s="36">
        <v>319.23333333333341</v>
      </c>
      <c r="F256" s="36">
        <v>307.56666666666672</v>
      </c>
      <c r="G256" s="36">
        <v>288.03333333333342</v>
      </c>
      <c r="H256" s="36">
        <v>350.43333333333339</v>
      </c>
      <c r="I256" s="36">
        <v>369.9666666666667</v>
      </c>
      <c r="J256" s="36">
        <v>381.63333333333338</v>
      </c>
      <c r="K256" s="31">
        <v>358.3</v>
      </c>
      <c r="L256" s="31">
        <v>327.10000000000002</v>
      </c>
      <c r="M256" s="31">
        <v>35.726179999999999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1658.2</v>
      </c>
      <c r="D257" s="36">
        <v>1647.8</v>
      </c>
      <c r="E257" s="36">
        <v>1626.6</v>
      </c>
      <c r="F257" s="36">
        <v>1595</v>
      </c>
      <c r="G257" s="36">
        <v>1573.8</v>
      </c>
      <c r="H257" s="36">
        <v>1679.3999999999999</v>
      </c>
      <c r="I257" s="36">
        <v>1700.6000000000001</v>
      </c>
      <c r="J257" s="36">
        <v>1732.1999999999998</v>
      </c>
      <c r="K257" s="31">
        <v>1669</v>
      </c>
      <c r="L257" s="31">
        <v>1616.2</v>
      </c>
      <c r="M257" s="31">
        <v>1.3325899999999999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3948.15</v>
      </c>
      <c r="D258" s="36">
        <v>3997.6333333333332</v>
      </c>
      <c r="E258" s="36">
        <v>3883.7666666666664</v>
      </c>
      <c r="F258" s="36">
        <v>3819.3833333333332</v>
      </c>
      <c r="G258" s="36">
        <v>3705.5166666666664</v>
      </c>
      <c r="H258" s="36">
        <v>4062.0166666666664</v>
      </c>
      <c r="I258" s="36">
        <v>4175.8833333333332</v>
      </c>
      <c r="J258" s="36">
        <v>4240.2666666666664</v>
      </c>
      <c r="K258" s="31">
        <v>4111.5</v>
      </c>
      <c r="L258" s="31">
        <v>3933.25</v>
      </c>
      <c r="M258" s="31">
        <v>4.8619700000000003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109.25</v>
      </c>
      <c r="D259" s="36">
        <v>110.60000000000001</v>
      </c>
      <c r="E259" s="36">
        <v>107.55000000000001</v>
      </c>
      <c r="F259" s="36">
        <v>105.85000000000001</v>
      </c>
      <c r="G259" s="36">
        <v>102.80000000000001</v>
      </c>
      <c r="H259" s="36">
        <v>112.30000000000001</v>
      </c>
      <c r="I259" s="36">
        <v>115.35</v>
      </c>
      <c r="J259" s="36">
        <v>117.05000000000001</v>
      </c>
      <c r="K259" s="31">
        <v>113.65</v>
      </c>
      <c r="L259" s="31">
        <v>108.9</v>
      </c>
      <c r="M259" s="31">
        <v>17.801729999999999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1801.65</v>
      </c>
      <c r="D260" s="36">
        <v>1824.8666666666668</v>
      </c>
      <c r="E260" s="36">
        <v>1766.7833333333335</v>
      </c>
      <c r="F260" s="36">
        <v>1731.9166666666667</v>
      </c>
      <c r="G260" s="36">
        <v>1673.8333333333335</v>
      </c>
      <c r="H260" s="36">
        <v>1859.7333333333336</v>
      </c>
      <c r="I260" s="36">
        <v>1917.8166666666666</v>
      </c>
      <c r="J260" s="36">
        <v>1952.6833333333336</v>
      </c>
      <c r="K260" s="31">
        <v>1882.95</v>
      </c>
      <c r="L260" s="31">
        <v>1790</v>
      </c>
      <c r="M260" s="31">
        <v>0.99578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529.95000000000005</v>
      </c>
      <c r="D261" s="36">
        <v>540.23333333333323</v>
      </c>
      <c r="E261" s="36">
        <v>504.31666666666649</v>
      </c>
      <c r="F261" s="36">
        <v>478.68333333333328</v>
      </c>
      <c r="G261" s="36">
        <v>442.76666666666654</v>
      </c>
      <c r="H261" s="36">
        <v>565.86666666666645</v>
      </c>
      <c r="I261" s="36">
        <v>601.78333333333319</v>
      </c>
      <c r="J261" s="36">
        <v>627.4166666666664</v>
      </c>
      <c r="K261" s="31">
        <v>576.15</v>
      </c>
      <c r="L261" s="31">
        <v>514.6</v>
      </c>
      <c r="M261" s="31">
        <v>104.60489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694.65</v>
      </c>
      <c r="D262" s="36">
        <v>708.2166666666667</v>
      </c>
      <c r="E262" s="36">
        <v>678.43333333333339</v>
      </c>
      <c r="F262" s="36">
        <v>662.2166666666667</v>
      </c>
      <c r="G262" s="36">
        <v>632.43333333333339</v>
      </c>
      <c r="H262" s="36">
        <v>724.43333333333339</v>
      </c>
      <c r="I262" s="36">
        <v>754.2166666666667</v>
      </c>
      <c r="J262" s="36">
        <v>770.43333333333339</v>
      </c>
      <c r="K262" s="31">
        <v>738</v>
      </c>
      <c r="L262" s="31">
        <v>692</v>
      </c>
      <c r="M262" s="31">
        <v>13.4648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284.25</v>
      </c>
      <c r="D263" s="36">
        <v>284.95</v>
      </c>
      <c r="E263" s="36">
        <v>276.45</v>
      </c>
      <c r="F263" s="36">
        <v>268.64999999999998</v>
      </c>
      <c r="G263" s="36">
        <v>260.14999999999998</v>
      </c>
      <c r="H263" s="36">
        <v>292.75</v>
      </c>
      <c r="I263" s="36">
        <v>301.25</v>
      </c>
      <c r="J263" s="36">
        <v>309.05</v>
      </c>
      <c r="K263" s="31">
        <v>293.45</v>
      </c>
      <c r="L263" s="31">
        <v>277.14999999999998</v>
      </c>
      <c r="M263" s="31">
        <v>2.2485599999999999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865.8</v>
      </c>
      <c r="D264" s="36">
        <v>876.66666666666663</v>
      </c>
      <c r="E264" s="36">
        <v>851.63333333333321</v>
      </c>
      <c r="F264" s="36">
        <v>837.46666666666658</v>
      </c>
      <c r="G264" s="36">
        <v>812.43333333333317</v>
      </c>
      <c r="H264" s="36">
        <v>890.83333333333326</v>
      </c>
      <c r="I264" s="36">
        <v>915.86666666666679</v>
      </c>
      <c r="J264" s="36">
        <v>930.0333333333333</v>
      </c>
      <c r="K264" s="31">
        <v>901.7</v>
      </c>
      <c r="L264" s="31">
        <v>862.5</v>
      </c>
      <c r="M264" s="31">
        <v>3.9809399999999999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406.45</v>
      </c>
      <c r="D265" s="36">
        <v>417.13333333333327</v>
      </c>
      <c r="E265" s="36">
        <v>392.86666666666656</v>
      </c>
      <c r="F265" s="36">
        <v>379.2833333333333</v>
      </c>
      <c r="G265" s="36">
        <v>355.01666666666659</v>
      </c>
      <c r="H265" s="36">
        <v>430.71666666666653</v>
      </c>
      <c r="I265" s="36">
        <v>454.98333333333329</v>
      </c>
      <c r="J265" s="36">
        <v>468.56666666666649</v>
      </c>
      <c r="K265" s="31">
        <v>441.4</v>
      </c>
      <c r="L265" s="31">
        <v>403.55</v>
      </c>
      <c r="M265" s="31">
        <v>17.015409999999999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106.2</v>
      </c>
      <c r="D266" s="36">
        <v>107.48333333333333</v>
      </c>
      <c r="E266" s="36">
        <v>102.96666666666667</v>
      </c>
      <c r="F266" s="36">
        <v>99.733333333333334</v>
      </c>
      <c r="G266" s="36">
        <v>95.216666666666669</v>
      </c>
      <c r="H266" s="36">
        <v>110.71666666666667</v>
      </c>
      <c r="I266" s="36">
        <v>115.23333333333335</v>
      </c>
      <c r="J266" s="36">
        <v>118.46666666666667</v>
      </c>
      <c r="K266" s="31">
        <v>112</v>
      </c>
      <c r="L266" s="31">
        <v>104.25</v>
      </c>
      <c r="M266" s="31">
        <v>103.38292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484.9</v>
      </c>
      <c r="D267" s="36">
        <v>491.7</v>
      </c>
      <c r="E267" s="36">
        <v>467.19999999999993</v>
      </c>
      <c r="F267" s="36">
        <v>449.49999999999994</v>
      </c>
      <c r="G267" s="36">
        <v>424.99999999999989</v>
      </c>
      <c r="H267" s="36">
        <v>509.4</v>
      </c>
      <c r="I267" s="36">
        <v>533.90000000000009</v>
      </c>
      <c r="J267" s="36">
        <v>551.6</v>
      </c>
      <c r="K267" s="31">
        <v>516.20000000000005</v>
      </c>
      <c r="L267" s="31">
        <v>474</v>
      </c>
      <c r="M267" s="31">
        <v>40.625120000000003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790.4</v>
      </c>
      <c r="D268" s="36">
        <v>798.28333333333342</v>
      </c>
      <c r="E268" s="36">
        <v>780.56666666666683</v>
      </c>
      <c r="F268" s="36">
        <v>770.73333333333346</v>
      </c>
      <c r="G268" s="36">
        <v>753.01666666666688</v>
      </c>
      <c r="H268" s="36">
        <v>808.11666666666679</v>
      </c>
      <c r="I268" s="36">
        <v>825.83333333333326</v>
      </c>
      <c r="J268" s="36">
        <v>835.66666666666674</v>
      </c>
      <c r="K268" s="31">
        <v>816</v>
      </c>
      <c r="L268" s="31">
        <v>788.45</v>
      </c>
      <c r="M268" s="31">
        <v>15.33222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520.6</v>
      </c>
      <c r="D269" s="36">
        <v>520.85</v>
      </c>
      <c r="E269" s="36">
        <v>513.40000000000009</v>
      </c>
      <c r="F269" s="36">
        <v>506.20000000000005</v>
      </c>
      <c r="G269" s="36">
        <v>498.75000000000011</v>
      </c>
      <c r="H269" s="36">
        <v>528.05000000000007</v>
      </c>
      <c r="I269" s="36">
        <v>535.50000000000011</v>
      </c>
      <c r="J269" s="36">
        <v>542.70000000000005</v>
      </c>
      <c r="K269" s="31">
        <v>528.29999999999995</v>
      </c>
      <c r="L269" s="31">
        <v>513.65</v>
      </c>
      <c r="M269" s="31">
        <v>27.954809999999998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469.75</v>
      </c>
      <c r="D270" s="36">
        <v>469.2833333333333</v>
      </c>
      <c r="E270" s="36">
        <v>461.16666666666663</v>
      </c>
      <c r="F270" s="36">
        <v>452.58333333333331</v>
      </c>
      <c r="G270" s="36">
        <v>444.46666666666664</v>
      </c>
      <c r="H270" s="36">
        <v>477.86666666666662</v>
      </c>
      <c r="I270" s="36">
        <v>485.98333333333329</v>
      </c>
      <c r="J270" s="36">
        <v>494.56666666666661</v>
      </c>
      <c r="K270" s="31">
        <v>477.4</v>
      </c>
      <c r="L270" s="31">
        <v>460.7</v>
      </c>
      <c r="M270" s="31">
        <v>1.7701800000000001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535.25</v>
      </c>
      <c r="D271" s="36">
        <v>549.01666666666677</v>
      </c>
      <c r="E271" s="36">
        <v>518.38333333333355</v>
      </c>
      <c r="F271" s="36">
        <v>501.51666666666677</v>
      </c>
      <c r="G271" s="36">
        <v>470.88333333333355</v>
      </c>
      <c r="H271" s="36">
        <v>565.88333333333355</v>
      </c>
      <c r="I271" s="36">
        <v>596.51666666666677</v>
      </c>
      <c r="J271" s="36">
        <v>613.38333333333355</v>
      </c>
      <c r="K271" s="31">
        <v>579.65</v>
      </c>
      <c r="L271" s="31">
        <v>532.15</v>
      </c>
      <c r="M271" s="31">
        <v>3.90638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823.35</v>
      </c>
      <c r="D272" s="36">
        <v>828.7833333333333</v>
      </c>
      <c r="E272" s="36">
        <v>807.41666666666663</v>
      </c>
      <c r="F272" s="36">
        <v>791.48333333333335</v>
      </c>
      <c r="G272" s="36">
        <v>770.11666666666667</v>
      </c>
      <c r="H272" s="36">
        <v>844.71666666666658</v>
      </c>
      <c r="I272" s="36">
        <v>866.08333333333337</v>
      </c>
      <c r="J272" s="36">
        <v>882.01666666666654</v>
      </c>
      <c r="K272" s="31">
        <v>850.15</v>
      </c>
      <c r="L272" s="31">
        <v>812.85</v>
      </c>
      <c r="M272" s="31">
        <v>2.5305499999999999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530.70000000000005</v>
      </c>
      <c r="D273" s="36">
        <v>527.73333333333335</v>
      </c>
      <c r="E273" s="36">
        <v>520.51666666666665</v>
      </c>
      <c r="F273" s="36">
        <v>510.33333333333326</v>
      </c>
      <c r="G273" s="36">
        <v>503.11666666666656</v>
      </c>
      <c r="H273" s="36">
        <v>537.91666666666674</v>
      </c>
      <c r="I273" s="36">
        <v>545.13333333333344</v>
      </c>
      <c r="J273" s="36">
        <v>555.31666666666683</v>
      </c>
      <c r="K273" s="31">
        <v>534.95000000000005</v>
      </c>
      <c r="L273" s="31">
        <v>517.54999999999995</v>
      </c>
      <c r="M273" s="31">
        <v>9.3175399999999993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741</v>
      </c>
      <c r="D274" s="36">
        <v>750.2166666666667</v>
      </c>
      <c r="E274" s="36">
        <v>728.48333333333335</v>
      </c>
      <c r="F274" s="36">
        <v>715.9666666666667</v>
      </c>
      <c r="G274" s="36">
        <v>694.23333333333335</v>
      </c>
      <c r="H274" s="36">
        <v>762.73333333333335</v>
      </c>
      <c r="I274" s="36">
        <v>784.4666666666667</v>
      </c>
      <c r="J274" s="36">
        <v>796.98333333333335</v>
      </c>
      <c r="K274" s="31">
        <v>771.95</v>
      </c>
      <c r="L274" s="31">
        <v>737.7</v>
      </c>
      <c r="M274" s="31">
        <v>1.5128299999999999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1336.15</v>
      </c>
      <c r="D275" s="36">
        <v>1355.5166666666667</v>
      </c>
      <c r="E275" s="36">
        <v>1307.1333333333332</v>
      </c>
      <c r="F275" s="36">
        <v>1278.1166666666666</v>
      </c>
      <c r="G275" s="36">
        <v>1229.7333333333331</v>
      </c>
      <c r="H275" s="36">
        <v>1384.5333333333333</v>
      </c>
      <c r="I275" s="36">
        <v>1432.916666666667</v>
      </c>
      <c r="J275" s="36">
        <v>1461.9333333333334</v>
      </c>
      <c r="K275" s="31">
        <v>1403.9</v>
      </c>
      <c r="L275" s="31">
        <v>1326.5</v>
      </c>
      <c r="M275" s="31">
        <v>1.8204199999999999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722.1</v>
      </c>
      <c r="D276" s="36">
        <v>723.91666666666663</v>
      </c>
      <c r="E276" s="36">
        <v>713.18333333333328</v>
      </c>
      <c r="F276" s="36">
        <v>704.26666666666665</v>
      </c>
      <c r="G276" s="36">
        <v>693.5333333333333</v>
      </c>
      <c r="H276" s="36">
        <v>732.83333333333326</v>
      </c>
      <c r="I276" s="36">
        <v>743.56666666666661</v>
      </c>
      <c r="J276" s="36">
        <v>752.48333333333323</v>
      </c>
      <c r="K276" s="31">
        <v>734.65</v>
      </c>
      <c r="L276" s="31">
        <v>715</v>
      </c>
      <c r="M276" s="31">
        <v>1.0344800000000001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352.15</v>
      </c>
      <c r="D277" s="36">
        <v>352.83333333333331</v>
      </c>
      <c r="E277" s="36">
        <v>342.31666666666661</v>
      </c>
      <c r="F277" s="36">
        <v>332.48333333333329</v>
      </c>
      <c r="G277" s="36">
        <v>321.96666666666658</v>
      </c>
      <c r="H277" s="36">
        <v>362.66666666666663</v>
      </c>
      <c r="I277" s="36">
        <v>373.18333333333339</v>
      </c>
      <c r="J277" s="36">
        <v>383.01666666666665</v>
      </c>
      <c r="K277" s="31">
        <v>363.35</v>
      </c>
      <c r="L277" s="31">
        <v>343</v>
      </c>
      <c r="M277" s="31">
        <v>25.502120000000001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337</v>
      </c>
      <c r="D278" s="36">
        <v>337.06666666666666</v>
      </c>
      <c r="E278" s="36">
        <v>332.88333333333333</v>
      </c>
      <c r="F278" s="36">
        <v>328.76666666666665</v>
      </c>
      <c r="G278" s="36">
        <v>324.58333333333331</v>
      </c>
      <c r="H278" s="36">
        <v>341.18333333333334</v>
      </c>
      <c r="I278" s="36">
        <v>345.36666666666662</v>
      </c>
      <c r="J278" s="36">
        <v>349.48333333333335</v>
      </c>
      <c r="K278" s="31">
        <v>341.25</v>
      </c>
      <c r="L278" s="31">
        <v>332.95</v>
      </c>
      <c r="M278" s="31">
        <v>1.9447000000000001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182.65</v>
      </c>
      <c r="D279" s="36">
        <v>182.1</v>
      </c>
      <c r="E279" s="36">
        <v>175.6</v>
      </c>
      <c r="F279" s="36">
        <v>168.55</v>
      </c>
      <c r="G279" s="36">
        <v>162.05000000000001</v>
      </c>
      <c r="H279" s="36">
        <v>189.14999999999998</v>
      </c>
      <c r="I279" s="36">
        <v>195.64999999999998</v>
      </c>
      <c r="J279" s="36">
        <v>202.69999999999996</v>
      </c>
      <c r="K279" s="31">
        <v>188.6</v>
      </c>
      <c r="L279" s="31">
        <v>175.05</v>
      </c>
      <c r="M279" s="31">
        <v>239.09477999999999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618.1</v>
      </c>
      <c r="D280" s="36">
        <v>620.69999999999993</v>
      </c>
      <c r="E280" s="36">
        <v>608.39999999999986</v>
      </c>
      <c r="F280" s="36">
        <v>598.69999999999993</v>
      </c>
      <c r="G280" s="36">
        <v>586.39999999999986</v>
      </c>
      <c r="H280" s="36">
        <v>630.39999999999986</v>
      </c>
      <c r="I280" s="36">
        <v>642.69999999999982</v>
      </c>
      <c r="J280" s="36">
        <v>652.39999999999986</v>
      </c>
      <c r="K280" s="31">
        <v>633</v>
      </c>
      <c r="L280" s="31">
        <v>611</v>
      </c>
      <c r="M280" s="31">
        <v>4.0203699999999998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3014.25</v>
      </c>
      <c r="D281" s="36">
        <v>3044.4500000000003</v>
      </c>
      <c r="E281" s="36">
        <v>2946.8500000000004</v>
      </c>
      <c r="F281" s="36">
        <v>2879.4500000000003</v>
      </c>
      <c r="G281" s="36">
        <v>2781.8500000000004</v>
      </c>
      <c r="H281" s="36">
        <v>3111.8500000000004</v>
      </c>
      <c r="I281" s="36">
        <v>3209.45</v>
      </c>
      <c r="J281" s="36">
        <v>3276.8500000000004</v>
      </c>
      <c r="K281" s="31">
        <v>3142.05</v>
      </c>
      <c r="L281" s="31">
        <v>2977.05</v>
      </c>
      <c r="M281" s="31">
        <v>3.5555400000000001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683.2</v>
      </c>
      <c r="D282" s="36">
        <v>696.4</v>
      </c>
      <c r="E282" s="36">
        <v>662.8</v>
      </c>
      <c r="F282" s="36">
        <v>642.4</v>
      </c>
      <c r="G282" s="36">
        <v>608.79999999999995</v>
      </c>
      <c r="H282" s="36">
        <v>716.8</v>
      </c>
      <c r="I282" s="36">
        <v>750.40000000000009</v>
      </c>
      <c r="J282" s="36">
        <v>770.8</v>
      </c>
      <c r="K282" s="31">
        <v>730</v>
      </c>
      <c r="L282" s="31">
        <v>676</v>
      </c>
      <c r="M282" s="31">
        <v>0.43897999999999998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548.25</v>
      </c>
      <c r="D283" s="36">
        <v>548.56666666666672</v>
      </c>
      <c r="E283" s="36">
        <v>541.88333333333344</v>
      </c>
      <c r="F283" s="36">
        <v>535.51666666666677</v>
      </c>
      <c r="G283" s="36">
        <v>528.83333333333348</v>
      </c>
      <c r="H283" s="36">
        <v>554.93333333333339</v>
      </c>
      <c r="I283" s="36">
        <v>561.61666666666656</v>
      </c>
      <c r="J283" s="36">
        <v>567.98333333333335</v>
      </c>
      <c r="K283" s="31">
        <v>555.25</v>
      </c>
      <c r="L283" s="31">
        <v>542.20000000000005</v>
      </c>
      <c r="M283" s="31">
        <v>4.7147300000000003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262</v>
      </c>
      <c r="D284" s="36">
        <v>265.11666666666667</v>
      </c>
      <c r="E284" s="36">
        <v>254.98333333333335</v>
      </c>
      <c r="F284" s="36">
        <v>247.9666666666667</v>
      </c>
      <c r="G284" s="36">
        <v>237.83333333333337</v>
      </c>
      <c r="H284" s="36">
        <v>272.13333333333333</v>
      </c>
      <c r="I284" s="36">
        <v>282.26666666666665</v>
      </c>
      <c r="J284" s="36">
        <v>289.2833333333333</v>
      </c>
      <c r="K284" s="31">
        <v>275.25</v>
      </c>
      <c r="L284" s="31">
        <v>258.10000000000002</v>
      </c>
      <c r="M284" s="31">
        <v>16.69875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1784.5</v>
      </c>
      <c r="D285" s="36">
        <v>1791.1000000000001</v>
      </c>
      <c r="E285" s="36">
        <v>1757.3000000000002</v>
      </c>
      <c r="F285" s="36">
        <v>1730.1000000000001</v>
      </c>
      <c r="G285" s="36">
        <v>1696.3000000000002</v>
      </c>
      <c r="H285" s="36">
        <v>1818.3000000000002</v>
      </c>
      <c r="I285" s="36">
        <v>1852.1</v>
      </c>
      <c r="J285" s="36">
        <v>1879.3000000000002</v>
      </c>
      <c r="K285" s="31">
        <v>1824.9</v>
      </c>
      <c r="L285" s="31">
        <v>1763.9</v>
      </c>
      <c r="M285" s="31">
        <v>67.808239999999998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1501.5</v>
      </c>
      <c r="D286" s="36">
        <v>1513.3499999999997</v>
      </c>
      <c r="E286" s="36">
        <v>1466.4999999999993</v>
      </c>
      <c r="F286" s="36">
        <v>1431.4999999999995</v>
      </c>
      <c r="G286" s="36">
        <v>1384.6499999999992</v>
      </c>
      <c r="H286" s="36">
        <v>1548.3499999999995</v>
      </c>
      <c r="I286" s="36">
        <v>1595.1999999999998</v>
      </c>
      <c r="J286" s="36">
        <v>1630.1999999999996</v>
      </c>
      <c r="K286" s="31">
        <v>1560.2</v>
      </c>
      <c r="L286" s="31">
        <v>1478.35</v>
      </c>
      <c r="M286" s="31">
        <v>11.884740000000001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364.1</v>
      </c>
      <c r="D287" s="36">
        <v>366.13333333333338</v>
      </c>
      <c r="E287" s="36">
        <v>356.31666666666678</v>
      </c>
      <c r="F287" s="36">
        <v>348.53333333333342</v>
      </c>
      <c r="G287" s="36">
        <v>338.71666666666681</v>
      </c>
      <c r="H287" s="36">
        <v>373.91666666666674</v>
      </c>
      <c r="I287" s="36">
        <v>383.73333333333335</v>
      </c>
      <c r="J287" s="36">
        <v>391.51666666666671</v>
      </c>
      <c r="K287" s="31">
        <v>375.95</v>
      </c>
      <c r="L287" s="31">
        <v>358.35</v>
      </c>
      <c r="M287" s="31">
        <v>2.4965899999999999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2017.2</v>
      </c>
      <c r="D288" s="36">
        <v>2030.0166666666664</v>
      </c>
      <c r="E288" s="36">
        <v>1992.0333333333328</v>
      </c>
      <c r="F288" s="36">
        <v>1966.8666666666663</v>
      </c>
      <c r="G288" s="36">
        <v>1928.8833333333328</v>
      </c>
      <c r="H288" s="36">
        <v>2055.1833333333329</v>
      </c>
      <c r="I288" s="36">
        <v>2093.1666666666665</v>
      </c>
      <c r="J288" s="36">
        <v>2118.333333333333</v>
      </c>
      <c r="K288" s="31">
        <v>2068</v>
      </c>
      <c r="L288" s="31">
        <v>2004.85</v>
      </c>
      <c r="M288" s="31">
        <v>0.69045999999999996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3215.85</v>
      </c>
      <c r="D289" s="36">
        <v>3235.8166666666671</v>
      </c>
      <c r="E289" s="36">
        <v>3152.0333333333342</v>
      </c>
      <c r="F289" s="36">
        <v>3088.2166666666672</v>
      </c>
      <c r="G289" s="36">
        <v>3004.4333333333343</v>
      </c>
      <c r="H289" s="36">
        <v>3299.6333333333341</v>
      </c>
      <c r="I289" s="36">
        <v>3383.416666666667</v>
      </c>
      <c r="J289" s="36">
        <v>3447.233333333334</v>
      </c>
      <c r="K289" s="31">
        <v>3319.6</v>
      </c>
      <c r="L289" s="31">
        <v>3172</v>
      </c>
      <c r="M289" s="31">
        <v>0.32106000000000001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159.55000000000001</v>
      </c>
      <c r="D290" s="36">
        <v>162.01666666666668</v>
      </c>
      <c r="E290" s="36">
        <v>155.38333333333335</v>
      </c>
      <c r="F290" s="36">
        <v>151.21666666666667</v>
      </c>
      <c r="G290" s="36">
        <v>144.58333333333334</v>
      </c>
      <c r="H290" s="36">
        <v>166.18333333333337</v>
      </c>
      <c r="I290" s="36">
        <v>172.81666666666669</v>
      </c>
      <c r="J290" s="36">
        <v>176.98333333333338</v>
      </c>
      <c r="K290" s="31">
        <v>168.65</v>
      </c>
      <c r="L290" s="31">
        <v>157.85</v>
      </c>
      <c r="M290" s="31">
        <v>92.372969999999995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5361.25</v>
      </c>
      <c r="D291" s="36">
        <v>5381.45</v>
      </c>
      <c r="E291" s="36">
        <v>5290.95</v>
      </c>
      <c r="F291" s="36">
        <v>5220.6499999999996</v>
      </c>
      <c r="G291" s="36">
        <v>5130.1499999999996</v>
      </c>
      <c r="H291" s="36">
        <v>5451.75</v>
      </c>
      <c r="I291" s="36">
        <v>5542.25</v>
      </c>
      <c r="J291" s="36">
        <v>5612.55</v>
      </c>
      <c r="K291" s="31">
        <v>5471.95</v>
      </c>
      <c r="L291" s="31">
        <v>5311.15</v>
      </c>
      <c r="M291" s="31">
        <v>1.14334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13357.2</v>
      </c>
      <c r="D292" s="36">
        <v>13537.366666666667</v>
      </c>
      <c r="E292" s="36">
        <v>13089.833333333334</v>
      </c>
      <c r="F292" s="36">
        <v>12822.466666666667</v>
      </c>
      <c r="G292" s="36">
        <v>12374.933333333334</v>
      </c>
      <c r="H292" s="36">
        <v>13804.733333333334</v>
      </c>
      <c r="I292" s="36">
        <v>14252.266666666666</v>
      </c>
      <c r="J292" s="36">
        <v>14519.633333333333</v>
      </c>
      <c r="K292" s="31">
        <v>13984.9</v>
      </c>
      <c r="L292" s="31">
        <v>13270</v>
      </c>
      <c r="M292" s="31">
        <v>3.3399999999999999E-2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3551</v>
      </c>
      <c r="D293" s="36">
        <v>3582.85</v>
      </c>
      <c r="E293" s="36">
        <v>3504.35</v>
      </c>
      <c r="F293" s="36">
        <v>3457.7</v>
      </c>
      <c r="G293" s="36">
        <v>3379.2</v>
      </c>
      <c r="H293" s="36">
        <v>3629.5</v>
      </c>
      <c r="I293" s="36">
        <v>3708</v>
      </c>
      <c r="J293" s="36">
        <v>3754.65</v>
      </c>
      <c r="K293" s="31">
        <v>3661.35</v>
      </c>
      <c r="L293" s="31">
        <v>3536.2</v>
      </c>
      <c r="M293" s="31">
        <v>17.421420000000001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450.8</v>
      </c>
      <c r="D294" s="36">
        <v>455.63333333333338</v>
      </c>
      <c r="E294" s="36">
        <v>441.26666666666677</v>
      </c>
      <c r="F294" s="36">
        <v>431.73333333333341</v>
      </c>
      <c r="G294" s="36">
        <v>417.36666666666679</v>
      </c>
      <c r="H294" s="36">
        <v>465.16666666666674</v>
      </c>
      <c r="I294" s="36">
        <v>479.53333333333342</v>
      </c>
      <c r="J294" s="36">
        <v>489.06666666666672</v>
      </c>
      <c r="K294" s="31">
        <v>470</v>
      </c>
      <c r="L294" s="31">
        <v>446.1</v>
      </c>
      <c r="M294" s="31">
        <v>7.1269799999999996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398.95</v>
      </c>
      <c r="D295" s="36">
        <v>400.64999999999992</v>
      </c>
      <c r="E295" s="36">
        <v>392.69999999999982</v>
      </c>
      <c r="F295" s="36">
        <v>386.44999999999987</v>
      </c>
      <c r="G295" s="36">
        <v>378.49999999999977</v>
      </c>
      <c r="H295" s="36">
        <v>406.89999999999986</v>
      </c>
      <c r="I295" s="36">
        <v>414.85</v>
      </c>
      <c r="J295" s="36">
        <v>421.09999999999991</v>
      </c>
      <c r="K295" s="31">
        <v>408.6</v>
      </c>
      <c r="L295" s="31">
        <v>394.4</v>
      </c>
      <c r="M295" s="31">
        <v>14.103730000000001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268.85000000000002</v>
      </c>
      <c r="D296" s="36">
        <v>271.2166666666667</v>
      </c>
      <c r="E296" s="36">
        <v>265.18333333333339</v>
      </c>
      <c r="F296" s="36">
        <v>261.51666666666671</v>
      </c>
      <c r="G296" s="36">
        <v>255.48333333333341</v>
      </c>
      <c r="H296" s="36">
        <v>274.88333333333338</v>
      </c>
      <c r="I296" s="36">
        <v>280.91666666666669</v>
      </c>
      <c r="J296" s="36">
        <v>284.58333333333337</v>
      </c>
      <c r="K296" s="31">
        <v>277.25</v>
      </c>
      <c r="L296" s="31">
        <v>267.55</v>
      </c>
      <c r="M296" s="31">
        <v>5.7466999999999997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138.4</v>
      </c>
      <c r="D297" s="36">
        <v>139.16666666666666</v>
      </c>
      <c r="E297" s="36">
        <v>133.68333333333331</v>
      </c>
      <c r="F297" s="36">
        <v>128.96666666666664</v>
      </c>
      <c r="G297" s="36">
        <v>123.48333333333329</v>
      </c>
      <c r="H297" s="36">
        <v>143.88333333333333</v>
      </c>
      <c r="I297" s="36">
        <v>149.36666666666667</v>
      </c>
      <c r="J297" s="36">
        <v>154.08333333333334</v>
      </c>
      <c r="K297" s="31">
        <v>144.65</v>
      </c>
      <c r="L297" s="31">
        <v>134.44999999999999</v>
      </c>
      <c r="M297" s="31">
        <v>259.01477999999997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560.75</v>
      </c>
      <c r="D298" s="36">
        <v>566.5</v>
      </c>
      <c r="E298" s="36">
        <v>548.70000000000005</v>
      </c>
      <c r="F298" s="36">
        <v>536.65000000000009</v>
      </c>
      <c r="G298" s="36">
        <v>518.85000000000014</v>
      </c>
      <c r="H298" s="36">
        <v>578.54999999999995</v>
      </c>
      <c r="I298" s="36">
        <v>596.34999999999991</v>
      </c>
      <c r="J298" s="36">
        <v>608.39999999999986</v>
      </c>
      <c r="K298" s="31">
        <v>584.29999999999995</v>
      </c>
      <c r="L298" s="31">
        <v>554.45000000000005</v>
      </c>
      <c r="M298" s="31">
        <v>37.152709999999999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875.25</v>
      </c>
      <c r="D299" s="36">
        <v>898.16666666666663</v>
      </c>
      <c r="E299" s="36">
        <v>846.2833333333333</v>
      </c>
      <c r="F299" s="36">
        <v>817.31666666666672</v>
      </c>
      <c r="G299" s="36">
        <v>765.43333333333339</v>
      </c>
      <c r="H299" s="36">
        <v>927.13333333333321</v>
      </c>
      <c r="I299" s="36">
        <v>979.01666666666665</v>
      </c>
      <c r="J299" s="36">
        <v>1007.9833333333331</v>
      </c>
      <c r="K299" s="31">
        <v>950.05</v>
      </c>
      <c r="L299" s="31">
        <v>869.2</v>
      </c>
      <c r="M299" s="31">
        <v>52.962560000000003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5639.05</v>
      </c>
      <c r="D300" s="36">
        <v>5706.333333333333</v>
      </c>
      <c r="E300" s="36">
        <v>5552.7166666666662</v>
      </c>
      <c r="F300" s="36">
        <v>5466.3833333333332</v>
      </c>
      <c r="G300" s="36">
        <v>5312.7666666666664</v>
      </c>
      <c r="H300" s="36">
        <v>5792.6666666666661</v>
      </c>
      <c r="I300" s="36">
        <v>5946.2833333333328</v>
      </c>
      <c r="J300" s="36">
        <v>6032.6166666666659</v>
      </c>
      <c r="K300" s="31">
        <v>5859.95</v>
      </c>
      <c r="L300" s="31">
        <v>5620</v>
      </c>
      <c r="M300" s="31">
        <v>0.43798999999999999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5638.5</v>
      </c>
      <c r="D301" s="36">
        <v>5647.5</v>
      </c>
      <c r="E301" s="36">
        <v>5571</v>
      </c>
      <c r="F301" s="36">
        <v>5503.5</v>
      </c>
      <c r="G301" s="36">
        <v>5427</v>
      </c>
      <c r="H301" s="36">
        <v>5715</v>
      </c>
      <c r="I301" s="36">
        <v>5791.5</v>
      </c>
      <c r="J301" s="36">
        <v>5859</v>
      </c>
      <c r="K301" s="31">
        <v>5724</v>
      </c>
      <c r="L301" s="31">
        <v>5580</v>
      </c>
      <c r="M301" s="31">
        <v>7.5474800000000002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1439.25</v>
      </c>
      <c r="D302" s="36">
        <v>1436.0833333333333</v>
      </c>
      <c r="E302" s="36">
        <v>1417.1666666666665</v>
      </c>
      <c r="F302" s="36">
        <v>1395.0833333333333</v>
      </c>
      <c r="G302" s="36">
        <v>1376.1666666666665</v>
      </c>
      <c r="H302" s="36">
        <v>1458.1666666666665</v>
      </c>
      <c r="I302" s="36">
        <v>1477.083333333333</v>
      </c>
      <c r="J302" s="36">
        <v>1499.1666666666665</v>
      </c>
      <c r="K302" s="31">
        <v>1455</v>
      </c>
      <c r="L302" s="31">
        <v>1414</v>
      </c>
      <c r="M302" s="31">
        <v>12.35492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1260.3499999999999</v>
      </c>
      <c r="D303" s="36">
        <v>1269.5666666666666</v>
      </c>
      <c r="E303" s="36">
        <v>1244.7333333333331</v>
      </c>
      <c r="F303" s="36">
        <v>1229.1166666666666</v>
      </c>
      <c r="G303" s="36">
        <v>1204.2833333333331</v>
      </c>
      <c r="H303" s="36">
        <v>1285.1833333333332</v>
      </c>
      <c r="I303" s="36">
        <v>1310.0166666666667</v>
      </c>
      <c r="J303" s="36">
        <v>1325.6333333333332</v>
      </c>
      <c r="K303" s="31">
        <v>1294.4000000000001</v>
      </c>
      <c r="L303" s="31">
        <v>1253.95</v>
      </c>
      <c r="M303" s="31">
        <v>0.90983000000000003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1073.05</v>
      </c>
      <c r="D304" s="36">
        <v>1081.7333333333333</v>
      </c>
      <c r="E304" s="36">
        <v>1020.3166666666666</v>
      </c>
      <c r="F304" s="36">
        <v>967.58333333333326</v>
      </c>
      <c r="G304" s="36">
        <v>906.16666666666652</v>
      </c>
      <c r="H304" s="36">
        <v>1134.4666666666667</v>
      </c>
      <c r="I304" s="36">
        <v>1195.8833333333332</v>
      </c>
      <c r="J304" s="36">
        <v>1248.6166666666668</v>
      </c>
      <c r="K304" s="31">
        <v>1143.1500000000001</v>
      </c>
      <c r="L304" s="31">
        <v>1029</v>
      </c>
      <c r="M304" s="31">
        <v>7.29495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1312.35</v>
      </c>
      <c r="D305" s="36">
        <v>1324.6000000000001</v>
      </c>
      <c r="E305" s="36">
        <v>1294.7500000000002</v>
      </c>
      <c r="F305" s="36">
        <v>1277.1500000000001</v>
      </c>
      <c r="G305" s="36">
        <v>1247.3000000000002</v>
      </c>
      <c r="H305" s="36">
        <v>1342.2000000000003</v>
      </c>
      <c r="I305" s="36">
        <v>1372.0500000000002</v>
      </c>
      <c r="J305" s="36">
        <v>1389.6500000000003</v>
      </c>
      <c r="K305" s="31">
        <v>1354.45</v>
      </c>
      <c r="L305" s="31">
        <v>1307</v>
      </c>
      <c r="M305" s="31">
        <v>8.6327200000000008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270.55</v>
      </c>
      <c r="D306" s="36">
        <v>274.26666666666665</v>
      </c>
      <c r="E306" s="36">
        <v>265.23333333333329</v>
      </c>
      <c r="F306" s="36">
        <v>259.91666666666663</v>
      </c>
      <c r="G306" s="36">
        <v>250.88333333333327</v>
      </c>
      <c r="H306" s="36">
        <v>279.58333333333331</v>
      </c>
      <c r="I306" s="36">
        <v>288.61666666666662</v>
      </c>
      <c r="J306" s="36">
        <v>293.93333333333334</v>
      </c>
      <c r="K306" s="31">
        <v>283.3</v>
      </c>
      <c r="L306" s="31">
        <v>268.95</v>
      </c>
      <c r="M306" s="31">
        <v>62.467370000000003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1595.2</v>
      </c>
      <c r="D307" s="36">
        <v>1610.3500000000001</v>
      </c>
      <c r="E307" s="36">
        <v>1573.1000000000004</v>
      </c>
      <c r="F307" s="36">
        <v>1551.0000000000002</v>
      </c>
      <c r="G307" s="36">
        <v>1513.7500000000005</v>
      </c>
      <c r="H307" s="36">
        <v>1632.4500000000003</v>
      </c>
      <c r="I307" s="36">
        <v>1669.6999999999998</v>
      </c>
      <c r="J307" s="36">
        <v>1691.8000000000002</v>
      </c>
      <c r="K307" s="31">
        <v>1647.6</v>
      </c>
      <c r="L307" s="31">
        <v>1588.25</v>
      </c>
      <c r="M307" s="31">
        <v>27.7288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383.35</v>
      </c>
      <c r="D308" s="36">
        <v>388.48333333333335</v>
      </c>
      <c r="E308" s="36">
        <v>375.9666666666667</v>
      </c>
      <c r="F308" s="36">
        <v>368.58333333333337</v>
      </c>
      <c r="G308" s="36">
        <v>356.06666666666672</v>
      </c>
      <c r="H308" s="36">
        <v>395.86666666666667</v>
      </c>
      <c r="I308" s="36">
        <v>408.38333333333333</v>
      </c>
      <c r="J308" s="36">
        <v>415.76666666666665</v>
      </c>
      <c r="K308" s="31">
        <v>401</v>
      </c>
      <c r="L308" s="31">
        <v>381.1</v>
      </c>
      <c r="M308" s="31">
        <v>1.2404299999999999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560.29999999999995</v>
      </c>
      <c r="D309" s="36">
        <v>562.68333333333328</v>
      </c>
      <c r="E309" s="36">
        <v>552.86666666666656</v>
      </c>
      <c r="F309" s="36">
        <v>545.43333333333328</v>
      </c>
      <c r="G309" s="36">
        <v>535.61666666666656</v>
      </c>
      <c r="H309" s="36">
        <v>570.11666666666656</v>
      </c>
      <c r="I309" s="36">
        <v>579.93333333333339</v>
      </c>
      <c r="J309" s="36">
        <v>587.36666666666656</v>
      </c>
      <c r="K309" s="31">
        <v>572.5</v>
      </c>
      <c r="L309" s="31">
        <v>555.25</v>
      </c>
      <c r="M309" s="31">
        <v>2.16995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416.7</v>
      </c>
      <c r="D310" s="36">
        <v>422.90000000000003</v>
      </c>
      <c r="E310" s="36">
        <v>404.00000000000006</v>
      </c>
      <c r="F310" s="36">
        <v>391.3</v>
      </c>
      <c r="G310" s="36">
        <v>372.40000000000003</v>
      </c>
      <c r="H310" s="36">
        <v>435.60000000000008</v>
      </c>
      <c r="I310" s="36">
        <v>454.50000000000006</v>
      </c>
      <c r="J310" s="36">
        <v>467.2000000000001</v>
      </c>
      <c r="K310" s="31">
        <v>441.8</v>
      </c>
      <c r="L310" s="31">
        <v>410.2</v>
      </c>
      <c r="M310" s="31">
        <v>3.0630999999999999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168.3</v>
      </c>
      <c r="D311" s="36">
        <v>171.21666666666667</v>
      </c>
      <c r="E311" s="36">
        <v>164.18333333333334</v>
      </c>
      <c r="F311" s="36">
        <v>160.06666666666666</v>
      </c>
      <c r="G311" s="36">
        <v>153.03333333333333</v>
      </c>
      <c r="H311" s="36">
        <v>175.33333333333334</v>
      </c>
      <c r="I311" s="36">
        <v>182.3666666666667</v>
      </c>
      <c r="J311" s="36">
        <v>186.48333333333335</v>
      </c>
      <c r="K311" s="31">
        <v>178.25</v>
      </c>
      <c r="L311" s="31">
        <v>167.1</v>
      </c>
      <c r="M311" s="31">
        <v>84.524810000000002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170.9</v>
      </c>
      <c r="D312" s="36">
        <v>170.11666666666667</v>
      </c>
      <c r="E312" s="36">
        <v>161.33333333333334</v>
      </c>
      <c r="F312" s="36">
        <v>151.76666666666668</v>
      </c>
      <c r="G312" s="36">
        <v>142.98333333333335</v>
      </c>
      <c r="H312" s="36">
        <v>179.68333333333334</v>
      </c>
      <c r="I312" s="36">
        <v>188.46666666666664</v>
      </c>
      <c r="J312" s="36">
        <v>198.03333333333333</v>
      </c>
      <c r="K312" s="31">
        <v>178.9</v>
      </c>
      <c r="L312" s="31">
        <v>160.55000000000001</v>
      </c>
      <c r="M312" s="31">
        <v>120.34231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2142.85</v>
      </c>
      <c r="D313" s="36">
        <v>2161.1166666666668</v>
      </c>
      <c r="E313" s="36">
        <v>2116.7333333333336</v>
      </c>
      <c r="F313" s="36">
        <v>2090.6166666666668</v>
      </c>
      <c r="G313" s="36">
        <v>2046.2333333333336</v>
      </c>
      <c r="H313" s="36">
        <v>2187.2333333333336</v>
      </c>
      <c r="I313" s="36">
        <v>2231.6166666666668</v>
      </c>
      <c r="J313" s="36">
        <v>2257.7333333333336</v>
      </c>
      <c r="K313" s="31">
        <v>2205.5</v>
      </c>
      <c r="L313" s="31">
        <v>2135</v>
      </c>
      <c r="M313" s="31">
        <v>1.4123399999999999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520.95000000000005</v>
      </c>
      <c r="D314" s="36">
        <v>522.61666666666667</v>
      </c>
      <c r="E314" s="36">
        <v>515.33333333333337</v>
      </c>
      <c r="F314" s="36">
        <v>509.7166666666667</v>
      </c>
      <c r="G314" s="36">
        <v>502.43333333333339</v>
      </c>
      <c r="H314" s="36">
        <v>528.23333333333335</v>
      </c>
      <c r="I314" s="36">
        <v>535.51666666666665</v>
      </c>
      <c r="J314" s="36">
        <v>541.13333333333333</v>
      </c>
      <c r="K314" s="31">
        <v>529.9</v>
      </c>
      <c r="L314" s="31">
        <v>517</v>
      </c>
      <c r="M314" s="31">
        <v>17.570689999999999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9860.4500000000007</v>
      </c>
      <c r="D315" s="36">
        <v>9888.5166666666682</v>
      </c>
      <c r="E315" s="36">
        <v>9804.0333333333365</v>
      </c>
      <c r="F315" s="36">
        <v>9747.6166666666686</v>
      </c>
      <c r="G315" s="36">
        <v>9663.1333333333369</v>
      </c>
      <c r="H315" s="36">
        <v>9944.9333333333361</v>
      </c>
      <c r="I315" s="36">
        <v>10029.41666666667</v>
      </c>
      <c r="J315" s="36">
        <v>10085.833333333336</v>
      </c>
      <c r="K315" s="31">
        <v>9973</v>
      </c>
      <c r="L315" s="31">
        <v>9832.1</v>
      </c>
      <c r="M315" s="31">
        <v>9.5626899999999999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2682.4</v>
      </c>
      <c r="D316" s="36">
        <v>2725.4666666666667</v>
      </c>
      <c r="E316" s="36">
        <v>2621.9333333333334</v>
      </c>
      <c r="F316" s="36">
        <v>2561.4666666666667</v>
      </c>
      <c r="G316" s="36">
        <v>2457.9333333333334</v>
      </c>
      <c r="H316" s="36">
        <v>2785.9333333333334</v>
      </c>
      <c r="I316" s="36">
        <v>2889.4666666666672</v>
      </c>
      <c r="J316" s="36">
        <v>2949.9333333333334</v>
      </c>
      <c r="K316" s="31">
        <v>2829</v>
      </c>
      <c r="L316" s="31">
        <v>2665</v>
      </c>
      <c r="M316" s="31">
        <v>1.0665800000000001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865</v>
      </c>
      <c r="D317" s="36">
        <v>873.55000000000007</v>
      </c>
      <c r="E317" s="36">
        <v>853.70000000000016</v>
      </c>
      <c r="F317" s="36">
        <v>842.40000000000009</v>
      </c>
      <c r="G317" s="36">
        <v>822.55000000000018</v>
      </c>
      <c r="H317" s="36">
        <v>884.85000000000014</v>
      </c>
      <c r="I317" s="36">
        <v>904.7</v>
      </c>
      <c r="J317" s="36">
        <v>916.00000000000011</v>
      </c>
      <c r="K317" s="31">
        <v>893.4</v>
      </c>
      <c r="L317" s="31">
        <v>862.25</v>
      </c>
      <c r="M317" s="31">
        <v>9.7202400000000004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776.05</v>
      </c>
      <c r="D318" s="36">
        <v>777.04999999999984</v>
      </c>
      <c r="E318" s="36">
        <v>749.4499999999997</v>
      </c>
      <c r="F318" s="36">
        <v>722.84999999999991</v>
      </c>
      <c r="G318" s="36">
        <v>695.24999999999977</v>
      </c>
      <c r="H318" s="36">
        <v>803.64999999999964</v>
      </c>
      <c r="I318" s="36">
        <v>831.24999999999977</v>
      </c>
      <c r="J318" s="36">
        <v>857.84999999999957</v>
      </c>
      <c r="K318" s="31">
        <v>804.65</v>
      </c>
      <c r="L318" s="31">
        <v>750.45</v>
      </c>
      <c r="M318" s="31">
        <v>49.868229999999997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2277.15</v>
      </c>
      <c r="D319" s="36">
        <v>2308.2999999999997</v>
      </c>
      <c r="E319" s="36">
        <v>2228.8499999999995</v>
      </c>
      <c r="F319" s="36">
        <v>2180.5499999999997</v>
      </c>
      <c r="G319" s="36">
        <v>2101.0999999999995</v>
      </c>
      <c r="H319" s="36">
        <v>2356.5999999999995</v>
      </c>
      <c r="I319" s="36">
        <v>2436.0499999999993</v>
      </c>
      <c r="J319" s="36">
        <v>2484.3499999999995</v>
      </c>
      <c r="K319" s="31">
        <v>2387.75</v>
      </c>
      <c r="L319" s="31">
        <v>2260</v>
      </c>
      <c r="M319" s="31">
        <v>10.331490000000001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730.4</v>
      </c>
      <c r="D320" s="36">
        <v>731.13333333333321</v>
      </c>
      <c r="E320" s="36">
        <v>725.31666666666638</v>
      </c>
      <c r="F320" s="36">
        <v>720.23333333333312</v>
      </c>
      <c r="G320" s="36">
        <v>714.41666666666629</v>
      </c>
      <c r="H320" s="36">
        <v>736.21666666666647</v>
      </c>
      <c r="I320" s="36">
        <v>742.0333333333333</v>
      </c>
      <c r="J320" s="36">
        <v>747.11666666666656</v>
      </c>
      <c r="K320" s="31">
        <v>736.95</v>
      </c>
      <c r="L320" s="31">
        <v>726.05</v>
      </c>
      <c r="M320" s="31">
        <v>0.66042000000000001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973.9</v>
      </c>
      <c r="D321" s="36">
        <v>988.9666666666667</v>
      </c>
      <c r="E321" s="36">
        <v>948.93333333333339</v>
      </c>
      <c r="F321" s="36">
        <v>923.9666666666667</v>
      </c>
      <c r="G321" s="36">
        <v>883.93333333333339</v>
      </c>
      <c r="H321" s="36">
        <v>1013.9333333333334</v>
      </c>
      <c r="I321" s="36">
        <v>1053.9666666666667</v>
      </c>
      <c r="J321" s="36">
        <v>1078.9333333333334</v>
      </c>
      <c r="K321" s="31">
        <v>1029</v>
      </c>
      <c r="L321" s="31">
        <v>964</v>
      </c>
      <c r="M321" s="31">
        <v>0.45184000000000002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1079.4000000000001</v>
      </c>
      <c r="D322" s="36">
        <v>1100.05</v>
      </c>
      <c r="E322" s="36">
        <v>1051.4499999999998</v>
      </c>
      <c r="F322" s="36">
        <v>1023.4999999999998</v>
      </c>
      <c r="G322" s="36">
        <v>974.89999999999964</v>
      </c>
      <c r="H322" s="36">
        <v>1128</v>
      </c>
      <c r="I322" s="36">
        <v>1176.5999999999999</v>
      </c>
      <c r="J322" s="36">
        <v>1204.5500000000002</v>
      </c>
      <c r="K322" s="31">
        <v>1148.6500000000001</v>
      </c>
      <c r="L322" s="31">
        <v>1072.0999999999999</v>
      </c>
      <c r="M322" s="31">
        <v>5.0447899999999999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1582.1</v>
      </c>
      <c r="D323" s="36">
        <v>1581.8833333333332</v>
      </c>
      <c r="E323" s="36">
        <v>1560.2666666666664</v>
      </c>
      <c r="F323" s="36">
        <v>1538.4333333333332</v>
      </c>
      <c r="G323" s="36">
        <v>1516.8166666666664</v>
      </c>
      <c r="H323" s="36">
        <v>1603.7166666666665</v>
      </c>
      <c r="I323" s="36">
        <v>1625.3333333333333</v>
      </c>
      <c r="J323" s="36">
        <v>1647.1666666666665</v>
      </c>
      <c r="K323" s="31">
        <v>1603.5</v>
      </c>
      <c r="L323" s="31">
        <v>1560.05</v>
      </c>
      <c r="M323" s="31">
        <v>3.734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68.95</v>
      </c>
      <c r="D324" s="36">
        <v>71.8</v>
      </c>
      <c r="E324" s="36">
        <v>64.599999999999994</v>
      </c>
      <c r="F324" s="36">
        <v>60.25</v>
      </c>
      <c r="G324" s="36">
        <v>53.05</v>
      </c>
      <c r="H324" s="36">
        <v>76.149999999999991</v>
      </c>
      <c r="I324" s="36">
        <v>83.350000000000009</v>
      </c>
      <c r="J324" s="36">
        <v>87.699999999999989</v>
      </c>
      <c r="K324" s="31">
        <v>79</v>
      </c>
      <c r="L324" s="31">
        <v>67.45</v>
      </c>
      <c r="M324" s="31">
        <v>132.41955999999999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61.45</v>
      </c>
      <c r="D325" s="36">
        <v>61.916666666666664</v>
      </c>
      <c r="E325" s="36">
        <v>60.833333333333329</v>
      </c>
      <c r="F325" s="36">
        <v>60.216666666666661</v>
      </c>
      <c r="G325" s="36">
        <v>59.133333333333326</v>
      </c>
      <c r="H325" s="36">
        <v>62.533333333333331</v>
      </c>
      <c r="I325" s="36">
        <v>63.61666666666666</v>
      </c>
      <c r="J325" s="36">
        <v>64.233333333333334</v>
      </c>
      <c r="K325" s="31">
        <v>63</v>
      </c>
      <c r="L325" s="31">
        <v>61.3</v>
      </c>
      <c r="M325" s="31">
        <v>53.979880000000001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1550.5</v>
      </c>
      <c r="D326" s="36">
        <v>1565.6833333333334</v>
      </c>
      <c r="E326" s="36">
        <v>1508.4666666666667</v>
      </c>
      <c r="F326" s="36">
        <v>1466.4333333333334</v>
      </c>
      <c r="G326" s="36">
        <v>1409.2166666666667</v>
      </c>
      <c r="H326" s="36">
        <v>1607.7166666666667</v>
      </c>
      <c r="I326" s="36">
        <v>1664.9333333333334</v>
      </c>
      <c r="J326" s="36">
        <v>1706.9666666666667</v>
      </c>
      <c r="K326" s="31">
        <v>1622.9</v>
      </c>
      <c r="L326" s="31">
        <v>1523.65</v>
      </c>
      <c r="M326" s="31">
        <v>2.9317500000000001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2533.1999999999998</v>
      </c>
      <c r="D327" s="36">
        <v>2548.2000000000003</v>
      </c>
      <c r="E327" s="36">
        <v>2496.4000000000005</v>
      </c>
      <c r="F327" s="36">
        <v>2459.6000000000004</v>
      </c>
      <c r="G327" s="36">
        <v>2407.8000000000006</v>
      </c>
      <c r="H327" s="36">
        <v>2585.0000000000005</v>
      </c>
      <c r="I327" s="36">
        <v>2636.8000000000006</v>
      </c>
      <c r="J327" s="36">
        <v>2673.6000000000004</v>
      </c>
      <c r="K327" s="31">
        <v>2600</v>
      </c>
      <c r="L327" s="31">
        <v>2511.4</v>
      </c>
      <c r="M327" s="31">
        <v>2.9363800000000002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140997.25</v>
      </c>
      <c r="D328" s="36">
        <v>142889.43333333332</v>
      </c>
      <c r="E328" s="36">
        <v>137929.06666666665</v>
      </c>
      <c r="F328" s="36">
        <v>134860.88333333333</v>
      </c>
      <c r="G328" s="36">
        <v>129900.51666666666</v>
      </c>
      <c r="H328" s="36">
        <v>145957.61666666664</v>
      </c>
      <c r="I328" s="36">
        <v>150917.98333333328</v>
      </c>
      <c r="J328" s="36">
        <v>153986.16666666663</v>
      </c>
      <c r="K328" s="31">
        <v>147849.79999999999</v>
      </c>
      <c r="L328" s="31">
        <v>139821.25</v>
      </c>
      <c r="M328" s="31">
        <v>0.22069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2119.65</v>
      </c>
      <c r="D329" s="36">
        <v>2134.9</v>
      </c>
      <c r="E329" s="36">
        <v>2095.8000000000002</v>
      </c>
      <c r="F329" s="36">
        <v>2071.9500000000003</v>
      </c>
      <c r="G329" s="36">
        <v>2032.8500000000004</v>
      </c>
      <c r="H329" s="36">
        <v>2158.75</v>
      </c>
      <c r="I329" s="36">
        <v>2197.8499999999995</v>
      </c>
      <c r="J329" s="36">
        <v>2221.6999999999998</v>
      </c>
      <c r="K329" s="31">
        <v>2174</v>
      </c>
      <c r="L329" s="31">
        <v>2111.0500000000002</v>
      </c>
      <c r="M329" s="31">
        <v>1.21309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3032.25</v>
      </c>
      <c r="D330" s="36">
        <v>3085.5666666666671</v>
      </c>
      <c r="E330" s="36">
        <v>2938.733333333334</v>
      </c>
      <c r="F330" s="36">
        <v>2845.2166666666672</v>
      </c>
      <c r="G330" s="36">
        <v>2698.3833333333341</v>
      </c>
      <c r="H330" s="36">
        <v>3179.0833333333339</v>
      </c>
      <c r="I330" s="36">
        <v>3325.916666666667</v>
      </c>
      <c r="J330" s="36">
        <v>3419.4333333333338</v>
      </c>
      <c r="K330" s="31">
        <v>3232.4</v>
      </c>
      <c r="L330" s="31">
        <v>2992.05</v>
      </c>
      <c r="M330" s="31">
        <v>8.8924400000000006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1363.95</v>
      </c>
      <c r="D331" s="36">
        <v>1380.0999999999997</v>
      </c>
      <c r="E331" s="36">
        <v>1334.1999999999994</v>
      </c>
      <c r="F331" s="36">
        <v>1304.4499999999996</v>
      </c>
      <c r="G331" s="36">
        <v>1258.5499999999993</v>
      </c>
      <c r="H331" s="36">
        <v>1409.8499999999995</v>
      </c>
      <c r="I331" s="36">
        <v>1455.7499999999995</v>
      </c>
      <c r="J331" s="36">
        <v>1485.4999999999995</v>
      </c>
      <c r="K331" s="31">
        <v>1426</v>
      </c>
      <c r="L331" s="31">
        <v>1350.35</v>
      </c>
      <c r="M331" s="31">
        <v>7.0807599999999997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1231.0999999999999</v>
      </c>
      <c r="D332" s="36">
        <v>1240.5333333333333</v>
      </c>
      <c r="E332" s="36">
        <v>1211.0666666666666</v>
      </c>
      <c r="F332" s="36">
        <v>1191.0333333333333</v>
      </c>
      <c r="G332" s="36">
        <v>1161.5666666666666</v>
      </c>
      <c r="H332" s="36">
        <v>1260.5666666666666</v>
      </c>
      <c r="I332" s="36">
        <v>1290.0333333333333</v>
      </c>
      <c r="J332" s="36">
        <v>1310.0666666666666</v>
      </c>
      <c r="K332" s="31">
        <v>1270</v>
      </c>
      <c r="L332" s="31">
        <v>1220.5</v>
      </c>
      <c r="M332" s="31">
        <v>3.1386699999999998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840.2</v>
      </c>
      <c r="D333" s="36">
        <v>840.36666666666667</v>
      </c>
      <c r="E333" s="36">
        <v>832.83333333333337</v>
      </c>
      <c r="F333" s="36">
        <v>825.4666666666667</v>
      </c>
      <c r="G333" s="36">
        <v>817.93333333333339</v>
      </c>
      <c r="H333" s="36">
        <v>847.73333333333335</v>
      </c>
      <c r="I333" s="36">
        <v>855.26666666666665</v>
      </c>
      <c r="J333" s="36">
        <v>862.63333333333333</v>
      </c>
      <c r="K333" s="31">
        <v>847.9</v>
      </c>
      <c r="L333" s="31">
        <v>833</v>
      </c>
      <c r="M333" s="31">
        <v>6.2748100000000004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126.75</v>
      </c>
      <c r="D334" s="36">
        <v>128.76666666666665</v>
      </c>
      <c r="E334" s="36">
        <v>119.83333333333331</v>
      </c>
      <c r="F334" s="36">
        <v>112.91666666666666</v>
      </c>
      <c r="G334" s="36">
        <v>103.98333333333332</v>
      </c>
      <c r="H334" s="36">
        <v>135.68333333333331</v>
      </c>
      <c r="I334" s="36">
        <v>144.61666666666665</v>
      </c>
      <c r="J334" s="36">
        <v>151.5333333333333</v>
      </c>
      <c r="K334" s="31">
        <v>137.69999999999999</v>
      </c>
      <c r="L334" s="31">
        <v>121.85</v>
      </c>
      <c r="M334" s="31">
        <v>268.38107000000002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3362.35</v>
      </c>
      <c r="D335" s="36">
        <v>3384.4833333333336</v>
      </c>
      <c r="E335" s="36">
        <v>3316.3666666666672</v>
      </c>
      <c r="F335" s="36">
        <v>3270.3833333333337</v>
      </c>
      <c r="G335" s="36">
        <v>3202.2666666666673</v>
      </c>
      <c r="H335" s="36">
        <v>3430.4666666666672</v>
      </c>
      <c r="I335" s="36">
        <v>3498.5833333333339</v>
      </c>
      <c r="J335" s="36">
        <v>3544.5666666666671</v>
      </c>
      <c r="K335" s="31">
        <v>3452.6</v>
      </c>
      <c r="L335" s="31">
        <v>3338.5</v>
      </c>
      <c r="M335" s="31">
        <v>1.5457399999999999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887.85</v>
      </c>
      <c r="D336" s="36">
        <v>899.56666666666672</v>
      </c>
      <c r="E336" s="36">
        <v>863.93333333333339</v>
      </c>
      <c r="F336" s="36">
        <v>840.01666666666665</v>
      </c>
      <c r="G336" s="36">
        <v>804.38333333333333</v>
      </c>
      <c r="H336" s="36">
        <v>923.48333333333346</v>
      </c>
      <c r="I336" s="36">
        <v>959.1166666666669</v>
      </c>
      <c r="J336" s="36">
        <v>983.03333333333353</v>
      </c>
      <c r="K336" s="31">
        <v>935.2</v>
      </c>
      <c r="L336" s="31">
        <v>875.65</v>
      </c>
      <c r="M336" s="31">
        <v>4.5069100000000004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98.6</v>
      </c>
      <c r="D337" s="36">
        <v>101.7</v>
      </c>
      <c r="E337" s="36">
        <v>93.9</v>
      </c>
      <c r="F337" s="36">
        <v>89.2</v>
      </c>
      <c r="G337" s="36">
        <v>81.400000000000006</v>
      </c>
      <c r="H337" s="36">
        <v>106.4</v>
      </c>
      <c r="I337" s="36">
        <v>114.19999999999999</v>
      </c>
      <c r="J337" s="36">
        <v>118.9</v>
      </c>
      <c r="K337" s="31">
        <v>109.5</v>
      </c>
      <c r="L337" s="31">
        <v>97</v>
      </c>
      <c r="M337" s="31">
        <v>1245.1727599999999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192.75</v>
      </c>
      <c r="D338" s="36">
        <v>196.76666666666665</v>
      </c>
      <c r="E338" s="36">
        <v>187.08333333333331</v>
      </c>
      <c r="F338" s="36">
        <v>181.41666666666666</v>
      </c>
      <c r="G338" s="36">
        <v>171.73333333333332</v>
      </c>
      <c r="H338" s="36">
        <v>202.43333333333331</v>
      </c>
      <c r="I338" s="36">
        <v>212.11666666666665</v>
      </c>
      <c r="J338" s="36">
        <v>217.7833333333333</v>
      </c>
      <c r="K338" s="31">
        <v>206.45</v>
      </c>
      <c r="L338" s="31">
        <v>191.1</v>
      </c>
      <c r="M338" s="31">
        <v>47.534880000000001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2462.9</v>
      </c>
      <c r="D339" s="36">
        <v>2469.0333333333333</v>
      </c>
      <c r="E339" s="36">
        <v>2439.8666666666668</v>
      </c>
      <c r="F339" s="36">
        <v>2416.8333333333335</v>
      </c>
      <c r="G339" s="36">
        <v>2387.666666666667</v>
      </c>
      <c r="H339" s="36">
        <v>2492.0666666666666</v>
      </c>
      <c r="I339" s="36">
        <v>2521.2333333333336</v>
      </c>
      <c r="J339" s="36">
        <v>2544.2666666666664</v>
      </c>
      <c r="K339" s="31">
        <v>2498.1999999999998</v>
      </c>
      <c r="L339" s="31">
        <v>2446</v>
      </c>
      <c r="M339" s="31">
        <v>6.9053800000000001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114.9</v>
      </c>
      <c r="D340" s="36">
        <v>120.93333333333334</v>
      </c>
      <c r="E340" s="36">
        <v>108.86666666666667</v>
      </c>
      <c r="F340" s="36">
        <v>102.83333333333334</v>
      </c>
      <c r="G340" s="36">
        <v>90.76666666666668</v>
      </c>
      <c r="H340" s="36">
        <v>126.96666666666667</v>
      </c>
      <c r="I340" s="36">
        <v>139.03333333333333</v>
      </c>
      <c r="J340" s="36">
        <v>145.06666666666666</v>
      </c>
      <c r="K340" s="31">
        <v>133</v>
      </c>
      <c r="L340" s="31">
        <v>114.9</v>
      </c>
      <c r="M340" s="31">
        <v>42.056939999999997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75.95</v>
      </c>
      <c r="D341" s="36">
        <v>78.433333333333337</v>
      </c>
      <c r="E341" s="36">
        <v>72.716666666666669</v>
      </c>
      <c r="F341" s="36">
        <v>69.483333333333334</v>
      </c>
      <c r="G341" s="36">
        <v>63.766666666666666</v>
      </c>
      <c r="H341" s="36">
        <v>81.666666666666671</v>
      </c>
      <c r="I341" s="36">
        <v>87.38333333333334</v>
      </c>
      <c r="J341" s="36">
        <v>90.616666666666674</v>
      </c>
      <c r="K341" s="31">
        <v>84.15</v>
      </c>
      <c r="L341" s="31">
        <v>75.2</v>
      </c>
      <c r="M341" s="31">
        <v>1813.4257399999999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486.35</v>
      </c>
      <c r="D342" s="36">
        <v>493.68333333333334</v>
      </c>
      <c r="E342" s="36">
        <v>476.66666666666669</v>
      </c>
      <c r="F342" s="36">
        <v>466.98333333333335</v>
      </c>
      <c r="G342" s="36">
        <v>449.9666666666667</v>
      </c>
      <c r="H342" s="36">
        <v>503.36666666666667</v>
      </c>
      <c r="I342" s="36">
        <v>520.38333333333333</v>
      </c>
      <c r="J342" s="36">
        <v>530.06666666666661</v>
      </c>
      <c r="K342" s="31">
        <v>510.7</v>
      </c>
      <c r="L342" s="31">
        <v>484</v>
      </c>
      <c r="M342" s="31">
        <v>7.1111199999999997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224.85</v>
      </c>
      <c r="D343" s="36">
        <v>228.61666666666667</v>
      </c>
      <c r="E343" s="36">
        <v>208.23333333333335</v>
      </c>
      <c r="F343" s="36">
        <v>191.61666666666667</v>
      </c>
      <c r="G343" s="36">
        <v>171.23333333333335</v>
      </c>
      <c r="H343" s="36">
        <v>245.23333333333335</v>
      </c>
      <c r="I343" s="36">
        <v>265.61666666666667</v>
      </c>
      <c r="J343" s="36">
        <v>282.23333333333335</v>
      </c>
      <c r="K343" s="31">
        <v>249</v>
      </c>
      <c r="L343" s="31">
        <v>212</v>
      </c>
      <c r="M343" s="31">
        <v>70.518259999999998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202.45</v>
      </c>
      <c r="D344" s="36">
        <v>206.61666666666667</v>
      </c>
      <c r="E344" s="36">
        <v>197.33333333333334</v>
      </c>
      <c r="F344" s="36">
        <v>192.21666666666667</v>
      </c>
      <c r="G344" s="36">
        <v>182.93333333333334</v>
      </c>
      <c r="H344" s="36">
        <v>211.73333333333335</v>
      </c>
      <c r="I344" s="36">
        <v>221.01666666666665</v>
      </c>
      <c r="J344" s="36">
        <v>226.13333333333335</v>
      </c>
      <c r="K344" s="31">
        <v>215.9</v>
      </c>
      <c r="L344" s="31">
        <v>201.5</v>
      </c>
      <c r="M344" s="31">
        <v>198.49632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51.35</v>
      </c>
      <c r="D345" s="36">
        <v>52.466666666666661</v>
      </c>
      <c r="E345" s="36">
        <v>49.933333333333323</v>
      </c>
      <c r="F345" s="36">
        <v>48.516666666666659</v>
      </c>
      <c r="G345" s="36">
        <v>45.98333333333332</v>
      </c>
      <c r="H345" s="36">
        <v>53.883333333333326</v>
      </c>
      <c r="I345" s="36">
        <v>56.416666666666671</v>
      </c>
      <c r="J345" s="36">
        <v>57.833333333333329</v>
      </c>
      <c r="K345" s="31">
        <v>55</v>
      </c>
      <c r="L345" s="31">
        <v>51.05</v>
      </c>
      <c r="M345" s="31">
        <v>260.17020000000002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256.60000000000002</v>
      </c>
      <c r="D346" s="36">
        <v>260.34999999999997</v>
      </c>
      <c r="E346" s="36">
        <v>250.99999999999994</v>
      </c>
      <c r="F346" s="36">
        <v>245.39999999999998</v>
      </c>
      <c r="G346" s="36">
        <v>236.04999999999995</v>
      </c>
      <c r="H346" s="36">
        <v>265.94999999999993</v>
      </c>
      <c r="I346" s="36">
        <v>275.29999999999995</v>
      </c>
      <c r="J346" s="36">
        <v>280.89999999999992</v>
      </c>
      <c r="K346" s="31">
        <v>269.7</v>
      </c>
      <c r="L346" s="31">
        <v>254.75</v>
      </c>
      <c r="M346" s="31">
        <v>9.6051400000000005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302.60000000000002</v>
      </c>
      <c r="D347" s="36">
        <v>306.06666666666666</v>
      </c>
      <c r="E347" s="36">
        <v>296.83333333333331</v>
      </c>
      <c r="F347" s="36">
        <v>291.06666666666666</v>
      </c>
      <c r="G347" s="36">
        <v>281.83333333333331</v>
      </c>
      <c r="H347" s="36">
        <v>311.83333333333331</v>
      </c>
      <c r="I347" s="36">
        <v>321.06666666666666</v>
      </c>
      <c r="J347" s="36">
        <v>326.83333333333331</v>
      </c>
      <c r="K347" s="31">
        <v>315.3</v>
      </c>
      <c r="L347" s="31">
        <v>300.3</v>
      </c>
      <c r="M347" s="31">
        <v>216.52361999999999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331.75</v>
      </c>
      <c r="D348" s="36">
        <v>337.5</v>
      </c>
      <c r="E348" s="36">
        <v>325.05</v>
      </c>
      <c r="F348" s="36">
        <v>318.35000000000002</v>
      </c>
      <c r="G348" s="36">
        <v>305.90000000000003</v>
      </c>
      <c r="H348" s="36">
        <v>344.2</v>
      </c>
      <c r="I348" s="36">
        <v>356.65000000000003</v>
      </c>
      <c r="J348" s="36">
        <v>363.34999999999997</v>
      </c>
      <c r="K348" s="31">
        <v>349.95</v>
      </c>
      <c r="L348" s="31">
        <v>330.8</v>
      </c>
      <c r="M348" s="31">
        <v>5.4414100000000003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1369.75</v>
      </c>
      <c r="D349" s="36">
        <v>1391.1833333333334</v>
      </c>
      <c r="E349" s="36">
        <v>1332.3666666666668</v>
      </c>
      <c r="F349" s="36">
        <v>1294.9833333333333</v>
      </c>
      <c r="G349" s="36">
        <v>1236.1666666666667</v>
      </c>
      <c r="H349" s="36">
        <v>1428.5666666666668</v>
      </c>
      <c r="I349" s="36">
        <v>1487.3833333333334</v>
      </c>
      <c r="J349" s="36">
        <v>1524.7666666666669</v>
      </c>
      <c r="K349" s="31">
        <v>1450</v>
      </c>
      <c r="L349" s="31">
        <v>1353.8</v>
      </c>
      <c r="M349" s="31">
        <v>27.756969999999999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229.9</v>
      </c>
      <c r="D350" s="36">
        <v>234.51666666666665</v>
      </c>
      <c r="E350" s="36">
        <v>223.3833333333333</v>
      </c>
      <c r="F350" s="36">
        <v>216.86666666666665</v>
      </c>
      <c r="G350" s="36">
        <v>205.73333333333329</v>
      </c>
      <c r="H350" s="36">
        <v>241.0333333333333</v>
      </c>
      <c r="I350" s="36">
        <v>252.16666666666663</v>
      </c>
      <c r="J350" s="36">
        <v>258.68333333333328</v>
      </c>
      <c r="K350" s="31">
        <v>245.65</v>
      </c>
      <c r="L350" s="31">
        <v>228</v>
      </c>
      <c r="M350" s="31">
        <v>202.82616999999999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396.25</v>
      </c>
      <c r="D351" s="36">
        <v>403.48333333333335</v>
      </c>
      <c r="E351" s="36">
        <v>384.76666666666671</v>
      </c>
      <c r="F351" s="36">
        <v>373.28333333333336</v>
      </c>
      <c r="G351" s="36">
        <v>354.56666666666672</v>
      </c>
      <c r="H351" s="36">
        <v>414.9666666666667</v>
      </c>
      <c r="I351" s="36">
        <v>433.68333333333339</v>
      </c>
      <c r="J351" s="36">
        <v>445.16666666666669</v>
      </c>
      <c r="K351" s="31">
        <v>422.2</v>
      </c>
      <c r="L351" s="31">
        <v>392</v>
      </c>
      <c r="M351" s="31">
        <v>43.9039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1608.85</v>
      </c>
      <c r="D352" s="36">
        <v>1627.6166666666666</v>
      </c>
      <c r="E352" s="36">
        <v>1569.4333333333332</v>
      </c>
      <c r="F352" s="36">
        <v>1530.0166666666667</v>
      </c>
      <c r="G352" s="36">
        <v>1471.8333333333333</v>
      </c>
      <c r="H352" s="36">
        <v>1667.0333333333331</v>
      </c>
      <c r="I352" s="36">
        <v>1725.2166666666665</v>
      </c>
      <c r="J352" s="36">
        <v>1764.633333333333</v>
      </c>
      <c r="K352" s="31">
        <v>1685.8</v>
      </c>
      <c r="L352" s="31">
        <v>1588.2</v>
      </c>
      <c r="M352" s="31">
        <v>6.2998399999999997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755.9</v>
      </c>
      <c r="D353" s="36">
        <v>761.83333333333337</v>
      </c>
      <c r="E353" s="36">
        <v>730.66666666666674</v>
      </c>
      <c r="F353" s="36">
        <v>705.43333333333339</v>
      </c>
      <c r="G353" s="36">
        <v>674.26666666666677</v>
      </c>
      <c r="H353" s="36">
        <v>787.06666666666672</v>
      </c>
      <c r="I353" s="36">
        <v>818.23333333333346</v>
      </c>
      <c r="J353" s="36">
        <v>843.4666666666667</v>
      </c>
      <c r="K353" s="31">
        <v>793</v>
      </c>
      <c r="L353" s="31">
        <v>736.6</v>
      </c>
      <c r="M353" s="31">
        <v>81.643010000000004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6489.5</v>
      </c>
      <c r="D354" s="36">
        <v>6530.166666666667</v>
      </c>
      <c r="E354" s="36">
        <v>6370.3333333333339</v>
      </c>
      <c r="F354" s="36">
        <v>6251.166666666667</v>
      </c>
      <c r="G354" s="36">
        <v>6091.3333333333339</v>
      </c>
      <c r="H354" s="36">
        <v>6649.3333333333339</v>
      </c>
      <c r="I354" s="36">
        <v>6809.1666666666679</v>
      </c>
      <c r="J354" s="36">
        <v>6928.3333333333339</v>
      </c>
      <c r="K354" s="31">
        <v>6690</v>
      </c>
      <c r="L354" s="31">
        <v>6411</v>
      </c>
      <c r="M354" s="31">
        <v>4.9322999999999997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215.85</v>
      </c>
      <c r="D355" s="36">
        <v>215.63333333333335</v>
      </c>
      <c r="E355" s="36">
        <v>210.26666666666671</v>
      </c>
      <c r="F355" s="36">
        <v>204.68333333333337</v>
      </c>
      <c r="G355" s="36">
        <v>199.31666666666672</v>
      </c>
      <c r="H355" s="36">
        <v>221.2166666666667</v>
      </c>
      <c r="I355" s="36">
        <v>226.58333333333331</v>
      </c>
      <c r="J355" s="36">
        <v>232.16666666666669</v>
      </c>
      <c r="K355" s="31">
        <v>221</v>
      </c>
      <c r="L355" s="31">
        <v>210.05</v>
      </c>
      <c r="M355" s="31">
        <v>13.92925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36638.15</v>
      </c>
      <c r="D356" s="36">
        <v>36961.98333333333</v>
      </c>
      <c r="E356" s="36">
        <v>36177.366666666661</v>
      </c>
      <c r="F356" s="36">
        <v>35716.583333333328</v>
      </c>
      <c r="G356" s="36">
        <v>34931.96666666666</v>
      </c>
      <c r="H356" s="36">
        <v>37422.766666666663</v>
      </c>
      <c r="I356" s="36">
        <v>38207.383333333331</v>
      </c>
      <c r="J356" s="36">
        <v>38668.166666666664</v>
      </c>
      <c r="K356" s="31">
        <v>37746.6</v>
      </c>
      <c r="L356" s="31">
        <v>36501.199999999997</v>
      </c>
      <c r="M356" s="31">
        <v>0.20652999999999999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1545.25</v>
      </c>
      <c r="D357" s="36">
        <v>1548.9166666666667</v>
      </c>
      <c r="E357" s="36">
        <v>1518.3333333333335</v>
      </c>
      <c r="F357" s="36">
        <v>1491.4166666666667</v>
      </c>
      <c r="G357" s="36">
        <v>1460.8333333333335</v>
      </c>
      <c r="H357" s="36">
        <v>1575.8333333333335</v>
      </c>
      <c r="I357" s="36">
        <v>1606.416666666667</v>
      </c>
      <c r="J357" s="36">
        <v>1633.3333333333335</v>
      </c>
      <c r="K357" s="31">
        <v>1579.5</v>
      </c>
      <c r="L357" s="31">
        <v>1522</v>
      </c>
      <c r="M357" s="31">
        <v>3.4815200000000002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860.2</v>
      </c>
      <c r="D358" s="36">
        <v>879.56666666666661</v>
      </c>
      <c r="E358" s="36">
        <v>825.63333333333321</v>
      </c>
      <c r="F358" s="36">
        <v>791.06666666666661</v>
      </c>
      <c r="G358" s="36">
        <v>737.13333333333321</v>
      </c>
      <c r="H358" s="36">
        <v>914.13333333333321</v>
      </c>
      <c r="I358" s="36">
        <v>968.06666666666661</v>
      </c>
      <c r="J358" s="36">
        <v>1002.6333333333332</v>
      </c>
      <c r="K358" s="31">
        <v>933.5</v>
      </c>
      <c r="L358" s="31">
        <v>845</v>
      </c>
      <c r="M358" s="31">
        <v>19.639679999999998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304.55</v>
      </c>
      <c r="D359" s="36">
        <v>312.06666666666666</v>
      </c>
      <c r="E359" s="36">
        <v>294.48333333333335</v>
      </c>
      <c r="F359" s="36">
        <v>284.41666666666669</v>
      </c>
      <c r="G359" s="36">
        <v>266.83333333333337</v>
      </c>
      <c r="H359" s="36">
        <v>322.13333333333333</v>
      </c>
      <c r="I359" s="36">
        <v>339.7166666666667</v>
      </c>
      <c r="J359" s="36">
        <v>349.7833333333333</v>
      </c>
      <c r="K359" s="31">
        <v>329.65</v>
      </c>
      <c r="L359" s="31">
        <v>302</v>
      </c>
      <c r="M359" s="31">
        <v>55.944270000000003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8254.4</v>
      </c>
      <c r="D360" s="36">
        <v>8362.7166666666653</v>
      </c>
      <c r="E360" s="36">
        <v>8011.7333333333299</v>
      </c>
      <c r="F360" s="36">
        <v>7769.0666666666648</v>
      </c>
      <c r="G360" s="36">
        <v>7418.0833333333294</v>
      </c>
      <c r="H360" s="36">
        <v>8605.3833333333314</v>
      </c>
      <c r="I360" s="36">
        <v>8956.366666666665</v>
      </c>
      <c r="J360" s="36">
        <v>9199.033333333331</v>
      </c>
      <c r="K360" s="31">
        <v>8713.7000000000007</v>
      </c>
      <c r="L360" s="31">
        <v>8120.05</v>
      </c>
      <c r="M360" s="31">
        <v>14.13439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259.89999999999998</v>
      </c>
      <c r="D361" s="36">
        <v>259.98333333333335</v>
      </c>
      <c r="E361" s="36">
        <v>253.66666666666669</v>
      </c>
      <c r="F361" s="36">
        <v>247.43333333333334</v>
      </c>
      <c r="G361" s="36">
        <v>241.11666666666667</v>
      </c>
      <c r="H361" s="36">
        <v>266.2166666666667</v>
      </c>
      <c r="I361" s="36">
        <v>272.5333333333333</v>
      </c>
      <c r="J361" s="36">
        <v>278.76666666666671</v>
      </c>
      <c r="K361" s="31">
        <v>266.3</v>
      </c>
      <c r="L361" s="31">
        <v>253.75</v>
      </c>
      <c r="M361" s="31">
        <v>319.80576000000002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4188.7</v>
      </c>
      <c r="D362" s="36">
        <v>4196.5666666666666</v>
      </c>
      <c r="E362" s="36">
        <v>4137.2333333333336</v>
      </c>
      <c r="F362" s="36">
        <v>4085.7666666666673</v>
      </c>
      <c r="G362" s="36">
        <v>4026.4333333333343</v>
      </c>
      <c r="H362" s="36">
        <v>4248.0333333333328</v>
      </c>
      <c r="I362" s="36">
        <v>4307.3666666666668</v>
      </c>
      <c r="J362" s="36">
        <v>4358.8333333333321</v>
      </c>
      <c r="K362" s="31">
        <v>4255.8999999999996</v>
      </c>
      <c r="L362" s="31">
        <v>4145.1000000000004</v>
      </c>
      <c r="M362" s="31">
        <v>0.12155000000000001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2396.25</v>
      </c>
      <c r="D363" s="36">
        <v>2427.9666666666667</v>
      </c>
      <c r="E363" s="36">
        <v>2309.2833333333333</v>
      </c>
      <c r="F363" s="36">
        <v>2222.3166666666666</v>
      </c>
      <c r="G363" s="36">
        <v>2103.6333333333332</v>
      </c>
      <c r="H363" s="36">
        <v>2514.9333333333334</v>
      </c>
      <c r="I363" s="36">
        <v>2633.6166666666668</v>
      </c>
      <c r="J363" s="36">
        <v>2720.5833333333335</v>
      </c>
      <c r="K363" s="31">
        <v>2546.65</v>
      </c>
      <c r="L363" s="31">
        <v>2341</v>
      </c>
      <c r="M363" s="31">
        <v>7.3108300000000002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3278.9</v>
      </c>
      <c r="D364" s="36">
        <v>3308.8000000000006</v>
      </c>
      <c r="E364" s="36">
        <v>3221.9000000000015</v>
      </c>
      <c r="F364" s="36">
        <v>3164.900000000001</v>
      </c>
      <c r="G364" s="36">
        <v>3078.0000000000018</v>
      </c>
      <c r="H364" s="36">
        <v>3365.8000000000011</v>
      </c>
      <c r="I364" s="36">
        <v>3452.7</v>
      </c>
      <c r="J364" s="36">
        <v>3509.7000000000007</v>
      </c>
      <c r="K364" s="31">
        <v>3395.7</v>
      </c>
      <c r="L364" s="31">
        <v>3251.8</v>
      </c>
      <c r="M364" s="31">
        <v>4.6976199999999997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2522.6</v>
      </c>
      <c r="D365" s="36">
        <v>2567.2166666666667</v>
      </c>
      <c r="E365" s="36">
        <v>2443.4833333333336</v>
      </c>
      <c r="F365" s="36">
        <v>2364.3666666666668</v>
      </c>
      <c r="G365" s="36">
        <v>2240.6333333333337</v>
      </c>
      <c r="H365" s="36">
        <v>2646.3333333333335</v>
      </c>
      <c r="I365" s="36">
        <v>2770.0666666666662</v>
      </c>
      <c r="J365" s="36">
        <v>2849.1833333333334</v>
      </c>
      <c r="K365" s="31">
        <v>2690.95</v>
      </c>
      <c r="L365" s="31">
        <v>2488.1</v>
      </c>
      <c r="M365" s="31">
        <v>12.69276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854.4</v>
      </c>
      <c r="D366" s="36">
        <v>871.76666666666677</v>
      </c>
      <c r="E366" s="36">
        <v>834.63333333333355</v>
      </c>
      <c r="F366" s="36">
        <v>814.86666666666679</v>
      </c>
      <c r="G366" s="36">
        <v>777.73333333333358</v>
      </c>
      <c r="H366" s="36">
        <v>891.53333333333353</v>
      </c>
      <c r="I366" s="36">
        <v>928.66666666666674</v>
      </c>
      <c r="J366" s="36">
        <v>948.43333333333351</v>
      </c>
      <c r="K366" s="31">
        <v>908.9</v>
      </c>
      <c r="L366" s="31">
        <v>852</v>
      </c>
      <c r="M366" s="31">
        <v>13.69666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143.19999999999999</v>
      </c>
      <c r="D367" s="36">
        <v>144.63333333333333</v>
      </c>
      <c r="E367" s="36">
        <v>140.56666666666666</v>
      </c>
      <c r="F367" s="36">
        <v>137.93333333333334</v>
      </c>
      <c r="G367" s="36">
        <v>133.86666666666667</v>
      </c>
      <c r="H367" s="36">
        <v>147.26666666666665</v>
      </c>
      <c r="I367" s="36">
        <v>151.33333333333331</v>
      </c>
      <c r="J367" s="36">
        <v>153.96666666666664</v>
      </c>
      <c r="K367" s="31">
        <v>148.69999999999999</v>
      </c>
      <c r="L367" s="31">
        <v>142</v>
      </c>
      <c r="M367" s="31">
        <v>93.844009999999997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863.6</v>
      </c>
      <c r="D368" s="36">
        <v>873.68333333333339</v>
      </c>
      <c r="E368" s="36">
        <v>840.91666666666674</v>
      </c>
      <c r="F368" s="36">
        <v>818.23333333333335</v>
      </c>
      <c r="G368" s="36">
        <v>785.4666666666667</v>
      </c>
      <c r="H368" s="36">
        <v>896.36666666666679</v>
      </c>
      <c r="I368" s="36">
        <v>929.13333333333344</v>
      </c>
      <c r="J368" s="36">
        <v>951.81666666666683</v>
      </c>
      <c r="K368" s="31">
        <v>906.45</v>
      </c>
      <c r="L368" s="31">
        <v>851</v>
      </c>
      <c r="M368" s="31">
        <v>8.3813999999999993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385.7</v>
      </c>
      <c r="D369" s="36">
        <v>390.95</v>
      </c>
      <c r="E369" s="36">
        <v>375.9</v>
      </c>
      <c r="F369" s="36">
        <v>366.09999999999997</v>
      </c>
      <c r="G369" s="36">
        <v>351.04999999999995</v>
      </c>
      <c r="H369" s="36">
        <v>400.75</v>
      </c>
      <c r="I369" s="36">
        <v>415.80000000000007</v>
      </c>
      <c r="J369" s="36">
        <v>425.6</v>
      </c>
      <c r="K369" s="31">
        <v>406</v>
      </c>
      <c r="L369" s="31">
        <v>381.15</v>
      </c>
      <c r="M369" s="31">
        <v>5.15421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1421.4</v>
      </c>
      <c r="D370" s="36">
        <v>1427.3166666666666</v>
      </c>
      <c r="E370" s="36">
        <v>1397.0833333333333</v>
      </c>
      <c r="F370" s="36">
        <v>1372.7666666666667</v>
      </c>
      <c r="G370" s="36">
        <v>1342.5333333333333</v>
      </c>
      <c r="H370" s="36">
        <v>1451.6333333333332</v>
      </c>
      <c r="I370" s="36">
        <v>1481.8666666666668</v>
      </c>
      <c r="J370" s="36">
        <v>1506.1833333333332</v>
      </c>
      <c r="K370" s="31">
        <v>1457.55</v>
      </c>
      <c r="L370" s="31">
        <v>1403</v>
      </c>
      <c r="M370" s="31">
        <v>0.30336999999999997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4169.95</v>
      </c>
      <c r="D371" s="36">
        <v>4206.3166666666666</v>
      </c>
      <c r="E371" s="36">
        <v>4013.6333333333332</v>
      </c>
      <c r="F371" s="36">
        <v>3857.3166666666666</v>
      </c>
      <c r="G371" s="36">
        <v>3664.6333333333332</v>
      </c>
      <c r="H371" s="36">
        <v>4362.6333333333332</v>
      </c>
      <c r="I371" s="36">
        <v>4555.3166666666657</v>
      </c>
      <c r="J371" s="36">
        <v>4711.6333333333332</v>
      </c>
      <c r="K371" s="31">
        <v>4399</v>
      </c>
      <c r="L371" s="31">
        <v>4050</v>
      </c>
      <c r="M371" s="31">
        <v>12.86472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1022.3</v>
      </c>
      <c r="D372" s="36">
        <v>1028.2</v>
      </c>
      <c r="E372" s="36">
        <v>1008.1000000000001</v>
      </c>
      <c r="F372" s="36">
        <v>993.90000000000009</v>
      </c>
      <c r="G372" s="36">
        <v>973.80000000000018</v>
      </c>
      <c r="H372" s="36">
        <v>1042.4000000000001</v>
      </c>
      <c r="I372" s="36">
        <v>1062.5</v>
      </c>
      <c r="J372" s="36">
        <v>1076.7</v>
      </c>
      <c r="K372" s="31">
        <v>1048.3</v>
      </c>
      <c r="L372" s="31">
        <v>1014</v>
      </c>
      <c r="M372" s="31">
        <v>1.04996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482.75</v>
      </c>
      <c r="D373" s="36">
        <v>485.25</v>
      </c>
      <c r="E373" s="36">
        <v>473.7</v>
      </c>
      <c r="F373" s="36">
        <v>464.65</v>
      </c>
      <c r="G373" s="36">
        <v>453.09999999999997</v>
      </c>
      <c r="H373" s="36">
        <v>494.3</v>
      </c>
      <c r="I373" s="36">
        <v>505.84999999999997</v>
      </c>
      <c r="J373" s="36">
        <v>514.90000000000009</v>
      </c>
      <c r="K373" s="31">
        <v>496.8</v>
      </c>
      <c r="L373" s="31">
        <v>476.2</v>
      </c>
      <c r="M373" s="31">
        <v>33.890300000000003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395.55</v>
      </c>
      <c r="D374" s="36">
        <v>402.7833333333333</v>
      </c>
      <c r="E374" s="36">
        <v>375.26666666666659</v>
      </c>
      <c r="F374" s="36">
        <v>354.98333333333329</v>
      </c>
      <c r="G374" s="36">
        <v>327.46666666666658</v>
      </c>
      <c r="H374" s="36">
        <v>423.06666666666661</v>
      </c>
      <c r="I374" s="36">
        <v>450.58333333333326</v>
      </c>
      <c r="J374" s="36">
        <v>470.86666666666662</v>
      </c>
      <c r="K374" s="31">
        <v>430.3</v>
      </c>
      <c r="L374" s="31">
        <v>382.5</v>
      </c>
      <c r="M374" s="31">
        <v>281.72910000000002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237.95</v>
      </c>
      <c r="D375" s="36">
        <v>240.33333333333334</v>
      </c>
      <c r="E375" s="36">
        <v>233.86666666666667</v>
      </c>
      <c r="F375" s="36">
        <v>229.78333333333333</v>
      </c>
      <c r="G375" s="36">
        <v>223.31666666666666</v>
      </c>
      <c r="H375" s="36">
        <v>244.41666666666669</v>
      </c>
      <c r="I375" s="36">
        <v>250.88333333333333</v>
      </c>
      <c r="J375" s="36">
        <v>254.9666666666667</v>
      </c>
      <c r="K375" s="31">
        <v>246.8</v>
      </c>
      <c r="L375" s="31">
        <v>236.25</v>
      </c>
      <c r="M375" s="31">
        <v>274.92162999999999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511.05</v>
      </c>
      <c r="D376" s="36">
        <v>512.76666666666665</v>
      </c>
      <c r="E376" s="36">
        <v>502.58333333333326</v>
      </c>
      <c r="F376" s="36">
        <v>494.11666666666662</v>
      </c>
      <c r="G376" s="36">
        <v>483.93333333333322</v>
      </c>
      <c r="H376" s="36">
        <v>521.23333333333335</v>
      </c>
      <c r="I376" s="36">
        <v>531.41666666666674</v>
      </c>
      <c r="J376" s="36">
        <v>539.88333333333333</v>
      </c>
      <c r="K376" s="31">
        <v>522.95000000000005</v>
      </c>
      <c r="L376" s="31">
        <v>504.3</v>
      </c>
      <c r="M376" s="31">
        <v>9.3521000000000001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1136.45</v>
      </c>
      <c r="D377" s="36">
        <v>1171.2666666666667</v>
      </c>
      <c r="E377" s="36">
        <v>1042.6333333333332</v>
      </c>
      <c r="F377" s="36">
        <v>948.81666666666661</v>
      </c>
      <c r="G377" s="36">
        <v>820.18333333333317</v>
      </c>
      <c r="H377" s="36">
        <v>1265.0833333333333</v>
      </c>
      <c r="I377" s="36">
        <v>1393.7166666666669</v>
      </c>
      <c r="J377" s="36">
        <v>1487.5333333333333</v>
      </c>
      <c r="K377" s="31">
        <v>1299.9000000000001</v>
      </c>
      <c r="L377" s="31">
        <v>1077.45</v>
      </c>
      <c r="M377" s="31">
        <v>15.238020000000001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677.3</v>
      </c>
      <c r="D378" s="36">
        <v>685.1</v>
      </c>
      <c r="E378" s="36">
        <v>667.2</v>
      </c>
      <c r="F378" s="36">
        <v>657.1</v>
      </c>
      <c r="G378" s="36">
        <v>639.20000000000005</v>
      </c>
      <c r="H378" s="36">
        <v>695.2</v>
      </c>
      <c r="I378" s="36">
        <v>713.09999999999991</v>
      </c>
      <c r="J378" s="36">
        <v>723.2</v>
      </c>
      <c r="K378" s="31">
        <v>703</v>
      </c>
      <c r="L378" s="31">
        <v>675</v>
      </c>
      <c r="M378" s="31">
        <v>1.3099799999999999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167.25</v>
      </c>
      <c r="D379" s="36">
        <v>171.1</v>
      </c>
      <c r="E379" s="36">
        <v>162.14999999999998</v>
      </c>
      <c r="F379" s="36">
        <v>157.04999999999998</v>
      </c>
      <c r="G379" s="36">
        <v>148.09999999999997</v>
      </c>
      <c r="H379" s="36">
        <v>176.2</v>
      </c>
      <c r="I379" s="36">
        <v>185.14999999999998</v>
      </c>
      <c r="J379" s="36">
        <v>190.25</v>
      </c>
      <c r="K379" s="31">
        <v>180.05</v>
      </c>
      <c r="L379" s="31">
        <v>166</v>
      </c>
      <c r="M379" s="31">
        <v>5.2356100000000003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17048.150000000001</v>
      </c>
      <c r="D380" s="36">
        <v>17137.45</v>
      </c>
      <c r="E380" s="36">
        <v>16913.800000000003</v>
      </c>
      <c r="F380" s="36">
        <v>16779.45</v>
      </c>
      <c r="G380" s="36">
        <v>16555.800000000003</v>
      </c>
      <c r="H380" s="36">
        <v>17271.800000000003</v>
      </c>
      <c r="I380" s="36">
        <v>17495.450000000004</v>
      </c>
      <c r="J380" s="36">
        <v>17629.800000000003</v>
      </c>
      <c r="K380" s="31">
        <v>17361.099999999999</v>
      </c>
      <c r="L380" s="31">
        <v>17003.099999999999</v>
      </c>
      <c r="M380" s="31">
        <v>2.7060000000000001E-2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98.75</v>
      </c>
      <c r="D381" s="36">
        <v>101.2</v>
      </c>
      <c r="E381" s="36">
        <v>95.7</v>
      </c>
      <c r="F381" s="36">
        <v>92.65</v>
      </c>
      <c r="G381" s="36">
        <v>87.15</v>
      </c>
      <c r="H381" s="36">
        <v>104.25</v>
      </c>
      <c r="I381" s="36">
        <v>109.75</v>
      </c>
      <c r="J381" s="36">
        <v>112.8</v>
      </c>
      <c r="K381" s="31">
        <v>106.7</v>
      </c>
      <c r="L381" s="31">
        <v>98.15</v>
      </c>
      <c r="M381" s="31">
        <v>837.23415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1472.85</v>
      </c>
      <c r="D382" s="36">
        <v>1491.5</v>
      </c>
      <c r="E382" s="36">
        <v>1450</v>
      </c>
      <c r="F382" s="36">
        <v>1427.15</v>
      </c>
      <c r="G382" s="36">
        <v>1385.65</v>
      </c>
      <c r="H382" s="36">
        <v>1514.35</v>
      </c>
      <c r="I382" s="36">
        <v>1555.85</v>
      </c>
      <c r="J382" s="36">
        <v>1578.6999999999998</v>
      </c>
      <c r="K382" s="31">
        <v>1533</v>
      </c>
      <c r="L382" s="31">
        <v>1468.65</v>
      </c>
      <c r="M382" s="31">
        <v>5.5789499999999999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494.25</v>
      </c>
      <c r="D383" s="36">
        <v>497.68333333333334</v>
      </c>
      <c r="E383" s="36">
        <v>487.4666666666667</v>
      </c>
      <c r="F383" s="36">
        <v>480.68333333333334</v>
      </c>
      <c r="G383" s="36">
        <v>470.4666666666667</v>
      </c>
      <c r="H383" s="36">
        <v>504.4666666666667</v>
      </c>
      <c r="I383" s="36">
        <v>514.68333333333328</v>
      </c>
      <c r="J383" s="36">
        <v>521.4666666666667</v>
      </c>
      <c r="K383" s="31">
        <v>507.9</v>
      </c>
      <c r="L383" s="31">
        <v>490.9</v>
      </c>
      <c r="M383" s="31">
        <v>3.3769300000000002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1612.7</v>
      </c>
      <c r="D384" s="36">
        <v>1605.3166666666668</v>
      </c>
      <c r="E384" s="36">
        <v>1583.4833333333336</v>
      </c>
      <c r="F384" s="36">
        <v>1554.2666666666667</v>
      </c>
      <c r="G384" s="36">
        <v>1532.4333333333334</v>
      </c>
      <c r="H384" s="36">
        <v>1634.5333333333338</v>
      </c>
      <c r="I384" s="36">
        <v>1656.3666666666672</v>
      </c>
      <c r="J384" s="36">
        <v>1685.5833333333339</v>
      </c>
      <c r="K384" s="31">
        <v>1627.15</v>
      </c>
      <c r="L384" s="31">
        <v>1576.1</v>
      </c>
      <c r="M384" s="31">
        <v>1.1865699999999999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288.75</v>
      </c>
      <c r="D385" s="36">
        <v>307.53333333333336</v>
      </c>
      <c r="E385" s="36">
        <v>269.56666666666672</v>
      </c>
      <c r="F385" s="36">
        <v>250.38333333333338</v>
      </c>
      <c r="G385" s="36">
        <v>212.41666666666674</v>
      </c>
      <c r="H385" s="36">
        <v>326.7166666666667</v>
      </c>
      <c r="I385" s="36">
        <v>364.68333333333328</v>
      </c>
      <c r="J385" s="36">
        <v>383.86666666666667</v>
      </c>
      <c r="K385" s="31">
        <v>345.5</v>
      </c>
      <c r="L385" s="31">
        <v>288.35000000000002</v>
      </c>
      <c r="M385" s="31">
        <v>809.17623000000003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163.4</v>
      </c>
      <c r="D386" s="36">
        <v>165.6</v>
      </c>
      <c r="E386" s="36">
        <v>157.79999999999998</v>
      </c>
      <c r="F386" s="36">
        <v>152.19999999999999</v>
      </c>
      <c r="G386" s="36">
        <v>144.39999999999998</v>
      </c>
      <c r="H386" s="36">
        <v>171.2</v>
      </c>
      <c r="I386" s="36">
        <v>179</v>
      </c>
      <c r="J386" s="36">
        <v>184.6</v>
      </c>
      <c r="K386" s="31">
        <v>173.4</v>
      </c>
      <c r="L386" s="31">
        <v>160</v>
      </c>
      <c r="M386" s="31">
        <v>188.4316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1235.4000000000001</v>
      </c>
      <c r="D387" s="36">
        <v>1235.3666666666668</v>
      </c>
      <c r="E387" s="36">
        <v>1208.2333333333336</v>
      </c>
      <c r="F387" s="36">
        <v>1181.0666666666668</v>
      </c>
      <c r="G387" s="36">
        <v>1153.9333333333336</v>
      </c>
      <c r="H387" s="36">
        <v>1262.5333333333335</v>
      </c>
      <c r="I387" s="36">
        <v>1289.6666666666667</v>
      </c>
      <c r="J387" s="36">
        <v>1316.8333333333335</v>
      </c>
      <c r="K387" s="31">
        <v>1262.5</v>
      </c>
      <c r="L387" s="31">
        <v>1208.2</v>
      </c>
      <c r="M387" s="31">
        <v>1.2285699999999999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355.8</v>
      </c>
      <c r="D388" s="36">
        <v>359.14999999999992</v>
      </c>
      <c r="E388" s="36">
        <v>349.79999999999984</v>
      </c>
      <c r="F388" s="36">
        <v>343.7999999999999</v>
      </c>
      <c r="G388" s="36">
        <v>334.44999999999982</v>
      </c>
      <c r="H388" s="36">
        <v>365.14999999999986</v>
      </c>
      <c r="I388" s="36">
        <v>374.49999999999989</v>
      </c>
      <c r="J388" s="36">
        <v>380.49999999999989</v>
      </c>
      <c r="K388" s="31">
        <v>368.5</v>
      </c>
      <c r="L388" s="31">
        <v>353.15</v>
      </c>
      <c r="M388" s="31">
        <v>5.7239000000000004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253.25</v>
      </c>
      <c r="D389" s="36">
        <v>256.76666666666665</v>
      </c>
      <c r="E389" s="36">
        <v>246.5333333333333</v>
      </c>
      <c r="F389" s="36">
        <v>239.81666666666666</v>
      </c>
      <c r="G389" s="36">
        <v>229.58333333333331</v>
      </c>
      <c r="H389" s="36">
        <v>263.48333333333329</v>
      </c>
      <c r="I389" s="36">
        <v>273.71666666666664</v>
      </c>
      <c r="J389" s="36">
        <v>280.43333333333328</v>
      </c>
      <c r="K389" s="31">
        <v>267</v>
      </c>
      <c r="L389" s="31">
        <v>250.05</v>
      </c>
      <c r="M389" s="31">
        <v>8.6220199999999991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170.1</v>
      </c>
      <c r="D390" s="36">
        <v>174.36666666666667</v>
      </c>
      <c r="E390" s="36">
        <v>160.73333333333335</v>
      </c>
      <c r="F390" s="36">
        <v>151.36666666666667</v>
      </c>
      <c r="G390" s="36">
        <v>137.73333333333335</v>
      </c>
      <c r="H390" s="36">
        <v>183.73333333333335</v>
      </c>
      <c r="I390" s="36">
        <v>197.36666666666667</v>
      </c>
      <c r="J390" s="36">
        <v>206.73333333333335</v>
      </c>
      <c r="K390" s="31">
        <v>188</v>
      </c>
      <c r="L390" s="31">
        <v>165</v>
      </c>
      <c r="M390" s="31">
        <v>130.36237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3337.7</v>
      </c>
      <c r="D391" s="36">
        <v>3327.2999999999997</v>
      </c>
      <c r="E391" s="36">
        <v>3300.5999999999995</v>
      </c>
      <c r="F391" s="36">
        <v>3263.4999999999995</v>
      </c>
      <c r="G391" s="36">
        <v>3236.7999999999993</v>
      </c>
      <c r="H391" s="36">
        <v>3364.3999999999996</v>
      </c>
      <c r="I391" s="36">
        <v>3391.0999999999995</v>
      </c>
      <c r="J391" s="36">
        <v>3428.2</v>
      </c>
      <c r="K391" s="31">
        <v>3354</v>
      </c>
      <c r="L391" s="31">
        <v>3290.2</v>
      </c>
      <c r="M391" s="31">
        <v>0.26812999999999998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79.400000000000006</v>
      </c>
      <c r="D392" s="36">
        <v>80.25</v>
      </c>
      <c r="E392" s="36">
        <v>77.650000000000006</v>
      </c>
      <c r="F392" s="36">
        <v>75.900000000000006</v>
      </c>
      <c r="G392" s="36">
        <v>73.300000000000011</v>
      </c>
      <c r="H392" s="36">
        <v>82</v>
      </c>
      <c r="I392" s="36">
        <v>84.6</v>
      </c>
      <c r="J392" s="36">
        <v>86.35</v>
      </c>
      <c r="K392" s="31">
        <v>82.85</v>
      </c>
      <c r="L392" s="31">
        <v>78.5</v>
      </c>
      <c r="M392" s="31">
        <v>56.160150000000002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1770.7</v>
      </c>
      <c r="D393" s="36">
        <v>1783.7</v>
      </c>
      <c r="E393" s="36">
        <v>1733.0500000000002</v>
      </c>
      <c r="F393" s="36">
        <v>1695.4</v>
      </c>
      <c r="G393" s="36">
        <v>1644.7500000000002</v>
      </c>
      <c r="H393" s="36">
        <v>1821.3500000000001</v>
      </c>
      <c r="I393" s="36">
        <v>1872.0000000000002</v>
      </c>
      <c r="J393" s="36">
        <v>1909.65</v>
      </c>
      <c r="K393" s="31">
        <v>1834.35</v>
      </c>
      <c r="L393" s="31">
        <v>1746.05</v>
      </c>
      <c r="M393" s="31">
        <v>3.2791399999999999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253.35</v>
      </c>
      <c r="D394" s="36">
        <v>258.11666666666667</v>
      </c>
      <c r="E394" s="36">
        <v>244.23333333333335</v>
      </c>
      <c r="F394" s="36">
        <v>235.11666666666667</v>
      </c>
      <c r="G394" s="36">
        <v>221.23333333333335</v>
      </c>
      <c r="H394" s="36">
        <v>267.23333333333335</v>
      </c>
      <c r="I394" s="36">
        <v>281.11666666666667</v>
      </c>
      <c r="J394" s="36">
        <v>290.23333333333335</v>
      </c>
      <c r="K394" s="31">
        <v>272</v>
      </c>
      <c r="L394" s="31">
        <v>249</v>
      </c>
      <c r="M394" s="31">
        <v>115.27198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434.75</v>
      </c>
      <c r="D395" s="36">
        <v>444.31666666666666</v>
      </c>
      <c r="E395" s="36">
        <v>406.63333333333333</v>
      </c>
      <c r="F395" s="36">
        <v>378.51666666666665</v>
      </c>
      <c r="G395" s="36">
        <v>340.83333333333331</v>
      </c>
      <c r="H395" s="36">
        <v>472.43333333333334</v>
      </c>
      <c r="I395" s="36">
        <v>510.11666666666662</v>
      </c>
      <c r="J395" s="36">
        <v>538.23333333333335</v>
      </c>
      <c r="K395" s="31">
        <v>482</v>
      </c>
      <c r="L395" s="31">
        <v>416.2</v>
      </c>
      <c r="M395" s="31">
        <v>393.65501999999998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174.95</v>
      </c>
      <c r="D396" s="36">
        <v>177.11666666666667</v>
      </c>
      <c r="E396" s="36">
        <v>171.48333333333335</v>
      </c>
      <c r="F396" s="36">
        <v>168.01666666666668</v>
      </c>
      <c r="G396" s="36">
        <v>162.38333333333335</v>
      </c>
      <c r="H396" s="36">
        <v>180.58333333333334</v>
      </c>
      <c r="I396" s="36">
        <v>186.21666666666667</v>
      </c>
      <c r="J396" s="36">
        <v>189.68333333333334</v>
      </c>
      <c r="K396" s="31">
        <v>182.75</v>
      </c>
      <c r="L396" s="31">
        <v>173.65</v>
      </c>
      <c r="M396" s="31">
        <v>12.04879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854.8</v>
      </c>
      <c r="D397" s="36">
        <v>859.55000000000007</v>
      </c>
      <c r="E397" s="36">
        <v>847.15000000000009</v>
      </c>
      <c r="F397" s="36">
        <v>839.5</v>
      </c>
      <c r="G397" s="36">
        <v>827.1</v>
      </c>
      <c r="H397" s="36">
        <v>867.20000000000016</v>
      </c>
      <c r="I397" s="36">
        <v>879.6</v>
      </c>
      <c r="J397" s="36">
        <v>887.25000000000023</v>
      </c>
      <c r="K397" s="31">
        <v>871.95</v>
      </c>
      <c r="L397" s="31">
        <v>851.9</v>
      </c>
      <c r="M397" s="31">
        <v>0.98556999999999995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2657.15</v>
      </c>
      <c r="D398" s="36">
        <v>2681.9166666666665</v>
      </c>
      <c r="E398" s="36">
        <v>2620.333333333333</v>
      </c>
      <c r="F398" s="36">
        <v>2583.5166666666664</v>
      </c>
      <c r="G398" s="36">
        <v>2521.9333333333329</v>
      </c>
      <c r="H398" s="36">
        <v>2718.7333333333331</v>
      </c>
      <c r="I398" s="36">
        <v>2780.3166666666662</v>
      </c>
      <c r="J398" s="36">
        <v>2817.1333333333332</v>
      </c>
      <c r="K398" s="31">
        <v>2743.5</v>
      </c>
      <c r="L398" s="31">
        <v>2645.1</v>
      </c>
      <c r="M398" s="31">
        <v>100.2771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123.25</v>
      </c>
      <c r="D399" s="36">
        <v>126.25</v>
      </c>
      <c r="E399" s="36">
        <v>119.19999999999999</v>
      </c>
      <c r="F399" s="36">
        <v>115.14999999999999</v>
      </c>
      <c r="G399" s="36">
        <v>108.09999999999998</v>
      </c>
      <c r="H399" s="36">
        <v>130.30000000000001</v>
      </c>
      <c r="I399" s="36">
        <v>137.35000000000002</v>
      </c>
      <c r="J399" s="36">
        <v>141.4</v>
      </c>
      <c r="K399" s="31">
        <v>133.30000000000001</v>
      </c>
      <c r="L399" s="31">
        <v>122.2</v>
      </c>
      <c r="M399" s="31">
        <v>40.549990000000001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728.6</v>
      </c>
      <c r="D400" s="36">
        <v>734.46666666666658</v>
      </c>
      <c r="E400" s="36">
        <v>715.68333333333317</v>
      </c>
      <c r="F400" s="36">
        <v>702.76666666666654</v>
      </c>
      <c r="G400" s="36">
        <v>683.98333333333312</v>
      </c>
      <c r="H400" s="36">
        <v>747.38333333333321</v>
      </c>
      <c r="I400" s="36">
        <v>766.16666666666674</v>
      </c>
      <c r="J400" s="36">
        <v>779.08333333333326</v>
      </c>
      <c r="K400" s="31">
        <v>753.25</v>
      </c>
      <c r="L400" s="31">
        <v>721.55</v>
      </c>
      <c r="M400" s="31">
        <v>2.0990799999999998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564.25</v>
      </c>
      <c r="D401" s="36">
        <v>587.51666666666665</v>
      </c>
      <c r="E401" s="36">
        <v>532.73333333333335</v>
      </c>
      <c r="F401" s="36">
        <v>501.2166666666667</v>
      </c>
      <c r="G401" s="36">
        <v>446.43333333333339</v>
      </c>
      <c r="H401" s="36">
        <v>619.0333333333333</v>
      </c>
      <c r="I401" s="36">
        <v>673.81666666666661</v>
      </c>
      <c r="J401" s="36">
        <v>705.33333333333326</v>
      </c>
      <c r="K401" s="31">
        <v>642.29999999999995</v>
      </c>
      <c r="L401" s="31">
        <v>556</v>
      </c>
      <c r="M401" s="31">
        <v>74.995279999999994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790.7</v>
      </c>
      <c r="D402" s="36">
        <v>802.56666666666661</v>
      </c>
      <c r="E402" s="36">
        <v>770.13333333333321</v>
      </c>
      <c r="F402" s="36">
        <v>749.56666666666661</v>
      </c>
      <c r="G402" s="36">
        <v>717.13333333333321</v>
      </c>
      <c r="H402" s="36">
        <v>823.13333333333321</v>
      </c>
      <c r="I402" s="36">
        <v>855.56666666666661</v>
      </c>
      <c r="J402" s="36">
        <v>876.13333333333321</v>
      </c>
      <c r="K402" s="31">
        <v>835</v>
      </c>
      <c r="L402" s="31">
        <v>782</v>
      </c>
      <c r="M402" s="31">
        <v>2.8997099999999998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1623.65</v>
      </c>
      <c r="D403" s="36">
        <v>1624.5333333333335</v>
      </c>
      <c r="E403" s="36">
        <v>1594.116666666667</v>
      </c>
      <c r="F403" s="36">
        <v>1564.5833333333335</v>
      </c>
      <c r="G403" s="36">
        <v>1534.166666666667</v>
      </c>
      <c r="H403" s="36">
        <v>1654.0666666666671</v>
      </c>
      <c r="I403" s="36">
        <v>1684.4833333333336</v>
      </c>
      <c r="J403" s="36">
        <v>1714.0166666666671</v>
      </c>
      <c r="K403" s="31">
        <v>1654.95</v>
      </c>
      <c r="L403" s="31">
        <v>1595</v>
      </c>
      <c r="M403" s="31">
        <v>1.2046600000000001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106.35</v>
      </c>
      <c r="D404" s="36">
        <v>107</v>
      </c>
      <c r="E404" s="36">
        <v>104.7</v>
      </c>
      <c r="F404" s="36">
        <v>103.05</v>
      </c>
      <c r="G404" s="36">
        <v>100.75</v>
      </c>
      <c r="H404" s="36">
        <v>108.65</v>
      </c>
      <c r="I404" s="36">
        <v>110.95000000000002</v>
      </c>
      <c r="J404" s="36">
        <v>112.60000000000001</v>
      </c>
      <c r="K404" s="31">
        <v>109.3</v>
      </c>
      <c r="L404" s="31">
        <v>105.35</v>
      </c>
      <c r="M404" s="31">
        <v>296.96346999999997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8325.35</v>
      </c>
      <c r="D405" s="36">
        <v>8281.1</v>
      </c>
      <c r="E405" s="36">
        <v>8186.35</v>
      </c>
      <c r="F405" s="36">
        <v>8047.35</v>
      </c>
      <c r="G405" s="36">
        <v>7952.6</v>
      </c>
      <c r="H405" s="36">
        <v>8420.1</v>
      </c>
      <c r="I405" s="36">
        <v>8514.85</v>
      </c>
      <c r="J405" s="36">
        <v>8653.85</v>
      </c>
      <c r="K405" s="31">
        <v>8375.85</v>
      </c>
      <c r="L405" s="31">
        <v>8142.1</v>
      </c>
      <c r="M405" s="31">
        <v>0.22808999999999999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1426.55</v>
      </c>
      <c r="D406" s="36">
        <v>1449.1000000000001</v>
      </c>
      <c r="E406" s="36">
        <v>1388.2500000000002</v>
      </c>
      <c r="F406" s="36">
        <v>1349.95</v>
      </c>
      <c r="G406" s="36">
        <v>1289.1000000000001</v>
      </c>
      <c r="H406" s="36">
        <v>1487.4000000000003</v>
      </c>
      <c r="I406" s="36">
        <v>1548.2500000000002</v>
      </c>
      <c r="J406" s="36">
        <v>1586.5500000000004</v>
      </c>
      <c r="K406" s="31">
        <v>1509.95</v>
      </c>
      <c r="L406" s="31">
        <v>1410.8</v>
      </c>
      <c r="M406" s="31">
        <v>0.92506999999999995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729.9</v>
      </c>
      <c r="D407" s="36">
        <v>734.36666666666667</v>
      </c>
      <c r="E407" s="36">
        <v>719.0333333333333</v>
      </c>
      <c r="F407" s="36">
        <v>708.16666666666663</v>
      </c>
      <c r="G407" s="36">
        <v>692.83333333333326</v>
      </c>
      <c r="H407" s="36">
        <v>745.23333333333335</v>
      </c>
      <c r="I407" s="36">
        <v>760.56666666666661</v>
      </c>
      <c r="J407" s="36">
        <v>771.43333333333339</v>
      </c>
      <c r="K407" s="31">
        <v>749.7</v>
      </c>
      <c r="L407" s="31">
        <v>723.5</v>
      </c>
      <c r="M407" s="31">
        <v>24.955850000000002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1375.5</v>
      </c>
      <c r="D408" s="36">
        <v>1397.1666666666667</v>
      </c>
      <c r="E408" s="36">
        <v>1345.6833333333334</v>
      </c>
      <c r="F408" s="36">
        <v>1315.8666666666666</v>
      </c>
      <c r="G408" s="36">
        <v>1264.3833333333332</v>
      </c>
      <c r="H408" s="36">
        <v>1426.9833333333336</v>
      </c>
      <c r="I408" s="36">
        <v>1478.4666666666667</v>
      </c>
      <c r="J408" s="36">
        <v>1508.2833333333338</v>
      </c>
      <c r="K408" s="31">
        <v>1448.65</v>
      </c>
      <c r="L408" s="31">
        <v>1367.35</v>
      </c>
      <c r="M408" s="31">
        <v>28.80301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3112.05</v>
      </c>
      <c r="D409" s="36">
        <v>3165.5666666666671</v>
      </c>
      <c r="E409" s="36">
        <v>3031.5333333333342</v>
      </c>
      <c r="F409" s="36">
        <v>2951.0166666666673</v>
      </c>
      <c r="G409" s="36">
        <v>2816.9833333333345</v>
      </c>
      <c r="H409" s="36">
        <v>3246.0833333333339</v>
      </c>
      <c r="I409" s="36">
        <v>3380.1166666666668</v>
      </c>
      <c r="J409" s="36">
        <v>3460.6333333333337</v>
      </c>
      <c r="K409" s="31">
        <v>3299.6</v>
      </c>
      <c r="L409" s="31">
        <v>3085.05</v>
      </c>
      <c r="M409" s="31">
        <v>0.58092999999999995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425.55</v>
      </c>
      <c r="D410" s="36">
        <v>429.7833333333333</v>
      </c>
      <c r="E410" s="36">
        <v>416.26666666666659</v>
      </c>
      <c r="F410" s="36">
        <v>406.98333333333329</v>
      </c>
      <c r="G410" s="36">
        <v>393.46666666666658</v>
      </c>
      <c r="H410" s="36">
        <v>439.06666666666661</v>
      </c>
      <c r="I410" s="36">
        <v>452.58333333333326</v>
      </c>
      <c r="J410" s="36">
        <v>461.86666666666662</v>
      </c>
      <c r="K410" s="31">
        <v>443.3</v>
      </c>
      <c r="L410" s="31">
        <v>420.5</v>
      </c>
      <c r="M410" s="31">
        <v>0.69967999999999997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708.05</v>
      </c>
      <c r="D411" s="36">
        <v>706.69999999999993</v>
      </c>
      <c r="E411" s="36">
        <v>697.39999999999986</v>
      </c>
      <c r="F411" s="36">
        <v>686.74999999999989</v>
      </c>
      <c r="G411" s="36">
        <v>677.44999999999982</v>
      </c>
      <c r="H411" s="36">
        <v>717.34999999999991</v>
      </c>
      <c r="I411" s="36">
        <v>726.64999999999986</v>
      </c>
      <c r="J411" s="36">
        <v>737.3</v>
      </c>
      <c r="K411" s="31">
        <v>716</v>
      </c>
      <c r="L411" s="31">
        <v>696.05</v>
      </c>
      <c r="M411" s="31">
        <v>0.79008999999999996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27493.75</v>
      </c>
      <c r="D412" s="36">
        <v>27691.183333333334</v>
      </c>
      <c r="E412" s="36">
        <v>27217.366666666669</v>
      </c>
      <c r="F412" s="36">
        <v>26940.983333333334</v>
      </c>
      <c r="G412" s="36">
        <v>26467.166666666668</v>
      </c>
      <c r="H412" s="36">
        <v>27967.566666666669</v>
      </c>
      <c r="I412" s="36">
        <v>28441.383333333335</v>
      </c>
      <c r="J412" s="36">
        <v>28717.76666666667</v>
      </c>
      <c r="K412" s="31">
        <v>28165</v>
      </c>
      <c r="L412" s="31">
        <v>27414.799999999999</v>
      </c>
      <c r="M412" s="31">
        <v>0.38128000000000001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44.05</v>
      </c>
      <c r="D413" s="36">
        <v>44.333333333333336</v>
      </c>
      <c r="E413" s="36">
        <v>43.516666666666673</v>
      </c>
      <c r="F413" s="36">
        <v>42.983333333333334</v>
      </c>
      <c r="G413" s="36">
        <v>42.166666666666671</v>
      </c>
      <c r="H413" s="36">
        <v>44.866666666666674</v>
      </c>
      <c r="I413" s="36">
        <v>45.683333333333337</v>
      </c>
      <c r="J413" s="36">
        <v>46.216666666666676</v>
      </c>
      <c r="K413" s="31">
        <v>45.15</v>
      </c>
      <c r="L413" s="31">
        <v>43.8</v>
      </c>
      <c r="M413" s="31">
        <v>54.906260000000003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2279.5</v>
      </c>
      <c r="D414" s="36">
        <v>2280.35</v>
      </c>
      <c r="E414" s="36">
        <v>2246.75</v>
      </c>
      <c r="F414" s="36">
        <v>2214</v>
      </c>
      <c r="G414" s="36">
        <v>2180.4</v>
      </c>
      <c r="H414" s="36">
        <v>2313.1</v>
      </c>
      <c r="I414" s="36">
        <v>2346.6999999999994</v>
      </c>
      <c r="J414" s="36">
        <v>2379.4499999999998</v>
      </c>
      <c r="K414" s="31">
        <v>2313.9499999999998</v>
      </c>
      <c r="L414" s="31">
        <v>2247.6</v>
      </c>
      <c r="M414" s="31">
        <v>21.998539999999998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671.8</v>
      </c>
      <c r="D415" s="36">
        <v>680.23333333333323</v>
      </c>
      <c r="E415" s="36">
        <v>651.66666666666652</v>
      </c>
      <c r="F415" s="36">
        <v>631.5333333333333</v>
      </c>
      <c r="G415" s="36">
        <v>602.96666666666658</v>
      </c>
      <c r="H415" s="36">
        <v>700.36666666666645</v>
      </c>
      <c r="I415" s="36">
        <v>728.93333333333328</v>
      </c>
      <c r="J415" s="36">
        <v>749.06666666666638</v>
      </c>
      <c r="K415" s="31">
        <v>708.8</v>
      </c>
      <c r="L415" s="31">
        <v>660.1</v>
      </c>
      <c r="M415" s="31">
        <v>15.295120000000001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4083.9</v>
      </c>
      <c r="D416" s="36">
        <v>4079.1666666666665</v>
      </c>
      <c r="E416" s="36">
        <v>4024.7333333333327</v>
      </c>
      <c r="F416" s="36">
        <v>3965.5666666666662</v>
      </c>
      <c r="G416" s="36">
        <v>3911.1333333333323</v>
      </c>
      <c r="H416" s="36">
        <v>4138.333333333333</v>
      </c>
      <c r="I416" s="36">
        <v>4192.7666666666664</v>
      </c>
      <c r="J416" s="36">
        <v>4251.9333333333334</v>
      </c>
      <c r="K416" s="31">
        <v>4133.6000000000004</v>
      </c>
      <c r="L416" s="31">
        <v>4020</v>
      </c>
      <c r="M416" s="31">
        <v>4.7965400000000002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103.9</v>
      </c>
      <c r="D417" s="36">
        <v>107.63333333333333</v>
      </c>
      <c r="E417" s="36">
        <v>98.766666666666652</v>
      </c>
      <c r="F417" s="36">
        <v>93.633333333333326</v>
      </c>
      <c r="G417" s="36">
        <v>84.766666666666652</v>
      </c>
      <c r="H417" s="36">
        <v>112.76666666666665</v>
      </c>
      <c r="I417" s="36">
        <v>121.63333333333333</v>
      </c>
      <c r="J417" s="36">
        <v>126.76666666666665</v>
      </c>
      <c r="K417" s="31">
        <v>116.5</v>
      </c>
      <c r="L417" s="31">
        <v>102.5</v>
      </c>
      <c r="M417" s="31">
        <v>590.32672000000002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4580.8</v>
      </c>
      <c r="D418" s="36">
        <v>4614.5999999999995</v>
      </c>
      <c r="E418" s="36">
        <v>4530.1999999999989</v>
      </c>
      <c r="F418" s="36">
        <v>4479.5999999999995</v>
      </c>
      <c r="G418" s="36">
        <v>4395.1999999999989</v>
      </c>
      <c r="H418" s="36">
        <v>4665.1999999999989</v>
      </c>
      <c r="I418" s="36">
        <v>4749.5999999999985</v>
      </c>
      <c r="J418" s="36">
        <v>4800.1999999999989</v>
      </c>
      <c r="K418" s="31">
        <v>4699</v>
      </c>
      <c r="L418" s="31">
        <v>4564</v>
      </c>
      <c r="M418" s="31">
        <v>0.12373000000000001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1361.65</v>
      </c>
      <c r="D419" s="36">
        <v>1388.6000000000001</v>
      </c>
      <c r="E419" s="36">
        <v>1288.0000000000002</v>
      </c>
      <c r="F419" s="36">
        <v>1214.3500000000001</v>
      </c>
      <c r="G419" s="36">
        <v>1113.7500000000002</v>
      </c>
      <c r="H419" s="36">
        <v>1462.2500000000002</v>
      </c>
      <c r="I419" s="36">
        <v>1562.8500000000001</v>
      </c>
      <c r="J419" s="36">
        <v>1636.5000000000002</v>
      </c>
      <c r="K419" s="31">
        <v>1489.2</v>
      </c>
      <c r="L419" s="31">
        <v>1314.95</v>
      </c>
      <c r="M419" s="31">
        <v>8.2200100000000003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6843.55</v>
      </c>
      <c r="D420" s="36">
        <v>6894.7833333333328</v>
      </c>
      <c r="E420" s="36">
        <v>6739.5666666666657</v>
      </c>
      <c r="F420" s="36">
        <v>6635.583333333333</v>
      </c>
      <c r="G420" s="36">
        <v>6480.3666666666659</v>
      </c>
      <c r="H420" s="36">
        <v>6998.7666666666655</v>
      </c>
      <c r="I420" s="36">
        <v>7153.9833333333327</v>
      </c>
      <c r="J420" s="36">
        <v>7257.9666666666653</v>
      </c>
      <c r="K420" s="31">
        <v>7050</v>
      </c>
      <c r="L420" s="31">
        <v>6790.8</v>
      </c>
      <c r="M420" s="31">
        <v>1.11155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579.95000000000005</v>
      </c>
      <c r="D421" s="36">
        <v>580.9</v>
      </c>
      <c r="E421" s="36">
        <v>570.29999999999995</v>
      </c>
      <c r="F421" s="36">
        <v>560.65</v>
      </c>
      <c r="G421" s="36">
        <v>550.04999999999995</v>
      </c>
      <c r="H421" s="36">
        <v>590.54999999999995</v>
      </c>
      <c r="I421" s="36">
        <v>601.15000000000009</v>
      </c>
      <c r="J421" s="36">
        <v>610.79999999999995</v>
      </c>
      <c r="K421" s="31">
        <v>591.5</v>
      </c>
      <c r="L421" s="31">
        <v>571.25</v>
      </c>
      <c r="M421" s="31">
        <v>19.48854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739.55</v>
      </c>
      <c r="D422" s="36">
        <v>746.7166666666667</v>
      </c>
      <c r="E422" s="36">
        <v>726.98333333333335</v>
      </c>
      <c r="F422" s="36">
        <v>714.41666666666663</v>
      </c>
      <c r="G422" s="36">
        <v>694.68333333333328</v>
      </c>
      <c r="H422" s="36">
        <v>759.28333333333342</v>
      </c>
      <c r="I422" s="36">
        <v>779.01666666666677</v>
      </c>
      <c r="J422" s="36">
        <v>791.58333333333348</v>
      </c>
      <c r="K422" s="31">
        <v>766.45</v>
      </c>
      <c r="L422" s="31">
        <v>734.15</v>
      </c>
      <c r="M422" s="31">
        <v>4.4992299999999998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2254.0500000000002</v>
      </c>
      <c r="D423" s="36">
        <v>2261.8333333333335</v>
      </c>
      <c r="E423" s="36">
        <v>2227.7166666666672</v>
      </c>
      <c r="F423" s="36">
        <v>2201.3833333333337</v>
      </c>
      <c r="G423" s="36">
        <v>2167.2666666666673</v>
      </c>
      <c r="H423" s="36">
        <v>2288.166666666667</v>
      </c>
      <c r="I423" s="36">
        <v>2322.2833333333328</v>
      </c>
      <c r="J423" s="36">
        <v>2348.6166666666668</v>
      </c>
      <c r="K423" s="31">
        <v>2295.9499999999998</v>
      </c>
      <c r="L423" s="31">
        <v>2235.5</v>
      </c>
      <c r="M423" s="31">
        <v>4.6325700000000003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564.20000000000005</v>
      </c>
      <c r="D424" s="36">
        <v>563.9666666666667</v>
      </c>
      <c r="E424" s="36">
        <v>555.43333333333339</v>
      </c>
      <c r="F424" s="36">
        <v>546.66666666666674</v>
      </c>
      <c r="G424" s="36">
        <v>538.13333333333344</v>
      </c>
      <c r="H424" s="36">
        <v>572.73333333333335</v>
      </c>
      <c r="I424" s="36">
        <v>581.26666666666665</v>
      </c>
      <c r="J424" s="36">
        <v>590.0333333333333</v>
      </c>
      <c r="K424" s="31">
        <v>572.5</v>
      </c>
      <c r="L424" s="31">
        <v>555.20000000000005</v>
      </c>
      <c r="M424" s="31">
        <v>11.73122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605.1</v>
      </c>
      <c r="D425" s="36">
        <v>613.55000000000007</v>
      </c>
      <c r="E425" s="36">
        <v>592.20000000000016</v>
      </c>
      <c r="F425" s="36">
        <v>579.30000000000007</v>
      </c>
      <c r="G425" s="36">
        <v>557.95000000000016</v>
      </c>
      <c r="H425" s="36">
        <v>626.45000000000016</v>
      </c>
      <c r="I425" s="36">
        <v>647.80000000000007</v>
      </c>
      <c r="J425" s="36">
        <v>660.70000000000016</v>
      </c>
      <c r="K425" s="31">
        <v>634.9</v>
      </c>
      <c r="L425" s="31">
        <v>600.65</v>
      </c>
      <c r="M425" s="31">
        <v>309.54343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108.8</v>
      </c>
      <c r="D426" s="36">
        <v>110.56666666666666</v>
      </c>
      <c r="E426" s="36">
        <v>106.23333333333332</v>
      </c>
      <c r="F426" s="36">
        <v>103.66666666666666</v>
      </c>
      <c r="G426" s="36">
        <v>99.333333333333314</v>
      </c>
      <c r="H426" s="36">
        <v>113.13333333333333</v>
      </c>
      <c r="I426" s="36">
        <v>117.46666666666667</v>
      </c>
      <c r="J426" s="36">
        <v>120.03333333333333</v>
      </c>
      <c r="K426" s="31">
        <v>114.9</v>
      </c>
      <c r="L426" s="31">
        <v>108</v>
      </c>
      <c r="M426" s="31">
        <v>290.14769999999999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523.95000000000005</v>
      </c>
      <c r="D427" s="36">
        <v>519.43333333333339</v>
      </c>
      <c r="E427" s="36">
        <v>509.51666666666677</v>
      </c>
      <c r="F427" s="36">
        <v>495.08333333333337</v>
      </c>
      <c r="G427" s="36">
        <v>485.16666666666674</v>
      </c>
      <c r="H427" s="36">
        <v>533.86666666666679</v>
      </c>
      <c r="I427" s="36">
        <v>543.7833333333333</v>
      </c>
      <c r="J427" s="36">
        <v>558.21666666666681</v>
      </c>
      <c r="K427" s="31">
        <v>529.35</v>
      </c>
      <c r="L427" s="31">
        <v>505</v>
      </c>
      <c r="M427" s="31">
        <v>65.102509999999995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140.65</v>
      </c>
      <c r="D428" s="36">
        <v>142.18333333333334</v>
      </c>
      <c r="E428" s="36">
        <v>137.71666666666667</v>
      </c>
      <c r="F428" s="36">
        <v>134.78333333333333</v>
      </c>
      <c r="G428" s="36">
        <v>130.31666666666666</v>
      </c>
      <c r="H428" s="36">
        <v>145.11666666666667</v>
      </c>
      <c r="I428" s="36">
        <v>149.58333333333337</v>
      </c>
      <c r="J428" s="36">
        <v>152.51666666666668</v>
      </c>
      <c r="K428" s="31">
        <v>146.65</v>
      </c>
      <c r="L428" s="31">
        <v>139.25</v>
      </c>
      <c r="M428" s="31">
        <v>13.92395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396.25</v>
      </c>
      <c r="D429" s="36">
        <v>398.45</v>
      </c>
      <c r="E429" s="36">
        <v>390.65</v>
      </c>
      <c r="F429" s="36">
        <v>385.05</v>
      </c>
      <c r="G429" s="36">
        <v>377.25</v>
      </c>
      <c r="H429" s="36">
        <v>404.04999999999995</v>
      </c>
      <c r="I429" s="36">
        <v>411.85</v>
      </c>
      <c r="J429" s="36">
        <v>417.44999999999993</v>
      </c>
      <c r="K429" s="31">
        <v>406.25</v>
      </c>
      <c r="L429" s="31">
        <v>392.85</v>
      </c>
      <c r="M429" s="31">
        <v>2.1637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362.35</v>
      </c>
      <c r="D430" s="36">
        <v>368.43333333333334</v>
      </c>
      <c r="E430" s="36">
        <v>350.91666666666669</v>
      </c>
      <c r="F430" s="36">
        <v>339.48333333333335</v>
      </c>
      <c r="G430" s="36">
        <v>321.9666666666667</v>
      </c>
      <c r="H430" s="36">
        <v>379.86666666666667</v>
      </c>
      <c r="I430" s="36">
        <v>397.38333333333333</v>
      </c>
      <c r="J430" s="36">
        <v>408.81666666666666</v>
      </c>
      <c r="K430" s="31">
        <v>385.95</v>
      </c>
      <c r="L430" s="31">
        <v>357</v>
      </c>
      <c r="M430" s="31">
        <v>4.77982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1378.3</v>
      </c>
      <c r="D431" s="36">
        <v>1362.9666666666665</v>
      </c>
      <c r="E431" s="36">
        <v>1331.333333333333</v>
      </c>
      <c r="F431" s="36">
        <v>1284.3666666666666</v>
      </c>
      <c r="G431" s="36">
        <v>1252.7333333333331</v>
      </c>
      <c r="H431" s="36">
        <v>1409.9333333333329</v>
      </c>
      <c r="I431" s="36">
        <v>1441.5666666666666</v>
      </c>
      <c r="J431" s="36">
        <v>1488.5333333333328</v>
      </c>
      <c r="K431" s="31">
        <v>1394.6</v>
      </c>
      <c r="L431" s="31">
        <v>1316</v>
      </c>
      <c r="M431" s="31">
        <v>41.297289999999997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619.75</v>
      </c>
      <c r="D432" s="36">
        <v>634.0333333333333</v>
      </c>
      <c r="E432" s="36">
        <v>602.96666666666658</v>
      </c>
      <c r="F432" s="36">
        <v>586.18333333333328</v>
      </c>
      <c r="G432" s="36">
        <v>555.11666666666656</v>
      </c>
      <c r="H432" s="36">
        <v>650.81666666666661</v>
      </c>
      <c r="I432" s="36">
        <v>681.88333333333321</v>
      </c>
      <c r="J432" s="36">
        <v>698.66666666666663</v>
      </c>
      <c r="K432" s="31">
        <v>665.1</v>
      </c>
      <c r="L432" s="31">
        <v>617.25</v>
      </c>
      <c r="M432" s="31">
        <v>12.385960000000001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3598.35</v>
      </c>
      <c r="D433" s="36">
        <v>3607.3333333333335</v>
      </c>
      <c r="E433" s="36">
        <v>3549.166666666667</v>
      </c>
      <c r="F433" s="36">
        <v>3499.9833333333336</v>
      </c>
      <c r="G433" s="36">
        <v>3441.8166666666671</v>
      </c>
      <c r="H433" s="36">
        <v>3656.5166666666669</v>
      </c>
      <c r="I433" s="36">
        <v>3714.6833333333338</v>
      </c>
      <c r="J433" s="36">
        <v>3763.8666666666668</v>
      </c>
      <c r="K433" s="31">
        <v>3665.5</v>
      </c>
      <c r="L433" s="31">
        <v>3558.15</v>
      </c>
      <c r="M433" s="31">
        <v>0.43502000000000002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1264.55</v>
      </c>
      <c r="D434" s="36">
        <v>1269.1666666666667</v>
      </c>
      <c r="E434" s="36">
        <v>1249.1833333333334</v>
      </c>
      <c r="F434" s="36">
        <v>1233.8166666666666</v>
      </c>
      <c r="G434" s="36">
        <v>1213.8333333333333</v>
      </c>
      <c r="H434" s="36">
        <v>1284.5333333333335</v>
      </c>
      <c r="I434" s="36">
        <v>1304.5166666666667</v>
      </c>
      <c r="J434" s="36">
        <v>1319.8833333333337</v>
      </c>
      <c r="K434" s="31">
        <v>1289.1500000000001</v>
      </c>
      <c r="L434" s="31">
        <v>1253.8</v>
      </c>
      <c r="M434" s="31">
        <v>0.33045000000000002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441.15</v>
      </c>
      <c r="D435" s="36">
        <v>449.91666666666669</v>
      </c>
      <c r="E435" s="36">
        <v>429.98333333333335</v>
      </c>
      <c r="F435" s="36">
        <v>418.81666666666666</v>
      </c>
      <c r="G435" s="36">
        <v>398.88333333333333</v>
      </c>
      <c r="H435" s="36">
        <v>461.08333333333337</v>
      </c>
      <c r="I435" s="36">
        <v>481.01666666666665</v>
      </c>
      <c r="J435" s="36">
        <v>492.18333333333339</v>
      </c>
      <c r="K435" s="31">
        <v>469.85</v>
      </c>
      <c r="L435" s="31">
        <v>438.75</v>
      </c>
      <c r="M435" s="31">
        <v>14.010960000000001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387.05</v>
      </c>
      <c r="D436" s="36">
        <v>389.33333333333331</v>
      </c>
      <c r="E436" s="36">
        <v>381.86666666666662</v>
      </c>
      <c r="F436" s="36">
        <v>376.68333333333328</v>
      </c>
      <c r="G436" s="36">
        <v>369.21666666666658</v>
      </c>
      <c r="H436" s="36">
        <v>394.51666666666665</v>
      </c>
      <c r="I436" s="36">
        <v>401.98333333333335</v>
      </c>
      <c r="J436" s="36">
        <v>407.16666666666669</v>
      </c>
      <c r="K436" s="31">
        <v>396.8</v>
      </c>
      <c r="L436" s="31">
        <v>384.15</v>
      </c>
      <c r="M436" s="31">
        <v>4.95139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4162.6499999999996</v>
      </c>
      <c r="D437" s="36">
        <v>4157.2333333333336</v>
      </c>
      <c r="E437" s="36">
        <v>4080.4666666666672</v>
      </c>
      <c r="F437" s="36">
        <v>3998.2833333333338</v>
      </c>
      <c r="G437" s="36">
        <v>3921.5166666666673</v>
      </c>
      <c r="H437" s="36">
        <v>4239.416666666667</v>
      </c>
      <c r="I437" s="36">
        <v>4316.1833333333334</v>
      </c>
      <c r="J437" s="36">
        <v>4398.3666666666668</v>
      </c>
      <c r="K437" s="31">
        <v>4234</v>
      </c>
      <c r="L437" s="31">
        <v>4075.05</v>
      </c>
      <c r="M437" s="31">
        <v>4.3784799999999997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686.8</v>
      </c>
      <c r="D438" s="36">
        <v>694.01666666666677</v>
      </c>
      <c r="E438" s="36">
        <v>668.03333333333353</v>
      </c>
      <c r="F438" s="36">
        <v>649.26666666666677</v>
      </c>
      <c r="G438" s="36">
        <v>623.28333333333353</v>
      </c>
      <c r="H438" s="36">
        <v>712.78333333333353</v>
      </c>
      <c r="I438" s="36">
        <v>738.76666666666688</v>
      </c>
      <c r="J438" s="36">
        <v>757.53333333333353</v>
      </c>
      <c r="K438" s="31">
        <v>720</v>
      </c>
      <c r="L438" s="31">
        <v>675.25</v>
      </c>
      <c r="M438" s="31">
        <v>1.1306700000000001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41.15</v>
      </c>
      <c r="D439" s="36">
        <v>41.45</v>
      </c>
      <c r="E439" s="36">
        <v>39.900000000000006</v>
      </c>
      <c r="F439" s="36">
        <v>38.650000000000006</v>
      </c>
      <c r="G439" s="36">
        <v>37.100000000000009</v>
      </c>
      <c r="H439" s="36">
        <v>42.7</v>
      </c>
      <c r="I439" s="36">
        <v>44.25</v>
      </c>
      <c r="J439" s="36">
        <v>45.5</v>
      </c>
      <c r="K439" s="31">
        <v>43</v>
      </c>
      <c r="L439" s="31">
        <v>40.200000000000003</v>
      </c>
      <c r="M439" s="31">
        <v>618.21069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583.75</v>
      </c>
      <c r="D440" s="36">
        <v>588.98333333333323</v>
      </c>
      <c r="E440" s="36">
        <v>565.86666666666645</v>
      </c>
      <c r="F440" s="36">
        <v>547.98333333333323</v>
      </c>
      <c r="G440" s="36">
        <v>524.86666666666645</v>
      </c>
      <c r="H440" s="36">
        <v>606.86666666666645</v>
      </c>
      <c r="I440" s="36">
        <v>629.98333333333323</v>
      </c>
      <c r="J440" s="36">
        <v>647.86666666666645</v>
      </c>
      <c r="K440" s="31">
        <v>612.1</v>
      </c>
      <c r="L440" s="31">
        <v>571.1</v>
      </c>
      <c r="M440" s="31">
        <v>56.732329999999997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681.1</v>
      </c>
      <c r="D441" s="36">
        <v>683.94999999999993</v>
      </c>
      <c r="E441" s="36">
        <v>677.14999999999986</v>
      </c>
      <c r="F441" s="36">
        <v>673.19999999999993</v>
      </c>
      <c r="G441" s="36">
        <v>666.39999999999986</v>
      </c>
      <c r="H441" s="36">
        <v>687.89999999999986</v>
      </c>
      <c r="I441" s="36">
        <v>694.69999999999982</v>
      </c>
      <c r="J441" s="36">
        <v>698.64999999999986</v>
      </c>
      <c r="K441" s="31">
        <v>690.75</v>
      </c>
      <c r="L441" s="31">
        <v>680</v>
      </c>
      <c r="M441" s="31">
        <v>9.5768599999999999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493.7</v>
      </c>
      <c r="D442" s="36">
        <v>499.23333333333335</v>
      </c>
      <c r="E442" s="36">
        <v>486.4666666666667</v>
      </c>
      <c r="F442" s="36">
        <v>479.23333333333335</v>
      </c>
      <c r="G442" s="36">
        <v>466.4666666666667</v>
      </c>
      <c r="H442" s="36">
        <v>506.4666666666667</v>
      </c>
      <c r="I442" s="36">
        <v>519.23333333333335</v>
      </c>
      <c r="J442" s="36">
        <v>526.4666666666667</v>
      </c>
      <c r="K442" s="31">
        <v>512</v>
      </c>
      <c r="L442" s="31">
        <v>492</v>
      </c>
      <c r="M442" s="31">
        <v>1.59514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1133.25</v>
      </c>
      <c r="D443" s="36">
        <v>1147.3333333333333</v>
      </c>
      <c r="E443" s="36">
        <v>1100.8666666666666</v>
      </c>
      <c r="F443" s="36">
        <v>1068.4833333333333</v>
      </c>
      <c r="G443" s="36">
        <v>1022.0166666666667</v>
      </c>
      <c r="H443" s="36">
        <v>1179.7166666666665</v>
      </c>
      <c r="I443" s="36">
        <v>1226.1833333333332</v>
      </c>
      <c r="J443" s="36">
        <v>1258.5666666666664</v>
      </c>
      <c r="K443" s="31">
        <v>1193.8</v>
      </c>
      <c r="L443" s="31">
        <v>1114.95</v>
      </c>
      <c r="M443" s="31">
        <v>8.2302199999999992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1003.95</v>
      </c>
      <c r="D444" s="36">
        <v>1024</v>
      </c>
      <c r="E444" s="36">
        <v>980</v>
      </c>
      <c r="F444" s="36">
        <v>956.05</v>
      </c>
      <c r="G444" s="36">
        <v>912.05</v>
      </c>
      <c r="H444" s="36">
        <v>1047.95</v>
      </c>
      <c r="I444" s="36">
        <v>1091.95</v>
      </c>
      <c r="J444" s="36">
        <v>1115.9000000000001</v>
      </c>
      <c r="K444" s="31">
        <v>1068</v>
      </c>
      <c r="L444" s="31">
        <v>1000.05</v>
      </c>
      <c r="M444" s="31">
        <v>11.488960000000001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1704.1</v>
      </c>
      <c r="D445" s="36">
        <v>1718.0333333333331</v>
      </c>
      <c r="E445" s="36">
        <v>1678.2666666666662</v>
      </c>
      <c r="F445" s="36">
        <v>1652.4333333333332</v>
      </c>
      <c r="G445" s="36">
        <v>1612.6666666666663</v>
      </c>
      <c r="H445" s="36">
        <v>1743.8666666666661</v>
      </c>
      <c r="I445" s="36">
        <v>1783.633333333333</v>
      </c>
      <c r="J445" s="36">
        <v>1809.466666666666</v>
      </c>
      <c r="K445" s="31">
        <v>1757.8</v>
      </c>
      <c r="L445" s="31">
        <v>1692.2</v>
      </c>
      <c r="M445" s="31">
        <v>8.6865100000000002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3858.25</v>
      </c>
      <c r="D446" s="36">
        <v>3878.2999999999997</v>
      </c>
      <c r="E446" s="36">
        <v>3822.6999999999994</v>
      </c>
      <c r="F446" s="36">
        <v>3787.1499999999996</v>
      </c>
      <c r="G446" s="36">
        <v>3731.5499999999993</v>
      </c>
      <c r="H446" s="36">
        <v>3913.8499999999995</v>
      </c>
      <c r="I446" s="36">
        <v>3969.45</v>
      </c>
      <c r="J446" s="36">
        <v>4004.9999999999995</v>
      </c>
      <c r="K446" s="31">
        <v>3933.9</v>
      </c>
      <c r="L446" s="31">
        <v>3842.75</v>
      </c>
      <c r="M446" s="31">
        <v>26.18854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1145.6500000000001</v>
      </c>
      <c r="D447" s="36">
        <v>1149.9666666666667</v>
      </c>
      <c r="E447" s="36">
        <v>1133.9333333333334</v>
      </c>
      <c r="F447" s="36">
        <v>1122.2166666666667</v>
      </c>
      <c r="G447" s="36">
        <v>1106.1833333333334</v>
      </c>
      <c r="H447" s="36">
        <v>1161.6833333333334</v>
      </c>
      <c r="I447" s="36">
        <v>1177.7166666666667</v>
      </c>
      <c r="J447" s="36">
        <v>1189.4333333333334</v>
      </c>
      <c r="K447" s="31">
        <v>1166</v>
      </c>
      <c r="L447" s="31">
        <v>1138.25</v>
      </c>
      <c r="M447" s="31">
        <v>9.33643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8195.7000000000007</v>
      </c>
      <c r="D448" s="36">
        <v>8209.7166666666672</v>
      </c>
      <c r="E448" s="36">
        <v>8061.4333333333343</v>
      </c>
      <c r="F448" s="36">
        <v>7927.166666666667</v>
      </c>
      <c r="G448" s="36">
        <v>7778.8833333333341</v>
      </c>
      <c r="H448" s="36">
        <v>8343.9833333333336</v>
      </c>
      <c r="I448" s="36">
        <v>8492.2666666666664</v>
      </c>
      <c r="J448" s="36">
        <v>8626.5333333333347</v>
      </c>
      <c r="K448" s="31">
        <v>8358</v>
      </c>
      <c r="L448" s="31">
        <v>8075.45</v>
      </c>
      <c r="M448" s="31">
        <v>1.1749000000000001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4392.55</v>
      </c>
      <c r="D449" s="36">
        <v>4452.5833333333339</v>
      </c>
      <c r="E449" s="36">
        <v>4287.8166666666675</v>
      </c>
      <c r="F449" s="36">
        <v>4183.0833333333339</v>
      </c>
      <c r="G449" s="36">
        <v>4018.3166666666675</v>
      </c>
      <c r="H449" s="36">
        <v>4557.3166666666675</v>
      </c>
      <c r="I449" s="36">
        <v>4722.0833333333339</v>
      </c>
      <c r="J449" s="36">
        <v>4826.8166666666675</v>
      </c>
      <c r="K449" s="31">
        <v>4617.3500000000004</v>
      </c>
      <c r="L449" s="31">
        <v>4347.8500000000004</v>
      </c>
      <c r="M449" s="31">
        <v>1.51969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527.65</v>
      </c>
      <c r="D450" s="36">
        <v>533.48333333333323</v>
      </c>
      <c r="E450" s="36">
        <v>520.01666666666642</v>
      </c>
      <c r="F450" s="36">
        <v>512.38333333333321</v>
      </c>
      <c r="G450" s="36">
        <v>498.9166666666664</v>
      </c>
      <c r="H450" s="36">
        <v>541.11666666666645</v>
      </c>
      <c r="I450" s="36">
        <v>554.58333333333337</v>
      </c>
      <c r="J450" s="36">
        <v>562.21666666666647</v>
      </c>
      <c r="K450" s="31">
        <v>546.95000000000005</v>
      </c>
      <c r="L450" s="31">
        <v>525.85</v>
      </c>
      <c r="M450" s="31">
        <v>16.90644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800.45</v>
      </c>
      <c r="D451" s="36">
        <v>808.11666666666679</v>
      </c>
      <c r="E451" s="36">
        <v>788.63333333333355</v>
      </c>
      <c r="F451" s="36">
        <v>776.81666666666672</v>
      </c>
      <c r="G451" s="36">
        <v>757.33333333333348</v>
      </c>
      <c r="H451" s="36">
        <v>819.93333333333362</v>
      </c>
      <c r="I451" s="36">
        <v>839.41666666666674</v>
      </c>
      <c r="J451" s="36">
        <v>851.23333333333369</v>
      </c>
      <c r="K451" s="31">
        <v>827.6</v>
      </c>
      <c r="L451" s="31">
        <v>796.3</v>
      </c>
      <c r="M451" s="31">
        <v>94.362089999999995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346.2</v>
      </c>
      <c r="D452" s="36">
        <v>351.05</v>
      </c>
      <c r="E452" s="36">
        <v>336.35</v>
      </c>
      <c r="F452" s="36">
        <v>326.5</v>
      </c>
      <c r="G452" s="36">
        <v>311.8</v>
      </c>
      <c r="H452" s="36">
        <v>360.90000000000003</v>
      </c>
      <c r="I452" s="36">
        <v>375.59999999999997</v>
      </c>
      <c r="J452" s="36">
        <v>385.45000000000005</v>
      </c>
      <c r="K452" s="31">
        <v>365.75</v>
      </c>
      <c r="L452" s="31">
        <v>341.2</v>
      </c>
      <c r="M452" s="31">
        <v>259.89141000000001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130.1</v>
      </c>
      <c r="D453" s="36">
        <v>131.53333333333333</v>
      </c>
      <c r="E453" s="36">
        <v>127.86666666666667</v>
      </c>
      <c r="F453" s="36">
        <v>125.63333333333335</v>
      </c>
      <c r="G453" s="36">
        <v>121.9666666666667</v>
      </c>
      <c r="H453" s="36">
        <v>133.76666666666665</v>
      </c>
      <c r="I453" s="36">
        <v>137.43333333333334</v>
      </c>
      <c r="J453" s="36">
        <v>139.66666666666663</v>
      </c>
      <c r="K453" s="31">
        <v>135.19999999999999</v>
      </c>
      <c r="L453" s="31">
        <v>129.30000000000001</v>
      </c>
      <c r="M453" s="31">
        <v>353.73970000000003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87.25</v>
      </c>
      <c r="D454" s="36">
        <v>88.8</v>
      </c>
      <c r="E454" s="36">
        <v>84.5</v>
      </c>
      <c r="F454" s="36">
        <v>81.75</v>
      </c>
      <c r="G454" s="36">
        <v>77.45</v>
      </c>
      <c r="H454" s="36">
        <v>91.55</v>
      </c>
      <c r="I454" s="36">
        <v>95.84999999999998</v>
      </c>
      <c r="J454" s="36">
        <v>98.6</v>
      </c>
      <c r="K454" s="31">
        <v>93.1</v>
      </c>
      <c r="L454" s="31">
        <v>86.05</v>
      </c>
      <c r="M454" s="31">
        <v>89.965620000000001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1335.15</v>
      </c>
      <c r="D455" s="36">
        <v>1341.7166666666667</v>
      </c>
      <c r="E455" s="36">
        <v>1318.0833333333335</v>
      </c>
      <c r="F455" s="36">
        <v>1301.0166666666669</v>
      </c>
      <c r="G455" s="36">
        <v>1277.3833333333337</v>
      </c>
      <c r="H455" s="36">
        <v>1358.7833333333333</v>
      </c>
      <c r="I455" s="36">
        <v>1382.4166666666665</v>
      </c>
      <c r="J455" s="36">
        <v>1399.4833333333331</v>
      </c>
      <c r="K455" s="31">
        <v>1365.35</v>
      </c>
      <c r="L455" s="31">
        <v>1324.65</v>
      </c>
      <c r="M455" s="31">
        <v>0.46118999999999999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372.4</v>
      </c>
      <c r="D456" s="36">
        <v>375.31666666666661</v>
      </c>
      <c r="E456" s="36">
        <v>367.68333333333322</v>
      </c>
      <c r="F456" s="36">
        <v>362.96666666666664</v>
      </c>
      <c r="G456" s="36">
        <v>355.33333333333326</v>
      </c>
      <c r="H456" s="36">
        <v>380.03333333333319</v>
      </c>
      <c r="I456" s="36">
        <v>387.66666666666663</v>
      </c>
      <c r="J456" s="36">
        <v>392.38333333333316</v>
      </c>
      <c r="K456" s="31">
        <v>382.95</v>
      </c>
      <c r="L456" s="31">
        <v>370.6</v>
      </c>
      <c r="M456" s="31">
        <v>0.71211000000000002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3036.2</v>
      </c>
      <c r="D457" s="36">
        <v>3046.5499999999997</v>
      </c>
      <c r="E457" s="36">
        <v>2941.9999999999995</v>
      </c>
      <c r="F457" s="36">
        <v>2847.7999999999997</v>
      </c>
      <c r="G457" s="36">
        <v>2743.2499999999995</v>
      </c>
      <c r="H457" s="36">
        <v>3140.7499999999995</v>
      </c>
      <c r="I457" s="36">
        <v>3245.2999999999997</v>
      </c>
      <c r="J457" s="36">
        <v>3339.4999999999995</v>
      </c>
      <c r="K457" s="31">
        <v>3151.1</v>
      </c>
      <c r="L457" s="31">
        <v>2952.35</v>
      </c>
      <c r="M457" s="31">
        <v>0.17954999999999999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1366.65</v>
      </c>
      <c r="D458" s="36">
        <v>1379.8999999999999</v>
      </c>
      <c r="E458" s="36">
        <v>1343.4999999999998</v>
      </c>
      <c r="F458" s="36">
        <v>1320.35</v>
      </c>
      <c r="G458" s="36">
        <v>1283.9499999999998</v>
      </c>
      <c r="H458" s="36">
        <v>1403.0499999999997</v>
      </c>
      <c r="I458" s="36">
        <v>1439.4499999999998</v>
      </c>
      <c r="J458" s="36">
        <v>1462.5999999999997</v>
      </c>
      <c r="K458" s="31">
        <v>1416.3</v>
      </c>
      <c r="L458" s="31">
        <v>1356.75</v>
      </c>
      <c r="M458" s="31">
        <v>26.83661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743.5</v>
      </c>
      <c r="D459" s="36">
        <v>767.16666666666663</v>
      </c>
      <c r="E459" s="36">
        <v>714.33333333333326</v>
      </c>
      <c r="F459" s="36">
        <v>685.16666666666663</v>
      </c>
      <c r="G459" s="36">
        <v>632.33333333333326</v>
      </c>
      <c r="H459" s="36">
        <v>796.33333333333326</v>
      </c>
      <c r="I459" s="36">
        <v>849.16666666666652</v>
      </c>
      <c r="J459" s="36">
        <v>878.33333333333326</v>
      </c>
      <c r="K459" s="31">
        <v>820</v>
      </c>
      <c r="L459" s="31">
        <v>738</v>
      </c>
      <c r="M459" s="31">
        <v>11.026899999999999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227</v>
      </c>
      <c r="D460" s="36">
        <v>231.66666666666666</v>
      </c>
      <c r="E460" s="36">
        <v>219.5333333333333</v>
      </c>
      <c r="F460" s="36">
        <v>212.06666666666663</v>
      </c>
      <c r="G460" s="36">
        <v>199.93333333333328</v>
      </c>
      <c r="H460" s="36">
        <v>239.13333333333333</v>
      </c>
      <c r="I460" s="36">
        <v>251.26666666666671</v>
      </c>
      <c r="J460" s="36">
        <v>258.73333333333335</v>
      </c>
      <c r="K460" s="31">
        <v>243.8</v>
      </c>
      <c r="L460" s="31">
        <v>224.2</v>
      </c>
      <c r="M460" s="31">
        <v>26.835830000000001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940.65</v>
      </c>
      <c r="D461" s="36">
        <v>948.38333333333333</v>
      </c>
      <c r="E461" s="36">
        <v>929.86666666666667</v>
      </c>
      <c r="F461" s="36">
        <v>919.08333333333337</v>
      </c>
      <c r="G461" s="36">
        <v>900.56666666666672</v>
      </c>
      <c r="H461" s="36">
        <v>959.16666666666663</v>
      </c>
      <c r="I461" s="36">
        <v>977.68333333333328</v>
      </c>
      <c r="J461" s="36">
        <v>988.46666666666658</v>
      </c>
      <c r="K461" s="31">
        <v>966.9</v>
      </c>
      <c r="L461" s="31">
        <v>937.6</v>
      </c>
      <c r="M461" s="31">
        <v>3.3443399999999999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2993.4</v>
      </c>
      <c r="D462" s="36">
        <v>3024.9666666666667</v>
      </c>
      <c r="E462" s="36">
        <v>2955.4333333333334</v>
      </c>
      <c r="F462" s="36">
        <v>2917.4666666666667</v>
      </c>
      <c r="G462" s="36">
        <v>2847.9333333333334</v>
      </c>
      <c r="H462" s="36">
        <v>3062.9333333333334</v>
      </c>
      <c r="I462" s="36">
        <v>3132.4666666666672</v>
      </c>
      <c r="J462" s="36">
        <v>3170.4333333333334</v>
      </c>
      <c r="K462" s="31">
        <v>3094.5</v>
      </c>
      <c r="L462" s="31">
        <v>2987</v>
      </c>
      <c r="M462" s="31">
        <v>0.22828000000000001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3312.6</v>
      </c>
      <c r="D463" s="36">
        <v>3348.0166666666664</v>
      </c>
      <c r="E463" s="36">
        <v>3256.083333333333</v>
      </c>
      <c r="F463" s="36">
        <v>3199.5666666666666</v>
      </c>
      <c r="G463" s="36">
        <v>3107.6333333333332</v>
      </c>
      <c r="H463" s="36">
        <v>3404.5333333333328</v>
      </c>
      <c r="I463" s="36">
        <v>3496.4666666666662</v>
      </c>
      <c r="J463" s="36">
        <v>3552.9833333333327</v>
      </c>
      <c r="K463" s="31">
        <v>3439.95</v>
      </c>
      <c r="L463" s="31">
        <v>3291.5</v>
      </c>
      <c r="M463" s="31">
        <v>0.26628000000000002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3739.65</v>
      </c>
      <c r="D464" s="36">
        <v>3767.7999999999997</v>
      </c>
      <c r="E464" s="36">
        <v>3677.5999999999995</v>
      </c>
      <c r="F464" s="36">
        <v>3615.5499999999997</v>
      </c>
      <c r="G464" s="36">
        <v>3525.3499999999995</v>
      </c>
      <c r="H464" s="36">
        <v>3829.8499999999995</v>
      </c>
      <c r="I464" s="36">
        <v>3920.0499999999993</v>
      </c>
      <c r="J464" s="36">
        <v>3982.0999999999995</v>
      </c>
      <c r="K464" s="31">
        <v>3858</v>
      </c>
      <c r="L464" s="31">
        <v>3705.75</v>
      </c>
      <c r="M464" s="31">
        <v>10.5351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2493.35</v>
      </c>
      <c r="D465" s="36">
        <v>2504.1666666666665</v>
      </c>
      <c r="E465" s="36">
        <v>2456.5333333333328</v>
      </c>
      <c r="F465" s="36">
        <v>2419.7166666666662</v>
      </c>
      <c r="G465" s="36">
        <v>2372.0833333333326</v>
      </c>
      <c r="H465" s="36">
        <v>2540.9833333333331</v>
      </c>
      <c r="I465" s="36">
        <v>2588.6166666666672</v>
      </c>
      <c r="J465" s="36">
        <v>2625.4333333333334</v>
      </c>
      <c r="K465" s="31">
        <v>2551.8000000000002</v>
      </c>
      <c r="L465" s="31">
        <v>2467.35</v>
      </c>
      <c r="M465" s="31">
        <v>3.0618400000000001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984.1</v>
      </c>
      <c r="D466" s="36">
        <v>988.20000000000016</v>
      </c>
      <c r="E466" s="36">
        <v>971.45000000000027</v>
      </c>
      <c r="F466" s="36">
        <v>958.80000000000007</v>
      </c>
      <c r="G466" s="36">
        <v>942.05000000000018</v>
      </c>
      <c r="H466" s="36">
        <v>1000.8500000000004</v>
      </c>
      <c r="I466" s="36">
        <v>1017.6000000000001</v>
      </c>
      <c r="J466" s="36">
        <v>1030.2500000000005</v>
      </c>
      <c r="K466" s="31">
        <v>1004.95</v>
      </c>
      <c r="L466" s="31">
        <v>975.55</v>
      </c>
      <c r="M466" s="31">
        <v>3.59714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841.45</v>
      </c>
      <c r="D467" s="36">
        <v>847.98333333333323</v>
      </c>
      <c r="E467" s="36">
        <v>825.96666666666647</v>
      </c>
      <c r="F467" s="36">
        <v>810.48333333333323</v>
      </c>
      <c r="G467" s="36">
        <v>788.46666666666647</v>
      </c>
      <c r="H467" s="36">
        <v>863.46666666666647</v>
      </c>
      <c r="I467" s="36">
        <v>885.48333333333312</v>
      </c>
      <c r="J467" s="36">
        <v>900.96666666666647</v>
      </c>
      <c r="K467" s="31">
        <v>870</v>
      </c>
      <c r="L467" s="31">
        <v>832.5</v>
      </c>
      <c r="M467" s="31">
        <v>0.29648999999999998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3164.15</v>
      </c>
      <c r="D468" s="36">
        <v>3179.9666666666667</v>
      </c>
      <c r="E468" s="36">
        <v>3134.1833333333334</v>
      </c>
      <c r="F468" s="36">
        <v>3104.2166666666667</v>
      </c>
      <c r="G468" s="36">
        <v>3058.4333333333334</v>
      </c>
      <c r="H468" s="36">
        <v>3209.9333333333334</v>
      </c>
      <c r="I468" s="36">
        <v>3255.7166666666672</v>
      </c>
      <c r="J468" s="36">
        <v>3285.6833333333334</v>
      </c>
      <c r="K468" s="31">
        <v>3225.75</v>
      </c>
      <c r="L468" s="31">
        <v>3150</v>
      </c>
      <c r="M468" s="31">
        <v>3.4468700000000001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42.95</v>
      </c>
      <c r="D469" s="36">
        <v>43.699999999999996</v>
      </c>
      <c r="E469" s="36">
        <v>41.899999999999991</v>
      </c>
      <c r="F469" s="36">
        <v>40.849999999999994</v>
      </c>
      <c r="G469" s="36">
        <v>39.04999999999999</v>
      </c>
      <c r="H469" s="36">
        <v>44.749999999999993</v>
      </c>
      <c r="I469" s="36">
        <v>46.54999999999999</v>
      </c>
      <c r="J469" s="36">
        <v>47.599999999999994</v>
      </c>
      <c r="K469" s="31">
        <v>45.5</v>
      </c>
      <c r="L469" s="31">
        <v>42.65</v>
      </c>
      <c r="M469" s="31">
        <v>211.71097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325</v>
      </c>
      <c r="D470" s="36">
        <v>328.55</v>
      </c>
      <c r="E470" s="36">
        <v>319.5</v>
      </c>
      <c r="F470" s="36">
        <v>314</v>
      </c>
      <c r="G470" s="36">
        <v>304.95</v>
      </c>
      <c r="H470" s="36">
        <v>334.05</v>
      </c>
      <c r="I470" s="36">
        <v>343.10000000000008</v>
      </c>
      <c r="J470" s="36">
        <v>348.6</v>
      </c>
      <c r="K470" s="31">
        <v>337.6</v>
      </c>
      <c r="L470" s="31">
        <v>323.05</v>
      </c>
      <c r="M470" s="31">
        <v>6.3812699999999998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396.3</v>
      </c>
      <c r="D471" s="36">
        <v>400.01666666666665</v>
      </c>
      <c r="E471" s="36">
        <v>389.2833333333333</v>
      </c>
      <c r="F471" s="36">
        <v>382.26666666666665</v>
      </c>
      <c r="G471" s="36">
        <v>371.5333333333333</v>
      </c>
      <c r="H471" s="36">
        <v>407.0333333333333</v>
      </c>
      <c r="I471" s="36">
        <v>417.76666666666665</v>
      </c>
      <c r="J471" s="36">
        <v>424.7833333333333</v>
      </c>
      <c r="K471" s="31">
        <v>410.75</v>
      </c>
      <c r="L471" s="31">
        <v>393</v>
      </c>
      <c r="M471" s="31">
        <v>3.15686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765.95</v>
      </c>
      <c r="D472" s="36">
        <v>761.76666666666677</v>
      </c>
      <c r="E472" s="36">
        <v>752.28333333333353</v>
      </c>
      <c r="F472" s="36">
        <v>738.61666666666679</v>
      </c>
      <c r="G472" s="36">
        <v>729.13333333333355</v>
      </c>
      <c r="H472" s="36">
        <v>775.43333333333351</v>
      </c>
      <c r="I472" s="36">
        <v>784.91666666666686</v>
      </c>
      <c r="J472" s="36">
        <v>798.58333333333348</v>
      </c>
      <c r="K472" s="31">
        <v>771.25</v>
      </c>
      <c r="L472" s="31">
        <v>748.1</v>
      </c>
      <c r="M472" s="31">
        <v>0.70577999999999996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3932.3</v>
      </c>
      <c r="D473" s="36">
        <v>3974.1</v>
      </c>
      <c r="E473" s="36">
        <v>3858.2</v>
      </c>
      <c r="F473" s="36">
        <v>3784.1</v>
      </c>
      <c r="G473" s="36">
        <v>3668.2</v>
      </c>
      <c r="H473" s="36">
        <v>4048.2</v>
      </c>
      <c r="I473" s="36">
        <v>4164.1000000000004</v>
      </c>
      <c r="J473" s="36">
        <v>4238.2</v>
      </c>
      <c r="K473" s="31">
        <v>4090</v>
      </c>
      <c r="L473" s="31">
        <v>3900</v>
      </c>
      <c r="M473" s="31">
        <v>3.0472800000000002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60.75</v>
      </c>
      <c r="D474" s="36">
        <v>62.800000000000004</v>
      </c>
      <c r="E474" s="36">
        <v>58.2</v>
      </c>
      <c r="F474" s="36">
        <v>55.65</v>
      </c>
      <c r="G474" s="36">
        <v>51.05</v>
      </c>
      <c r="H474" s="36">
        <v>65.350000000000009</v>
      </c>
      <c r="I474" s="36">
        <v>69.950000000000017</v>
      </c>
      <c r="J474" s="36">
        <v>72.500000000000014</v>
      </c>
      <c r="K474" s="31">
        <v>67.400000000000006</v>
      </c>
      <c r="L474" s="31">
        <v>60.25</v>
      </c>
      <c r="M474" s="31">
        <v>280.73588999999998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1987.35</v>
      </c>
      <c r="D475" s="36">
        <v>2003.9666666666665</v>
      </c>
      <c r="E475" s="36">
        <v>1961.9833333333329</v>
      </c>
      <c r="F475" s="36">
        <v>1936.6166666666663</v>
      </c>
      <c r="G475" s="36">
        <v>1894.6333333333328</v>
      </c>
      <c r="H475" s="36">
        <v>2029.333333333333</v>
      </c>
      <c r="I475" s="36">
        <v>2071.3166666666666</v>
      </c>
      <c r="J475" s="36">
        <v>2096.6833333333334</v>
      </c>
      <c r="K475" s="31">
        <v>2045.95</v>
      </c>
      <c r="L475" s="31">
        <v>1978.6</v>
      </c>
      <c r="M475" s="31">
        <v>9.1057500000000005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41.75</v>
      </c>
      <c r="D476" s="36">
        <v>42.449999999999996</v>
      </c>
      <c r="E476" s="36">
        <v>40.649999999999991</v>
      </c>
      <c r="F476" s="36">
        <v>39.549999999999997</v>
      </c>
      <c r="G476" s="36">
        <v>37.749999999999993</v>
      </c>
      <c r="H476" s="36">
        <v>43.54999999999999</v>
      </c>
      <c r="I476" s="36">
        <v>45.349999999999987</v>
      </c>
      <c r="J476" s="36">
        <v>46.449999999999989</v>
      </c>
      <c r="K476" s="31">
        <v>44.25</v>
      </c>
      <c r="L476" s="31">
        <v>41.35</v>
      </c>
      <c r="M476" s="31">
        <v>421.59974999999997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466.5</v>
      </c>
      <c r="D477" s="36">
        <v>469.98333333333335</v>
      </c>
      <c r="E477" s="36">
        <v>460.51666666666671</v>
      </c>
      <c r="F477" s="36">
        <v>454.53333333333336</v>
      </c>
      <c r="G477" s="36">
        <v>445.06666666666672</v>
      </c>
      <c r="H477" s="36">
        <v>475.9666666666667</v>
      </c>
      <c r="I477" s="36">
        <v>485.43333333333339</v>
      </c>
      <c r="J477" s="36">
        <v>491.41666666666669</v>
      </c>
      <c r="K477" s="31">
        <v>479.45</v>
      </c>
      <c r="L477" s="31">
        <v>464</v>
      </c>
      <c r="M477" s="31">
        <v>0.80605000000000004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9831</v>
      </c>
      <c r="D478" s="36">
        <v>9910.3333333333339</v>
      </c>
      <c r="E478" s="36">
        <v>9735.6666666666679</v>
      </c>
      <c r="F478" s="36">
        <v>9640.3333333333339</v>
      </c>
      <c r="G478" s="36">
        <v>9465.6666666666679</v>
      </c>
      <c r="H478" s="36">
        <v>10005.666666666668</v>
      </c>
      <c r="I478" s="36">
        <v>10180.333333333336</v>
      </c>
      <c r="J478" s="36">
        <v>10275.666666666668</v>
      </c>
      <c r="K478" s="31">
        <v>10085</v>
      </c>
      <c r="L478" s="31">
        <v>9815</v>
      </c>
      <c r="M478" s="31">
        <v>5.8028500000000003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139.94999999999999</v>
      </c>
      <c r="D479" s="36">
        <v>140.21666666666667</v>
      </c>
      <c r="E479" s="36">
        <v>135.18333333333334</v>
      </c>
      <c r="F479" s="36">
        <v>130.41666666666666</v>
      </c>
      <c r="G479" s="36">
        <v>125.38333333333333</v>
      </c>
      <c r="H479" s="36">
        <v>144.98333333333335</v>
      </c>
      <c r="I479" s="36">
        <v>150.01666666666671</v>
      </c>
      <c r="J479" s="36">
        <v>154.78333333333336</v>
      </c>
      <c r="K479" s="31">
        <v>145.25</v>
      </c>
      <c r="L479" s="31">
        <v>135.44999999999999</v>
      </c>
      <c r="M479" s="31">
        <v>420.32630999999998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1841.5</v>
      </c>
      <c r="D480" s="36">
        <v>1841.6833333333334</v>
      </c>
      <c r="E480" s="36">
        <v>1823.4666666666667</v>
      </c>
      <c r="F480" s="36">
        <v>1805.4333333333334</v>
      </c>
      <c r="G480" s="36">
        <v>1787.2166666666667</v>
      </c>
      <c r="H480" s="36">
        <v>1859.7166666666667</v>
      </c>
      <c r="I480" s="36">
        <v>1877.9333333333334</v>
      </c>
      <c r="J480" s="36">
        <v>1895.9666666666667</v>
      </c>
      <c r="K480" s="31">
        <v>1859.9</v>
      </c>
      <c r="L480" s="31">
        <v>1823.65</v>
      </c>
      <c r="M480" s="31">
        <v>4.0635000000000003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1108.05</v>
      </c>
      <c r="D481" s="36">
        <v>1110.7166666666667</v>
      </c>
      <c r="E481" s="36">
        <v>1092.4333333333334</v>
      </c>
      <c r="F481" s="36">
        <v>1076.8166666666666</v>
      </c>
      <c r="G481" s="36">
        <v>1058.5333333333333</v>
      </c>
      <c r="H481" s="36">
        <v>1126.3333333333335</v>
      </c>
      <c r="I481" s="36">
        <v>1144.6166666666668</v>
      </c>
      <c r="J481" s="31">
        <v>1160.2333333333336</v>
      </c>
      <c r="K481" s="31">
        <v>1129</v>
      </c>
      <c r="L481" s="31">
        <v>1095.0999999999999</v>
      </c>
      <c r="M481" s="53">
        <v>12.88819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674.8</v>
      </c>
      <c r="D482" s="36">
        <v>678.80000000000007</v>
      </c>
      <c r="E482" s="36">
        <v>667.00000000000011</v>
      </c>
      <c r="F482" s="36">
        <v>659.2</v>
      </c>
      <c r="G482" s="36">
        <v>647.40000000000009</v>
      </c>
      <c r="H482" s="36">
        <v>686.60000000000014</v>
      </c>
      <c r="I482" s="36">
        <v>698.40000000000009</v>
      </c>
      <c r="J482" s="31">
        <v>706.20000000000016</v>
      </c>
      <c r="K482" s="31">
        <v>690.6</v>
      </c>
      <c r="L482" s="31">
        <v>671</v>
      </c>
      <c r="M482" s="53">
        <v>2.9687299999999999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535.1</v>
      </c>
      <c r="D483" s="36">
        <v>542.36666666666667</v>
      </c>
      <c r="E483" s="36">
        <v>526.2833333333333</v>
      </c>
      <c r="F483" s="36">
        <v>517.46666666666658</v>
      </c>
      <c r="G483" s="36">
        <v>501.38333333333321</v>
      </c>
      <c r="H483" s="36">
        <v>551.18333333333339</v>
      </c>
      <c r="I483" s="36">
        <v>567.26666666666665</v>
      </c>
      <c r="J483" s="36">
        <v>576.08333333333348</v>
      </c>
      <c r="K483" s="31">
        <v>558.45000000000005</v>
      </c>
      <c r="L483" s="31">
        <v>533.54999999999995</v>
      </c>
      <c r="M483" s="31">
        <v>28.492290000000001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831.2</v>
      </c>
      <c r="D484" s="36">
        <v>838.73333333333323</v>
      </c>
      <c r="E484" s="36">
        <v>817.56666666666649</v>
      </c>
      <c r="F484" s="36">
        <v>803.93333333333328</v>
      </c>
      <c r="G484" s="36">
        <v>782.76666666666654</v>
      </c>
      <c r="H484" s="36">
        <v>852.36666666666645</v>
      </c>
      <c r="I484" s="36">
        <v>873.53333333333319</v>
      </c>
      <c r="J484" s="31">
        <v>887.1666666666664</v>
      </c>
      <c r="K484" s="31">
        <v>859.9</v>
      </c>
      <c r="L484" s="31">
        <v>825.1</v>
      </c>
      <c r="M484" s="53">
        <v>1.30061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538.29999999999995</v>
      </c>
      <c r="D485" s="36">
        <v>546.0333333333333</v>
      </c>
      <c r="E485" s="36">
        <v>527.76666666666665</v>
      </c>
      <c r="F485" s="36">
        <v>517.23333333333335</v>
      </c>
      <c r="G485" s="36">
        <v>498.9666666666667</v>
      </c>
      <c r="H485" s="36">
        <v>556.56666666666661</v>
      </c>
      <c r="I485" s="36">
        <v>574.83333333333326</v>
      </c>
      <c r="J485" s="36">
        <v>585.36666666666656</v>
      </c>
      <c r="K485" s="31">
        <v>564.29999999999995</v>
      </c>
      <c r="L485" s="31">
        <v>535.5</v>
      </c>
      <c r="M485" s="31">
        <v>5.5175999999999998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475.95</v>
      </c>
      <c r="D486" s="36">
        <v>487.70000000000005</v>
      </c>
      <c r="E486" s="36">
        <v>456.95000000000005</v>
      </c>
      <c r="F486" s="36">
        <v>437.95</v>
      </c>
      <c r="G486" s="36">
        <v>407.2</v>
      </c>
      <c r="H486" s="36">
        <v>506.7000000000001</v>
      </c>
      <c r="I486" s="36">
        <v>537.45000000000005</v>
      </c>
      <c r="J486" s="36">
        <v>556.45000000000016</v>
      </c>
      <c r="K486" s="31">
        <v>518.45000000000005</v>
      </c>
      <c r="L486" s="31">
        <v>468.7</v>
      </c>
      <c r="M486" s="31">
        <v>16.979959999999998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392.1</v>
      </c>
      <c r="D487" s="36">
        <v>393.8</v>
      </c>
      <c r="E487" s="36">
        <v>385.70000000000005</v>
      </c>
      <c r="F487" s="36">
        <v>379.3</v>
      </c>
      <c r="G487" s="36">
        <v>371.20000000000005</v>
      </c>
      <c r="H487" s="36">
        <v>400.20000000000005</v>
      </c>
      <c r="I487" s="36">
        <v>408.30000000000007</v>
      </c>
      <c r="J487" s="36">
        <v>414.70000000000005</v>
      </c>
      <c r="K487" s="31">
        <v>401.9</v>
      </c>
      <c r="L487" s="31">
        <v>387.4</v>
      </c>
      <c r="M487" s="31">
        <v>2.0269300000000001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520.1</v>
      </c>
      <c r="D488" s="36">
        <v>527.76666666666677</v>
      </c>
      <c r="E488" s="36">
        <v>508.48333333333358</v>
      </c>
      <c r="F488" s="36">
        <v>496.86666666666679</v>
      </c>
      <c r="G488" s="36">
        <v>477.5833333333336</v>
      </c>
      <c r="H488" s="36">
        <v>539.38333333333355</v>
      </c>
      <c r="I488" s="36">
        <v>558.66666666666663</v>
      </c>
      <c r="J488" s="36">
        <v>570.28333333333353</v>
      </c>
      <c r="K488" s="31">
        <v>547.04999999999995</v>
      </c>
      <c r="L488" s="31">
        <v>516.15</v>
      </c>
      <c r="M488" s="31">
        <v>2.27264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1271.75</v>
      </c>
      <c r="D489" s="36">
        <v>1264.8999999999999</v>
      </c>
      <c r="E489" s="36">
        <v>1250.0499999999997</v>
      </c>
      <c r="F489" s="36">
        <v>1228.3499999999999</v>
      </c>
      <c r="G489" s="36">
        <v>1213.4999999999998</v>
      </c>
      <c r="H489" s="36">
        <v>1286.5999999999997</v>
      </c>
      <c r="I489" s="36">
        <v>1301.4499999999996</v>
      </c>
      <c r="J489" s="36">
        <v>1323.1499999999996</v>
      </c>
      <c r="K489" s="31">
        <v>1279.75</v>
      </c>
      <c r="L489" s="31">
        <v>1243.2</v>
      </c>
      <c r="M489" s="31">
        <v>19.071729999999999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1060.9000000000001</v>
      </c>
      <c r="D490" s="36">
        <v>1072.6333333333334</v>
      </c>
      <c r="E490" s="36">
        <v>1038.2666666666669</v>
      </c>
      <c r="F490" s="36">
        <v>1015.6333333333334</v>
      </c>
      <c r="G490" s="36">
        <v>981.26666666666688</v>
      </c>
      <c r="H490" s="36">
        <v>1095.2666666666669</v>
      </c>
      <c r="I490" s="36">
        <v>1129.6333333333332</v>
      </c>
      <c r="J490" s="36">
        <v>1152.2666666666669</v>
      </c>
      <c r="K490" s="31">
        <v>1107</v>
      </c>
      <c r="L490" s="31">
        <v>1050</v>
      </c>
      <c r="M490" s="31">
        <v>1.84571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252.15</v>
      </c>
      <c r="D491" s="36">
        <v>256.59999999999997</v>
      </c>
      <c r="E491" s="36">
        <v>246.19999999999993</v>
      </c>
      <c r="F491" s="36">
        <v>240.24999999999997</v>
      </c>
      <c r="G491" s="36">
        <v>229.84999999999994</v>
      </c>
      <c r="H491" s="36">
        <v>262.54999999999995</v>
      </c>
      <c r="I491" s="36">
        <v>272.94999999999993</v>
      </c>
      <c r="J491" s="36">
        <v>278.89999999999992</v>
      </c>
      <c r="K491" s="31">
        <v>267</v>
      </c>
      <c r="L491" s="31">
        <v>250.65</v>
      </c>
      <c r="M491" s="31">
        <v>87.403189999999995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288.85000000000002</v>
      </c>
      <c r="D492" s="36">
        <v>290.15000000000003</v>
      </c>
      <c r="E492" s="36">
        <v>284.50000000000006</v>
      </c>
      <c r="F492" s="36">
        <v>280.15000000000003</v>
      </c>
      <c r="G492" s="36">
        <v>274.50000000000006</v>
      </c>
      <c r="H492" s="36">
        <v>294.50000000000006</v>
      </c>
      <c r="I492" s="36">
        <v>300.15000000000003</v>
      </c>
      <c r="J492" s="36">
        <v>304.50000000000006</v>
      </c>
      <c r="K492" s="31">
        <v>295.8</v>
      </c>
      <c r="L492" s="31">
        <v>285.8</v>
      </c>
      <c r="M492" s="31">
        <v>1.71916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636.35</v>
      </c>
      <c r="D493" s="36">
        <v>643.1</v>
      </c>
      <c r="E493" s="36">
        <v>624.45000000000005</v>
      </c>
      <c r="F493" s="36">
        <v>612.55000000000007</v>
      </c>
      <c r="G493" s="36">
        <v>593.90000000000009</v>
      </c>
      <c r="H493" s="36">
        <v>655</v>
      </c>
      <c r="I493" s="36">
        <v>673.64999999999986</v>
      </c>
      <c r="J493" s="36">
        <v>685.55</v>
      </c>
      <c r="K493" s="31">
        <v>661.75</v>
      </c>
      <c r="L493" s="31">
        <v>631.20000000000005</v>
      </c>
      <c r="M493" s="31">
        <v>1.53562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1685.75</v>
      </c>
      <c r="D494" s="36">
        <v>1694.3166666666666</v>
      </c>
      <c r="E494" s="36">
        <v>1674.4333333333332</v>
      </c>
      <c r="F494" s="36">
        <v>1663.1166666666666</v>
      </c>
      <c r="G494" s="36">
        <v>1643.2333333333331</v>
      </c>
      <c r="H494" s="36">
        <v>1705.6333333333332</v>
      </c>
      <c r="I494" s="36">
        <v>1725.5166666666664</v>
      </c>
      <c r="J494" s="36">
        <v>1736.8333333333333</v>
      </c>
      <c r="K494" s="31">
        <v>1714.2</v>
      </c>
      <c r="L494" s="31">
        <v>1683</v>
      </c>
      <c r="M494" s="31">
        <v>0.60894999999999999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2050.5500000000002</v>
      </c>
      <c r="D495" s="36">
        <v>2046.3833333333332</v>
      </c>
      <c r="E495" s="36">
        <v>2030.0166666666664</v>
      </c>
      <c r="F495" s="36">
        <v>2009.4833333333331</v>
      </c>
      <c r="G495" s="36">
        <v>1993.1166666666663</v>
      </c>
      <c r="H495" s="36">
        <v>2066.9166666666665</v>
      </c>
      <c r="I495" s="36">
        <v>2083.2833333333333</v>
      </c>
      <c r="J495" s="36">
        <v>2103.8166666666666</v>
      </c>
      <c r="K495" s="31">
        <v>2062.75</v>
      </c>
      <c r="L495" s="31">
        <v>2025.85</v>
      </c>
      <c r="M495" s="31">
        <v>0.13764999999999999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14.4</v>
      </c>
      <c r="D496" s="36">
        <v>14.65</v>
      </c>
      <c r="E496" s="36">
        <v>14.05</v>
      </c>
      <c r="F496" s="36">
        <v>13.700000000000001</v>
      </c>
      <c r="G496" s="36">
        <v>13.100000000000001</v>
      </c>
      <c r="H496" s="36">
        <v>15</v>
      </c>
      <c r="I496" s="36">
        <v>15.599999999999998</v>
      </c>
      <c r="J496" s="36">
        <v>15.95</v>
      </c>
      <c r="K496" s="31">
        <v>15.25</v>
      </c>
      <c r="L496" s="31">
        <v>14.3</v>
      </c>
      <c r="M496" s="31">
        <v>2899.83221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1007.25</v>
      </c>
      <c r="D497" s="36">
        <v>1011.9833333333332</v>
      </c>
      <c r="E497" s="36">
        <v>987.76666666666642</v>
      </c>
      <c r="F497" s="36">
        <v>968.28333333333319</v>
      </c>
      <c r="G497" s="36">
        <v>944.06666666666638</v>
      </c>
      <c r="H497" s="36">
        <v>1031.4666666666665</v>
      </c>
      <c r="I497" s="36">
        <v>1055.6833333333334</v>
      </c>
      <c r="J497" s="36">
        <v>1075.1666666666665</v>
      </c>
      <c r="K497" s="31">
        <v>1036.2</v>
      </c>
      <c r="L497" s="31">
        <v>992.5</v>
      </c>
      <c r="M497" s="31">
        <v>15.134410000000001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588.95000000000005</v>
      </c>
      <c r="D498" s="36">
        <v>595.85</v>
      </c>
      <c r="E498" s="36">
        <v>578.70000000000005</v>
      </c>
      <c r="F498" s="36">
        <v>568.45000000000005</v>
      </c>
      <c r="G498" s="36">
        <v>551.30000000000007</v>
      </c>
      <c r="H498" s="36">
        <v>606.1</v>
      </c>
      <c r="I498" s="36">
        <v>623.24999999999989</v>
      </c>
      <c r="J498" s="36">
        <v>633.5</v>
      </c>
      <c r="K498" s="31">
        <v>613</v>
      </c>
      <c r="L498" s="31">
        <v>585.6</v>
      </c>
      <c r="M498" s="31">
        <v>9.3549100000000003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827.7</v>
      </c>
      <c r="D499" s="36">
        <v>831</v>
      </c>
      <c r="E499" s="36">
        <v>809.7</v>
      </c>
      <c r="F499" s="36">
        <v>791.7</v>
      </c>
      <c r="G499" s="36">
        <v>770.40000000000009</v>
      </c>
      <c r="H499" s="36">
        <v>849</v>
      </c>
      <c r="I499" s="36">
        <v>870.3</v>
      </c>
      <c r="J499" s="36">
        <v>888.3</v>
      </c>
      <c r="K499" s="31">
        <v>852.3</v>
      </c>
      <c r="L499" s="31">
        <v>813</v>
      </c>
      <c r="M499" s="31">
        <v>0.76522999999999997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1308.45</v>
      </c>
      <c r="D500" s="36">
        <v>1322.9833333333333</v>
      </c>
      <c r="E500" s="36">
        <v>1286.4666666666667</v>
      </c>
      <c r="F500" s="36">
        <v>1264.4833333333333</v>
      </c>
      <c r="G500" s="36">
        <v>1227.9666666666667</v>
      </c>
      <c r="H500" s="36">
        <v>1344.9666666666667</v>
      </c>
      <c r="I500" s="36">
        <v>1381.4833333333336</v>
      </c>
      <c r="J500" s="36">
        <v>1403.4666666666667</v>
      </c>
      <c r="K500" s="31">
        <v>1359.5</v>
      </c>
      <c r="L500" s="31">
        <v>1301</v>
      </c>
      <c r="M500" s="31">
        <v>0.74075000000000002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469.9</v>
      </c>
      <c r="D501" s="36">
        <v>474.31666666666666</v>
      </c>
      <c r="E501" s="36">
        <v>462.63333333333333</v>
      </c>
      <c r="F501" s="36">
        <v>455.36666666666667</v>
      </c>
      <c r="G501" s="36">
        <v>443.68333333333334</v>
      </c>
      <c r="H501" s="36">
        <v>481.58333333333331</v>
      </c>
      <c r="I501" s="36">
        <v>493.26666666666659</v>
      </c>
      <c r="J501" s="36">
        <v>500.5333333333333</v>
      </c>
      <c r="K501" s="31">
        <v>486</v>
      </c>
      <c r="L501" s="31">
        <v>467.05</v>
      </c>
      <c r="M501" s="31">
        <v>99.861680000000007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24.05</v>
      </c>
      <c r="D502" s="36">
        <v>24.516666666666669</v>
      </c>
      <c r="E502" s="36">
        <v>23.433333333333337</v>
      </c>
      <c r="F502" s="36">
        <v>22.816666666666666</v>
      </c>
      <c r="G502" s="36">
        <v>21.733333333333334</v>
      </c>
      <c r="H502" s="36">
        <v>25.13333333333334</v>
      </c>
      <c r="I502" s="36">
        <v>26.216666666666676</v>
      </c>
      <c r="J502" s="36">
        <v>26.833333333333343</v>
      </c>
      <c r="K502" s="31">
        <v>25.6</v>
      </c>
      <c r="L502" s="31">
        <v>23.9</v>
      </c>
      <c r="M502" s="31">
        <v>2926.7323299999998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155.94999999999999</v>
      </c>
      <c r="D503" s="36">
        <v>172.25</v>
      </c>
      <c r="E503" s="36">
        <v>136.19999999999999</v>
      </c>
      <c r="F503" s="36">
        <v>116.44999999999999</v>
      </c>
      <c r="G503" s="36">
        <v>80.399999999999977</v>
      </c>
      <c r="H503" s="36">
        <v>192</v>
      </c>
      <c r="I503" s="36">
        <v>228.05</v>
      </c>
      <c r="J503" s="31">
        <v>247.8</v>
      </c>
      <c r="K503" s="31">
        <v>208.3</v>
      </c>
      <c r="L503" s="31">
        <v>152.5</v>
      </c>
      <c r="M503" s="53">
        <v>2284.3436499999998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544.20000000000005</v>
      </c>
      <c r="D504" s="36">
        <v>552.73333333333335</v>
      </c>
      <c r="E504" s="36">
        <v>532.4666666666667</v>
      </c>
      <c r="F504" s="36">
        <v>520.73333333333335</v>
      </c>
      <c r="G504" s="36">
        <v>500.4666666666667</v>
      </c>
      <c r="H504" s="36">
        <v>564.4666666666667</v>
      </c>
      <c r="I504" s="36">
        <v>584.73333333333335</v>
      </c>
      <c r="J504" s="31">
        <v>596.4666666666667</v>
      </c>
      <c r="K504" s="31">
        <v>573</v>
      </c>
      <c r="L504" s="31">
        <v>541</v>
      </c>
      <c r="M504" s="53">
        <v>20.33183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17262.349999999999</v>
      </c>
      <c r="D505" s="36">
        <v>17327.45</v>
      </c>
      <c r="E505" s="36">
        <v>16954.900000000001</v>
      </c>
      <c r="F505" s="36">
        <v>16647.45</v>
      </c>
      <c r="G505" s="36">
        <v>16274.900000000001</v>
      </c>
      <c r="H505" s="36">
        <v>17634.900000000001</v>
      </c>
      <c r="I505" s="36">
        <v>18007.449999999997</v>
      </c>
      <c r="J505" s="36">
        <v>18314.900000000001</v>
      </c>
      <c r="K505" s="31">
        <v>17700</v>
      </c>
      <c r="L505" s="31">
        <v>17020</v>
      </c>
      <c r="M505" s="31">
        <v>6.4369999999999997E-2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130.1</v>
      </c>
      <c r="D506" s="36">
        <v>131.46666666666667</v>
      </c>
      <c r="E506" s="36">
        <v>125.63333333333333</v>
      </c>
      <c r="F506" s="36">
        <v>121.16666666666666</v>
      </c>
      <c r="G506" s="36">
        <v>115.33333333333331</v>
      </c>
      <c r="H506" s="36">
        <v>135.93333333333334</v>
      </c>
      <c r="I506" s="36">
        <v>141.76666666666665</v>
      </c>
      <c r="J506" s="36">
        <v>146.23333333333335</v>
      </c>
      <c r="K506" s="31">
        <v>137.30000000000001</v>
      </c>
      <c r="L506" s="31">
        <v>127</v>
      </c>
      <c r="M506" s="31">
        <v>725.20624999999995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729.15</v>
      </c>
      <c r="D507" s="36">
        <v>722.75</v>
      </c>
      <c r="E507" s="36">
        <v>713</v>
      </c>
      <c r="F507" s="36">
        <v>696.85</v>
      </c>
      <c r="G507" s="36">
        <v>687.1</v>
      </c>
      <c r="H507" s="36">
        <v>738.9</v>
      </c>
      <c r="I507" s="36">
        <v>748.65</v>
      </c>
      <c r="J507" s="31">
        <v>764.8</v>
      </c>
      <c r="K507" s="31">
        <v>732.5</v>
      </c>
      <c r="L507" s="31">
        <v>706.6</v>
      </c>
      <c r="M507" s="53">
        <v>25.336459999999999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1582.2</v>
      </c>
      <c r="D508" s="36">
        <v>1595.5833333333333</v>
      </c>
      <c r="E508" s="36">
        <v>1566.6166666666666</v>
      </c>
      <c r="F508" s="36">
        <v>1551.0333333333333</v>
      </c>
      <c r="G508" s="36">
        <v>1522.0666666666666</v>
      </c>
      <c r="H508" s="36">
        <v>1611.1666666666665</v>
      </c>
      <c r="I508" s="36">
        <v>1640.1333333333332</v>
      </c>
      <c r="J508" s="36">
        <v>1655.7166666666665</v>
      </c>
      <c r="K508" s="31">
        <v>1624.55</v>
      </c>
      <c r="L508" s="31">
        <v>1580</v>
      </c>
      <c r="M508" s="31">
        <v>0.62604000000000004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45315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45314</v>
      </c>
      <c r="B10" s="32">
        <v>543377</v>
      </c>
      <c r="C10" s="31" t="s">
        <v>1094</v>
      </c>
      <c r="D10" s="31" t="s">
        <v>1095</v>
      </c>
      <c r="E10" s="31" t="s">
        <v>574</v>
      </c>
      <c r="F10" s="86">
        <v>40000</v>
      </c>
      <c r="G10" s="32">
        <v>12.63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45314</v>
      </c>
      <c r="B11" s="32">
        <v>543377</v>
      </c>
      <c r="C11" s="31" t="s">
        <v>1094</v>
      </c>
      <c r="D11" s="31" t="s">
        <v>1096</v>
      </c>
      <c r="E11" s="31" t="s">
        <v>574</v>
      </c>
      <c r="F11" s="86">
        <v>20000</v>
      </c>
      <c r="G11" s="32">
        <v>12.6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45314</v>
      </c>
      <c r="B12" s="32">
        <v>543377</v>
      </c>
      <c r="C12" s="31" t="s">
        <v>1094</v>
      </c>
      <c r="D12" s="31" t="s">
        <v>1096</v>
      </c>
      <c r="E12" s="31" t="s">
        <v>573</v>
      </c>
      <c r="F12" s="86">
        <v>30000</v>
      </c>
      <c r="G12" s="32">
        <v>12.6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45314</v>
      </c>
      <c r="B13" s="32">
        <v>543377</v>
      </c>
      <c r="C13" s="31" t="s">
        <v>1094</v>
      </c>
      <c r="D13" s="31" t="s">
        <v>1097</v>
      </c>
      <c r="E13" s="31" t="s">
        <v>573</v>
      </c>
      <c r="F13" s="86">
        <v>40000</v>
      </c>
      <c r="G13" s="32">
        <v>12.64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45314</v>
      </c>
      <c r="B14" s="32">
        <v>511359</v>
      </c>
      <c r="C14" s="31" t="s">
        <v>1010</v>
      </c>
      <c r="D14" s="31" t="s">
        <v>1098</v>
      </c>
      <c r="E14" s="31" t="s">
        <v>573</v>
      </c>
      <c r="F14" s="86">
        <v>51288</v>
      </c>
      <c r="G14" s="32">
        <v>68.59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45314</v>
      </c>
      <c r="B15" s="32">
        <v>511359</v>
      </c>
      <c r="C15" s="31" t="s">
        <v>1010</v>
      </c>
      <c r="D15" s="31" t="s">
        <v>1098</v>
      </c>
      <c r="E15" s="31" t="s">
        <v>574</v>
      </c>
      <c r="F15" s="86">
        <v>2877</v>
      </c>
      <c r="G15" s="32">
        <v>70.53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45314</v>
      </c>
      <c r="B16" s="32">
        <v>526662</v>
      </c>
      <c r="C16" s="31" t="s">
        <v>1052</v>
      </c>
      <c r="D16" s="31" t="s">
        <v>1053</v>
      </c>
      <c r="E16" s="31" t="s">
        <v>574</v>
      </c>
      <c r="F16" s="86">
        <v>20019</v>
      </c>
      <c r="G16" s="32">
        <v>49.32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45314</v>
      </c>
      <c r="B17" s="32">
        <v>526662</v>
      </c>
      <c r="C17" s="31" t="s">
        <v>1052</v>
      </c>
      <c r="D17" s="31" t="s">
        <v>1053</v>
      </c>
      <c r="E17" s="31" t="s">
        <v>573</v>
      </c>
      <c r="F17" s="86">
        <v>6090</v>
      </c>
      <c r="G17" s="32">
        <v>50.49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45314</v>
      </c>
      <c r="B18" s="32">
        <v>526662</v>
      </c>
      <c r="C18" s="31" t="s">
        <v>1052</v>
      </c>
      <c r="D18" s="31" t="s">
        <v>1054</v>
      </c>
      <c r="E18" s="31" t="s">
        <v>573</v>
      </c>
      <c r="F18" s="86">
        <v>26526</v>
      </c>
      <c r="G18" s="32">
        <v>49.34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45314</v>
      </c>
      <c r="B19" s="32">
        <v>526662</v>
      </c>
      <c r="C19" s="31" t="s">
        <v>1052</v>
      </c>
      <c r="D19" s="31" t="s">
        <v>1054</v>
      </c>
      <c r="E19" s="31" t="s">
        <v>574</v>
      </c>
      <c r="F19" s="86">
        <v>7994</v>
      </c>
      <c r="G19" s="32">
        <v>50.73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45314</v>
      </c>
      <c r="B20" s="32">
        <v>543443</v>
      </c>
      <c r="C20" s="31" t="s">
        <v>1099</v>
      </c>
      <c r="D20" s="31" t="s">
        <v>1100</v>
      </c>
      <c r="E20" s="31" t="s">
        <v>573</v>
      </c>
      <c r="F20" s="86">
        <v>32000</v>
      </c>
      <c r="G20" s="32">
        <v>59.2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45314</v>
      </c>
      <c r="B21" s="32">
        <v>540545</v>
      </c>
      <c r="C21" s="31" t="s">
        <v>1055</v>
      </c>
      <c r="D21" s="31" t="s">
        <v>1101</v>
      </c>
      <c r="E21" s="31" t="s">
        <v>573</v>
      </c>
      <c r="F21" s="86">
        <v>2</v>
      </c>
      <c r="G21" s="32">
        <v>24.09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45314</v>
      </c>
      <c r="B22" s="32">
        <v>540545</v>
      </c>
      <c r="C22" s="31" t="s">
        <v>1055</v>
      </c>
      <c r="D22" s="31" t="s">
        <v>1101</v>
      </c>
      <c r="E22" s="31" t="s">
        <v>574</v>
      </c>
      <c r="F22" s="86">
        <v>113828</v>
      </c>
      <c r="G22" s="32">
        <v>23.8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45314</v>
      </c>
      <c r="B23" s="32">
        <v>540545</v>
      </c>
      <c r="C23" s="31" t="s">
        <v>1055</v>
      </c>
      <c r="D23" s="31" t="s">
        <v>1056</v>
      </c>
      <c r="E23" s="31" t="s">
        <v>573</v>
      </c>
      <c r="F23" s="86">
        <v>80000</v>
      </c>
      <c r="G23" s="32">
        <v>23.71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45314</v>
      </c>
      <c r="B24" s="32">
        <v>542866</v>
      </c>
      <c r="C24" s="31" t="s">
        <v>1057</v>
      </c>
      <c r="D24" s="31" t="s">
        <v>1102</v>
      </c>
      <c r="E24" s="31" t="s">
        <v>573</v>
      </c>
      <c r="F24" s="86">
        <v>62017</v>
      </c>
      <c r="G24" s="32">
        <v>96.98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45314</v>
      </c>
      <c r="B25" s="32">
        <v>526574</v>
      </c>
      <c r="C25" s="31" t="s">
        <v>1103</v>
      </c>
      <c r="D25" s="31" t="s">
        <v>1104</v>
      </c>
      <c r="E25" s="31" t="s">
        <v>574</v>
      </c>
      <c r="F25" s="86">
        <v>15154</v>
      </c>
      <c r="G25" s="32">
        <v>29.94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45314</v>
      </c>
      <c r="B26" s="32">
        <v>540190</v>
      </c>
      <c r="C26" s="31" t="s">
        <v>1105</v>
      </c>
      <c r="D26" s="31" t="s">
        <v>1106</v>
      </c>
      <c r="E26" s="31" t="s">
        <v>573</v>
      </c>
      <c r="F26" s="86">
        <v>200000</v>
      </c>
      <c r="G26" s="32">
        <v>4.87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45314</v>
      </c>
      <c r="B27" s="32">
        <v>512443</v>
      </c>
      <c r="C27" s="31" t="s">
        <v>1107</v>
      </c>
      <c r="D27" s="31" t="s">
        <v>1108</v>
      </c>
      <c r="E27" s="31" t="s">
        <v>573</v>
      </c>
      <c r="F27" s="86">
        <v>62000</v>
      </c>
      <c r="G27" s="32">
        <v>15.82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45314</v>
      </c>
      <c r="B28" s="32">
        <v>512443</v>
      </c>
      <c r="C28" s="31" t="s">
        <v>1107</v>
      </c>
      <c r="D28" s="31" t="s">
        <v>1109</v>
      </c>
      <c r="E28" s="31" t="s">
        <v>573</v>
      </c>
      <c r="F28" s="86">
        <v>46101</v>
      </c>
      <c r="G28" s="32">
        <v>15.41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45314</v>
      </c>
      <c r="B29" s="32">
        <v>512443</v>
      </c>
      <c r="C29" s="31" t="s">
        <v>1107</v>
      </c>
      <c r="D29" s="31" t="s">
        <v>1109</v>
      </c>
      <c r="E29" s="31" t="s">
        <v>574</v>
      </c>
      <c r="F29" s="86">
        <v>62331</v>
      </c>
      <c r="G29" s="32">
        <v>15.78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45314</v>
      </c>
      <c r="B30" s="32">
        <v>531739</v>
      </c>
      <c r="C30" s="31" t="s">
        <v>1110</v>
      </c>
      <c r="D30" s="31" t="s">
        <v>1111</v>
      </c>
      <c r="E30" s="31" t="s">
        <v>574</v>
      </c>
      <c r="F30" s="86">
        <v>1000000</v>
      </c>
      <c r="G30" s="32">
        <v>18.75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45314</v>
      </c>
      <c r="B31" s="32">
        <v>540614</v>
      </c>
      <c r="C31" s="31" t="s">
        <v>1112</v>
      </c>
      <c r="D31" s="31" t="s">
        <v>875</v>
      </c>
      <c r="E31" s="31" t="s">
        <v>574</v>
      </c>
      <c r="F31" s="86">
        <v>5000000</v>
      </c>
      <c r="G31" s="32">
        <v>2.35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45314</v>
      </c>
      <c r="B32" s="32">
        <v>539224</v>
      </c>
      <c r="C32" s="31" t="s">
        <v>1113</v>
      </c>
      <c r="D32" s="31" t="s">
        <v>1114</v>
      </c>
      <c r="E32" s="31" t="s">
        <v>574</v>
      </c>
      <c r="F32" s="86">
        <v>45000</v>
      </c>
      <c r="G32" s="32">
        <v>92.53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45314</v>
      </c>
      <c r="B33" s="32">
        <v>531301</v>
      </c>
      <c r="C33" s="31" t="s">
        <v>1115</v>
      </c>
      <c r="D33" s="31" t="s">
        <v>1116</v>
      </c>
      <c r="E33" s="31" t="s">
        <v>574</v>
      </c>
      <c r="F33" s="86">
        <v>3826</v>
      </c>
      <c r="G33" s="32">
        <v>57.37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45314</v>
      </c>
      <c r="B34" s="32">
        <v>531301</v>
      </c>
      <c r="C34" s="31" t="s">
        <v>1115</v>
      </c>
      <c r="D34" s="31" t="s">
        <v>1117</v>
      </c>
      <c r="E34" s="31" t="s">
        <v>573</v>
      </c>
      <c r="F34" s="86">
        <v>4000</v>
      </c>
      <c r="G34" s="32">
        <v>57.37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45314</v>
      </c>
      <c r="B35" s="32">
        <v>514010</v>
      </c>
      <c r="C35" s="31" t="s">
        <v>1118</v>
      </c>
      <c r="D35" s="31" t="s">
        <v>875</v>
      </c>
      <c r="E35" s="31" t="s">
        <v>574</v>
      </c>
      <c r="F35" s="86">
        <v>500000</v>
      </c>
      <c r="G35" s="32">
        <v>43.29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45314</v>
      </c>
      <c r="B36" s="32">
        <v>536709</v>
      </c>
      <c r="C36" s="31" t="s">
        <v>1119</v>
      </c>
      <c r="D36" s="31" t="s">
        <v>1120</v>
      </c>
      <c r="E36" s="31" t="s">
        <v>574</v>
      </c>
      <c r="F36" s="86">
        <v>18000</v>
      </c>
      <c r="G36" s="32">
        <v>22.89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45314</v>
      </c>
      <c r="B37" s="32">
        <v>538539</v>
      </c>
      <c r="C37" s="31" t="s">
        <v>1121</v>
      </c>
      <c r="D37" s="31" t="s">
        <v>875</v>
      </c>
      <c r="E37" s="31" t="s">
        <v>573</v>
      </c>
      <c r="F37" s="86">
        <v>15000</v>
      </c>
      <c r="G37" s="32">
        <v>36.82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45314</v>
      </c>
      <c r="B38" s="32">
        <v>538539</v>
      </c>
      <c r="C38" s="31" t="s">
        <v>1121</v>
      </c>
      <c r="D38" s="31" t="s">
        <v>875</v>
      </c>
      <c r="E38" s="31" t="s">
        <v>574</v>
      </c>
      <c r="F38" s="86">
        <v>95749</v>
      </c>
      <c r="G38" s="32">
        <v>36.65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45314</v>
      </c>
      <c r="B39" s="32">
        <v>530255</v>
      </c>
      <c r="C39" s="31" t="s">
        <v>1122</v>
      </c>
      <c r="D39" s="31" t="s">
        <v>1123</v>
      </c>
      <c r="E39" s="31" t="s">
        <v>574</v>
      </c>
      <c r="F39" s="86">
        <v>79109</v>
      </c>
      <c r="G39" s="32">
        <v>27.49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45314</v>
      </c>
      <c r="B40" s="32">
        <v>530255</v>
      </c>
      <c r="C40" s="31" t="s">
        <v>1122</v>
      </c>
      <c r="D40" s="31" t="s">
        <v>1124</v>
      </c>
      <c r="E40" s="31" t="s">
        <v>573</v>
      </c>
      <c r="F40" s="86">
        <v>100000</v>
      </c>
      <c r="G40" s="32">
        <v>27.49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45314</v>
      </c>
      <c r="B41" s="32">
        <v>531784</v>
      </c>
      <c r="C41" s="31" t="s">
        <v>1125</v>
      </c>
      <c r="D41" s="31" t="s">
        <v>1126</v>
      </c>
      <c r="E41" s="31" t="s">
        <v>574</v>
      </c>
      <c r="F41" s="86">
        <v>1098208</v>
      </c>
      <c r="G41" s="32">
        <v>2.9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45314</v>
      </c>
      <c r="B42" s="32">
        <v>539519</v>
      </c>
      <c r="C42" s="31" t="s">
        <v>1127</v>
      </c>
      <c r="D42" s="31" t="s">
        <v>1128</v>
      </c>
      <c r="E42" s="31" t="s">
        <v>574</v>
      </c>
      <c r="F42" s="86">
        <v>293894</v>
      </c>
      <c r="G42" s="32">
        <v>18.86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45314</v>
      </c>
      <c r="B43" s="32">
        <v>539519</v>
      </c>
      <c r="C43" s="31" t="s">
        <v>1127</v>
      </c>
      <c r="D43" s="31" t="s">
        <v>1129</v>
      </c>
      <c r="E43" s="31" t="s">
        <v>574</v>
      </c>
      <c r="F43" s="86">
        <v>155951</v>
      </c>
      <c r="G43" s="32">
        <v>18.579999999999998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45314</v>
      </c>
      <c r="B44" s="32">
        <v>544073</v>
      </c>
      <c r="C44" s="31" t="s">
        <v>1130</v>
      </c>
      <c r="D44" s="31" t="s">
        <v>1131</v>
      </c>
      <c r="E44" s="31" t="s">
        <v>573</v>
      </c>
      <c r="F44" s="86">
        <v>70000</v>
      </c>
      <c r="G44" s="32">
        <v>92.51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45314</v>
      </c>
      <c r="B45" s="32">
        <v>509196</v>
      </c>
      <c r="C45" s="31" t="s">
        <v>1132</v>
      </c>
      <c r="D45" s="31" t="s">
        <v>1133</v>
      </c>
      <c r="E45" s="31" t="s">
        <v>574</v>
      </c>
      <c r="F45" s="86">
        <v>70505</v>
      </c>
      <c r="G45" s="32">
        <v>130.47999999999999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45314</v>
      </c>
      <c r="B46" s="32">
        <v>539402</v>
      </c>
      <c r="C46" s="31" t="s">
        <v>1134</v>
      </c>
      <c r="D46" s="31" t="s">
        <v>1135</v>
      </c>
      <c r="E46" s="31" t="s">
        <v>574</v>
      </c>
      <c r="F46" s="86">
        <v>124597</v>
      </c>
      <c r="G46" s="32">
        <v>20.399999999999999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45314</v>
      </c>
      <c r="B47" s="32">
        <v>543351</v>
      </c>
      <c r="C47" s="31" t="s">
        <v>1136</v>
      </c>
      <c r="D47" s="31" t="s">
        <v>1137</v>
      </c>
      <c r="E47" s="31" t="s">
        <v>574</v>
      </c>
      <c r="F47" s="86">
        <v>16000</v>
      </c>
      <c r="G47" s="32">
        <v>136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45314</v>
      </c>
      <c r="B48" s="32">
        <v>530557</v>
      </c>
      <c r="C48" s="31" t="s">
        <v>985</v>
      </c>
      <c r="D48" s="31" t="s">
        <v>986</v>
      </c>
      <c r="E48" s="31" t="s">
        <v>573</v>
      </c>
      <c r="F48" s="86">
        <v>7202436</v>
      </c>
      <c r="G48" s="32">
        <v>0.77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45314</v>
      </c>
      <c r="B49" s="32">
        <v>530557</v>
      </c>
      <c r="C49" s="31" t="s">
        <v>985</v>
      </c>
      <c r="D49" s="31" t="s">
        <v>986</v>
      </c>
      <c r="E49" s="31" t="s">
        <v>574</v>
      </c>
      <c r="F49" s="86">
        <v>9892839</v>
      </c>
      <c r="G49" s="32">
        <v>0.77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45314</v>
      </c>
      <c r="B50" s="32">
        <v>540243</v>
      </c>
      <c r="C50" s="31" t="s">
        <v>1138</v>
      </c>
      <c r="D50" s="31" t="s">
        <v>1139</v>
      </c>
      <c r="E50" s="31" t="s">
        <v>573</v>
      </c>
      <c r="F50" s="86">
        <v>16550</v>
      </c>
      <c r="G50" s="32">
        <v>15.1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45314</v>
      </c>
      <c r="B51" s="32">
        <v>540243</v>
      </c>
      <c r="C51" s="31" t="s">
        <v>1138</v>
      </c>
      <c r="D51" s="31" t="s">
        <v>1140</v>
      </c>
      <c r="E51" s="31" t="s">
        <v>574</v>
      </c>
      <c r="F51" s="86">
        <v>15000</v>
      </c>
      <c r="G51" s="32">
        <v>15.1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45314</v>
      </c>
      <c r="B52" s="32">
        <v>538537</v>
      </c>
      <c r="C52" s="31" t="s">
        <v>1141</v>
      </c>
      <c r="D52" s="31" t="s">
        <v>1142</v>
      </c>
      <c r="E52" s="31" t="s">
        <v>573</v>
      </c>
      <c r="F52" s="86">
        <v>830424</v>
      </c>
      <c r="G52" s="32">
        <v>0.53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45314</v>
      </c>
      <c r="B53" s="32">
        <v>538537</v>
      </c>
      <c r="C53" s="31" t="s">
        <v>1141</v>
      </c>
      <c r="D53" s="31" t="s">
        <v>1143</v>
      </c>
      <c r="E53" s="31" t="s">
        <v>574</v>
      </c>
      <c r="F53" s="86">
        <v>446349</v>
      </c>
      <c r="G53" s="32">
        <v>0.53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45314</v>
      </c>
      <c r="B54" s="32">
        <v>538537</v>
      </c>
      <c r="C54" s="31" t="s">
        <v>1141</v>
      </c>
      <c r="D54" s="31" t="s">
        <v>1144</v>
      </c>
      <c r="E54" s="31" t="s">
        <v>574</v>
      </c>
      <c r="F54" s="86">
        <v>403120</v>
      </c>
      <c r="G54" s="32">
        <v>0.53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45314</v>
      </c>
      <c r="B55" s="32">
        <v>526873</v>
      </c>
      <c r="C55" s="31" t="s">
        <v>1145</v>
      </c>
      <c r="D55" s="31" t="s">
        <v>1146</v>
      </c>
      <c r="E55" s="31" t="s">
        <v>573</v>
      </c>
      <c r="F55" s="86">
        <v>80000</v>
      </c>
      <c r="G55" s="32">
        <v>15.14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45314</v>
      </c>
      <c r="B56" s="32">
        <v>526873</v>
      </c>
      <c r="C56" s="31" t="s">
        <v>1145</v>
      </c>
      <c r="D56" s="31" t="s">
        <v>1147</v>
      </c>
      <c r="E56" s="31" t="s">
        <v>574</v>
      </c>
      <c r="F56" s="86">
        <v>89600</v>
      </c>
      <c r="G56" s="32">
        <v>15.14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45314</v>
      </c>
      <c r="B57" s="32">
        <v>515127</v>
      </c>
      <c r="C57" s="31" t="s">
        <v>1148</v>
      </c>
      <c r="D57" s="31" t="s">
        <v>1149</v>
      </c>
      <c r="E57" s="31" t="s">
        <v>574</v>
      </c>
      <c r="F57" s="86">
        <v>353378</v>
      </c>
      <c r="G57" s="32">
        <v>2.64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45314</v>
      </c>
      <c r="B58" s="32">
        <v>539435</v>
      </c>
      <c r="C58" s="31" t="s">
        <v>1150</v>
      </c>
      <c r="D58" s="31" t="s">
        <v>1151</v>
      </c>
      <c r="E58" s="31" t="s">
        <v>574</v>
      </c>
      <c r="F58" s="86">
        <v>30000</v>
      </c>
      <c r="G58" s="32">
        <v>16.53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45314</v>
      </c>
      <c r="B59" s="32">
        <v>539435</v>
      </c>
      <c r="C59" s="31" t="s">
        <v>1150</v>
      </c>
      <c r="D59" s="31" t="s">
        <v>1146</v>
      </c>
      <c r="E59" s="31" t="s">
        <v>573</v>
      </c>
      <c r="F59" s="86">
        <v>30000</v>
      </c>
      <c r="G59" s="32">
        <v>16.53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45314</v>
      </c>
      <c r="B60" s="32">
        <v>544083</v>
      </c>
      <c r="C60" s="31" t="s">
        <v>1031</v>
      </c>
      <c r="D60" s="31" t="s">
        <v>875</v>
      </c>
      <c r="E60" s="31" t="s">
        <v>573</v>
      </c>
      <c r="F60" s="86">
        <v>36000</v>
      </c>
      <c r="G60" s="32">
        <v>231.5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45314</v>
      </c>
      <c r="B61" s="32">
        <v>534748</v>
      </c>
      <c r="C61" s="31" t="s">
        <v>1152</v>
      </c>
      <c r="D61" s="31" t="s">
        <v>1153</v>
      </c>
      <c r="E61" s="31" t="s">
        <v>573</v>
      </c>
      <c r="F61" s="86">
        <v>10281576</v>
      </c>
      <c r="G61" s="32">
        <v>11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45314</v>
      </c>
      <c r="B62" s="32">
        <v>534748</v>
      </c>
      <c r="C62" s="31" t="s">
        <v>1152</v>
      </c>
      <c r="D62" s="31" t="s">
        <v>1154</v>
      </c>
      <c r="E62" s="31" t="s">
        <v>574</v>
      </c>
      <c r="F62" s="86">
        <v>21622922</v>
      </c>
      <c r="G62" s="32">
        <v>11.11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45314</v>
      </c>
      <c r="B63" s="32">
        <v>544082</v>
      </c>
      <c r="C63" s="31" t="s">
        <v>1012</v>
      </c>
      <c r="D63" s="31" t="s">
        <v>875</v>
      </c>
      <c r="E63" s="31" t="s">
        <v>573</v>
      </c>
      <c r="F63" s="86">
        <v>180000</v>
      </c>
      <c r="G63" s="32">
        <v>137.91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45314</v>
      </c>
      <c r="B64" s="32">
        <v>544082</v>
      </c>
      <c r="C64" s="31" t="s">
        <v>1012</v>
      </c>
      <c r="D64" s="31" t="s">
        <v>875</v>
      </c>
      <c r="E64" s="31" t="s">
        <v>574</v>
      </c>
      <c r="F64" s="86">
        <v>58000</v>
      </c>
      <c r="G64" s="32">
        <v>137.91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45314</v>
      </c>
      <c r="B65" s="32">
        <v>512359</v>
      </c>
      <c r="C65" s="31" t="s">
        <v>1155</v>
      </c>
      <c r="D65" s="31" t="s">
        <v>875</v>
      </c>
      <c r="E65" s="31" t="s">
        <v>573</v>
      </c>
      <c r="F65" s="86">
        <v>1200000</v>
      </c>
      <c r="G65" s="32">
        <v>0.36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45314</v>
      </c>
      <c r="B66" s="32">
        <v>521005</v>
      </c>
      <c r="C66" s="31" t="s">
        <v>1156</v>
      </c>
      <c r="D66" s="31" t="s">
        <v>1157</v>
      </c>
      <c r="E66" s="31" t="s">
        <v>574</v>
      </c>
      <c r="F66" s="86">
        <v>121407</v>
      </c>
      <c r="G66" s="32">
        <v>58.96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45314</v>
      </c>
      <c r="B67" s="32">
        <v>521005</v>
      </c>
      <c r="C67" s="31" t="s">
        <v>1156</v>
      </c>
      <c r="D67" s="31" t="s">
        <v>1158</v>
      </c>
      <c r="E67" s="31" t="s">
        <v>574</v>
      </c>
      <c r="F67" s="86">
        <v>152500</v>
      </c>
      <c r="G67" s="32">
        <v>59.17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45314</v>
      </c>
      <c r="B68" s="32">
        <v>521005</v>
      </c>
      <c r="C68" s="31" t="s">
        <v>1156</v>
      </c>
      <c r="D68" s="31" t="s">
        <v>1159</v>
      </c>
      <c r="E68" s="31" t="s">
        <v>573</v>
      </c>
      <c r="F68" s="86">
        <v>20400</v>
      </c>
      <c r="G68" s="32">
        <v>58.84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45314</v>
      </c>
      <c r="B69" s="32">
        <v>521005</v>
      </c>
      <c r="C69" s="31" t="s">
        <v>1156</v>
      </c>
      <c r="D69" s="31" t="s">
        <v>1160</v>
      </c>
      <c r="E69" s="31" t="s">
        <v>573</v>
      </c>
      <c r="F69" s="86">
        <v>61601</v>
      </c>
      <c r="G69" s="32">
        <v>58.85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45314</v>
      </c>
      <c r="B70" s="32">
        <v>521005</v>
      </c>
      <c r="C70" s="31" t="s">
        <v>1156</v>
      </c>
      <c r="D70" s="31" t="s">
        <v>1161</v>
      </c>
      <c r="E70" s="31" t="s">
        <v>573</v>
      </c>
      <c r="F70" s="86">
        <v>299873</v>
      </c>
      <c r="G70" s="32">
        <v>59.8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45314</v>
      </c>
      <c r="B71" s="32">
        <v>521005</v>
      </c>
      <c r="C71" s="31" t="s">
        <v>1156</v>
      </c>
      <c r="D71" s="31" t="s">
        <v>1162</v>
      </c>
      <c r="E71" s="31" t="s">
        <v>574</v>
      </c>
      <c r="F71" s="86">
        <v>100000</v>
      </c>
      <c r="G71" s="32">
        <v>59.9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45314</v>
      </c>
      <c r="B72" s="32">
        <v>521005</v>
      </c>
      <c r="C72" s="31" t="s">
        <v>1156</v>
      </c>
      <c r="D72" s="31" t="s">
        <v>1159</v>
      </c>
      <c r="E72" s="31" t="s">
        <v>574</v>
      </c>
      <c r="F72" s="86">
        <v>91462</v>
      </c>
      <c r="G72" s="32">
        <v>59.88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45314</v>
      </c>
      <c r="B73" s="32">
        <v>521005</v>
      </c>
      <c r="C73" s="31" t="s">
        <v>1156</v>
      </c>
      <c r="D73" s="31" t="s">
        <v>1163</v>
      </c>
      <c r="E73" s="31" t="s">
        <v>574</v>
      </c>
      <c r="F73" s="86">
        <v>70400</v>
      </c>
      <c r="G73" s="32">
        <v>59.85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45314</v>
      </c>
      <c r="B74" s="32">
        <v>521005</v>
      </c>
      <c r="C74" s="31" t="s">
        <v>1156</v>
      </c>
      <c r="D74" s="31" t="s">
        <v>1164</v>
      </c>
      <c r="E74" s="31" t="s">
        <v>573</v>
      </c>
      <c r="F74" s="86">
        <v>272650</v>
      </c>
      <c r="G74" s="32">
        <v>59.2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45314</v>
      </c>
      <c r="B75" s="32">
        <v>538706</v>
      </c>
      <c r="C75" s="31" t="s">
        <v>1165</v>
      </c>
      <c r="D75" s="31" t="s">
        <v>1011</v>
      </c>
      <c r="E75" s="31" t="s">
        <v>574</v>
      </c>
      <c r="F75" s="86">
        <v>661640</v>
      </c>
      <c r="G75" s="32">
        <v>21.05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45314</v>
      </c>
      <c r="B76" s="32">
        <v>538706</v>
      </c>
      <c r="C76" s="31" t="s">
        <v>1165</v>
      </c>
      <c r="D76" s="31" t="s">
        <v>875</v>
      </c>
      <c r="E76" s="31" t="s">
        <v>574</v>
      </c>
      <c r="F76" s="86">
        <v>520449</v>
      </c>
      <c r="G76" s="32">
        <v>21.8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45314</v>
      </c>
      <c r="B77" s="32">
        <v>538706</v>
      </c>
      <c r="C77" s="31" t="s">
        <v>1165</v>
      </c>
      <c r="D77" s="31" t="s">
        <v>875</v>
      </c>
      <c r="E77" s="31" t="s">
        <v>573</v>
      </c>
      <c r="F77" s="86">
        <v>154181</v>
      </c>
      <c r="G77" s="32">
        <v>20.27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45314</v>
      </c>
      <c r="B78" s="32">
        <v>537582</v>
      </c>
      <c r="C78" s="31" t="s">
        <v>1058</v>
      </c>
      <c r="D78" s="31" t="s">
        <v>1032</v>
      </c>
      <c r="E78" s="31" t="s">
        <v>574</v>
      </c>
      <c r="F78" s="86">
        <v>130000</v>
      </c>
      <c r="G78" s="32">
        <v>6.49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45314</v>
      </c>
      <c r="B79" s="32">
        <v>526987</v>
      </c>
      <c r="C79" s="31" t="s">
        <v>1166</v>
      </c>
      <c r="D79" s="31" t="s">
        <v>878</v>
      </c>
      <c r="E79" s="31" t="s">
        <v>573</v>
      </c>
      <c r="F79" s="86">
        <v>3221455</v>
      </c>
      <c r="G79" s="32">
        <v>18.63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45314</v>
      </c>
      <c r="B80" s="32">
        <v>526987</v>
      </c>
      <c r="C80" s="31" t="s">
        <v>1166</v>
      </c>
      <c r="D80" s="31" t="s">
        <v>878</v>
      </c>
      <c r="E80" s="31" t="s">
        <v>574</v>
      </c>
      <c r="F80" s="86">
        <v>3355957</v>
      </c>
      <c r="G80" s="32">
        <v>18.559999999999999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45314</v>
      </c>
      <c r="B81" s="32">
        <v>542803</v>
      </c>
      <c r="C81" s="31" t="s">
        <v>1167</v>
      </c>
      <c r="D81" s="31" t="s">
        <v>1168</v>
      </c>
      <c r="E81" s="31" t="s">
        <v>574</v>
      </c>
      <c r="F81" s="86">
        <v>530587</v>
      </c>
      <c r="G81" s="32">
        <v>17.29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45314</v>
      </c>
      <c r="B82" s="32">
        <v>542803</v>
      </c>
      <c r="C82" s="31" t="s">
        <v>1167</v>
      </c>
      <c r="D82" s="31" t="s">
        <v>1169</v>
      </c>
      <c r="E82" s="31" t="s">
        <v>574</v>
      </c>
      <c r="F82" s="86">
        <v>300000</v>
      </c>
      <c r="G82" s="32">
        <v>17.5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45314</v>
      </c>
      <c r="B83" s="32">
        <v>542803</v>
      </c>
      <c r="C83" s="31" t="s">
        <v>1167</v>
      </c>
      <c r="D83" s="31" t="s">
        <v>1170</v>
      </c>
      <c r="E83" s="31" t="s">
        <v>573</v>
      </c>
      <c r="F83" s="86">
        <v>57142</v>
      </c>
      <c r="G83" s="32">
        <v>17.5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45314</v>
      </c>
      <c r="B84" s="32">
        <v>542803</v>
      </c>
      <c r="C84" s="31" t="s">
        <v>1167</v>
      </c>
      <c r="D84" s="31" t="s">
        <v>1171</v>
      </c>
      <c r="E84" s="31" t="s">
        <v>573</v>
      </c>
      <c r="F84" s="86">
        <v>3145</v>
      </c>
      <c r="G84" s="32">
        <v>17.27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45314</v>
      </c>
      <c r="B85" s="32">
        <v>542803</v>
      </c>
      <c r="C85" s="31" t="s">
        <v>1167</v>
      </c>
      <c r="D85" s="31" t="s">
        <v>1171</v>
      </c>
      <c r="E85" s="31" t="s">
        <v>574</v>
      </c>
      <c r="F85" s="86">
        <v>140181</v>
      </c>
      <c r="G85" s="32">
        <v>17.170000000000002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45314</v>
      </c>
      <c r="B86" s="32">
        <v>542803</v>
      </c>
      <c r="C86" s="31" t="s">
        <v>1167</v>
      </c>
      <c r="D86" s="31" t="s">
        <v>1172</v>
      </c>
      <c r="E86" s="31" t="s">
        <v>574</v>
      </c>
      <c r="F86" s="86">
        <v>50000</v>
      </c>
      <c r="G86" s="32">
        <v>17.16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45314</v>
      </c>
      <c r="B87" s="32">
        <v>542803</v>
      </c>
      <c r="C87" s="31" t="s">
        <v>1167</v>
      </c>
      <c r="D87" s="31" t="s">
        <v>1172</v>
      </c>
      <c r="E87" s="31" t="s">
        <v>573</v>
      </c>
      <c r="F87" s="86">
        <v>50000</v>
      </c>
      <c r="G87" s="32">
        <v>17.16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45314</v>
      </c>
      <c r="B88" s="32">
        <v>542803</v>
      </c>
      <c r="C88" s="31" t="s">
        <v>1167</v>
      </c>
      <c r="D88" s="31" t="s">
        <v>1173</v>
      </c>
      <c r="E88" s="31" t="s">
        <v>573</v>
      </c>
      <c r="F88" s="86">
        <v>443500</v>
      </c>
      <c r="G88" s="32">
        <v>17.27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45314</v>
      </c>
      <c r="B89" s="32">
        <v>542803</v>
      </c>
      <c r="C89" s="31" t="s">
        <v>1167</v>
      </c>
      <c r="D89" s="31" t="s">
        <v>1174</v>
      </c>
      <c r="E89" s="31" t="s">
        <v>573</v>
      </c>
      <c r="F89" s="86">
        <v>49500</v>
      </c>
      <c r="G89" s="32">
        <v>17.5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45314</v>
      </c>
      <c r="B90" s="32">
        <v>542803</v>
      </c>
      <c r="C90" s="31" t="s">
        <v>1167</v>
      </c>
      <c r="D90" s="31" t="s">
        <v>1175</v>
      </c>
      <c r="E90" s="31" t="s">
        <v>573</v>
      </c>
      <c r="F90" s="86">
        <v>70750</v>
      </c>
      <c r="G90" s="32">
        <v>17.5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45314</v>
      </c>
      <c r="B91" s="32">
        <v>542803</v>
      </c>
      <c r="C91" s="31" t="s">
        <v>1167</v>
      </c>
      <c r="D91" s="31" t="s">
        <v>1175</v>
      </c>
      <c r="E91" s="31" t="s">
        <v>574</v>
      </c>
      <c r="F91" s="86">
        <v>36000</v>
      </c>
      <c r="G91" s="32">
        <v>17.07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45314</v>
      </c>
      <c r="B92" s="32">
        <v>542803</v>
      </c>
      <c r="C92" s="31" t="s">
        <v>1167</v>
      </c>
      <c r="D92" s="31" t="s">
        <v>1176</v>
      </c>
      <c r="E92" s="31" t="s">
        <v>574</v>
      </c>
      <c r="F92" s="86">
        <v>75107</v>
      </c>
      <c r="G92" s="32">
        <v>17.11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45314</v>
      </c>
      <c r="B93" s="32">
        <v>542803</v>
      </c>
      <c r="C93" s="31" t="s">
        <v>1167</v>
      </c>
      <c r="D93" s="31" t="s">
        <v>1176</v>
      </c>
      <c r="E93" s="31" t="s">
        <v>573</v>
      </c>
      <c r="F93" s="86">
        <v>134621</v>
      </c>
      <c r="G93" s="32">
        <v>17.02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45314</v>
      </c>
      <c r="B94" s="32">
        <v>542803</v>
      </c>
      <c r="C94" s="31" t="s">
        <v>1167</v>
      </c>
      <c r="D94" s="31" t="s">
        <v>1168</v>
      </c>
      <c r="E94" s="31" t="s">
        <v>574</v>
      </c>
      <c r="F94" s="86">
        <v>156020</v>
      </c>
      <c r="G94" s="32">
        <v>17.16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45314</v>
      </c>
      <c r="B95" s="32">
        <v>542803</v>
      </c>
      <c r="C95" s="31" t="s">
        <v>1167</v>
      </c>
      <c r="D95" s="31" t="s">
        <v>1177</v>
      </c>
      <c r="E95" s="31" t="s">
        <v>574</v>
      </c>
      <c r="F95" s="86">
        <v>33234</v>
      </c>
      <c r="G95" s="32">
        <v>17.2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45314</v>
      </c>
      <c r="B96" s="32">
        <v>542803</v>
      </c>
      <c r="C96" s="31" t="s">
        <v>1167</v>
      </c>
      <c r="D96" s="31" t="s">
        <v>1177</v>
      </c>
      <c r="E96" s="31" t="s">
        <v>573</v>
      </c>
      <c r="F96" s="86">
        <v>75910</v>
      </c>
      <c r="G96" s="32">
        <v>17.350000000000001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45314</v>
      </c>
      <c r="B97" s="32">
        <v>542803</v>
      </c>
      <c r="C97" s="31" t="s">
        <v>1167</v>
      </c>
      <c r="D97" s="31" t="s">
        <v>1178</v>
      </c>
      <c r="E97" s="31" t="s">
        <v>573</v>
      </c>
      <c r="F97" s="86">
        <v>114035</v>
      </c>
      <c r="G97" s="32">
        <v>17.5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45314</v>
      </c>
      <c r="B98" s="32">
        <v>542655</v>
      </c>
      <c r="C98" s="31" t="s">
        <v>1023</v>
      </c>
      <c r="D98" s="31" t="s">
        <v>878</v>
      </c>
      <c r="E98" s="31" t="s">
        <v>574</v>
      </c>
      <c r="F98" s="86">
        <v>8811308</v>
      </c>
      <c r="G98" s="32">
        <v>7.4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45314</v>
      </c>
      <c r="B99" s="32">
        <v>542655</v>
      </c>
      <c r="C99" s="31" t="s">
        <v>1023</v>
      </c>
      <c r="D99" s="31" t="s">
        <v>878</v>
      </c>
      <c r="E99" s="31" t="s">
        <v>573</v>
      </c>
      <c r="F99" s="86">
        <v>9944095</v>
      </c>
      <c r="G99" s="32">
        <v>7.4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45314</v>
      </c>
      <c r="B100" s="32">
        <v>544002</v>
      </c>
      <c r="C100" s="31" t="s">
        <v>1179</v>
      </c>
      <c r="D100" s="31" t="s">
        <v>1180</v>
      </c>
      <c r="E100" s="31" t="s">
        <v>573</v>
      </c>
      <c r="F100" s="86">
        <v>20000</v>
      </c>
      <c r="G100" s="32">
        <v>30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45314</v>
      </c>
      <c r="B101" s="32">
        <v>541445</v>
      </c>
      <c r="C101" s="31" t="s">
        <v>1181</v>
      </c>
      <c r="D101" s="31" t="s">
        <v>1182</v>
      </c>
      <c r="E101" s="31" t="s">
        <v>573</v>
      </c>
      <c r="F101" s="86">
        <v>152000</v>
      </c>
      <c r="G101" s="32">
        <v>170.74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45314</v>
      </c>
      <c r="B102" s="32">
        <v>541445</v>
      </c>
      <c r="C102" s="31" t="s">
        <v>1181</v>
      </c>
      <c r="D102" s="31" t="s">
        <v>1183</v>
      </c>
      <c r="E102" s="31" t="s">
        <v>574</v>
      </c>
      <c r="F102" s="86">
        <v>230400</v>
      </c>
      <c r="G102" s="32">
        <v>164.12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45314</v>
      </c>
      <c r="B103" s="32">
        <v>503675</v>
      </c>
      <c r="C103" s="31" t="s">
        <v>1059</v>
      </c>
      <c r="D103" s="31" t="s">
        <v>1060</v>
      </c>
      <c r="E103" s="31" t="s">
        <v>574</v>
      </c>
      <c r="F103" s="86">
        <v>278068</v>
      </c>
      <c r="G103" s="32">
        <v>0.99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45314</v>
      </c>
      <c r="B104" s="32" t="s">
        <v>1184</v>
      </c>
      <c r="C104" s="31" t="s">
        <v>1185</v>
      </c>
      <c r="D104" s="31" t="s">
        <v>878</v>
      </c>
      <c r="E104" s="31" t="s">
        <v>573</v>
      </c>
      <c r="F104" s="86">
        <v>1022636</v>
      </c>
      <c r="G104" s="32">
        <v>58.34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45314</v>
      </c>
      <c r="B105" s="32" t="s">
        <v>1184</v>
      </c>
      <c r="C105" s="31" t="s">
        <v>1185</v>
      </c>
      <c r="D105" s="31" t="s">
        <v>575</v>
      </c>
      <c r="E105" s="31" t="s">
        <v>573</v>
      </c>
      <c r="F105" s="86">
        <v>1848406</v>
      </c>
      <c r="G105" s="32">
        <v>58.62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45314</v>
      </c>
      <c r="B106" s="32" t="s">
        <v>1186</v>
      </c>
      <c r="C106" s="31" t="s">
        <v>1187</v>
      </c>
      <c r="D106" s="31" t="s">
        <v>878</v>
      </c>
      <c r="E106" s="31" t="s">
        <v>573</v>
      </c>
      <c r="F106" s="86">
        <v>255039</v>
      </c>
      <c r="G106" s="32">
        <v>193.26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45314</v>
      </c>
      <c r="B107" s="32" t="s">
        <v>1186</v>
      </c>
      <c r="C107" s="31" t="s">
        <v>1187</v>
      </c>
      <c r="D107" s="31" t="s">
        <v>975</v>
      </c>
      <c r="E107" s="31" t="s">
        <v>573</v>
      </c>
      <c r="F107" s="86">
        <v>274998</v>
      </c>
      <c r="G107" s="32">
        <v>194.35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45314</v>
      </c>
      <c r="B108" s="32" t="s">
        <v>1186</v>
      </c>
      <c r="C108" s="31" t="s">
        <v>1187</v>
      </c>
      <c r="D108" s="31" t="s">
        <v>575</v>
      </c>
      <c r="E108" s="31" t="s">
        <v>573</v>
      </c>
      <c r="F108" s="86">
        <v>762324</v>
      </c>
      <c r="G108" s="32">
        <v>194.42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45314</v>
      </c>
      <c r="B109" s="32" t="s">
        <v>1188</v>
      </c>
      <c r="C109" s="31" t="s">
        <v>1189</v>
      </c>
      <c r="D109" s="31" t="s">
        <v>575</v>
      </c>
      <c r="E109" s="31" t="s">
        <v>573</v>
      </c>
      <c r="F109" s="86">
        <v>402298</v>
      </c>
      <c r="G109" s="32">
        <v>129.91999999999999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45314</v>
      </c>
      <c r="B110" s="32" t="s">
        <v>1190</v>
      </c>
      <c r="C110" s="31" t="s">
        <v>1191</v>
      </c>
      <c r="D110" s="31" t="s">
        <v>575</v>
      </c>
      <c r="E110" s="31" t="s">
        <v>573</v>
      </c>
      <c r="F110" s="86">
        <v>95104</v>
      </c>
      <c r="G110" s="32">
        <v>706.59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45314</v>
      </c>
      <c r="B111" s="32" t="s">
        <v>1052</v>
      </c>
      <c r="C111" s="31" t="s">
        <v>1061</v>
      </c>
      <c r="D111" s="31" t="s">
        <v>1054</v>
      </c>
      <c r="E111" s="31" t="s">
        <v>573</v>
      </c>
      <c r="F111" s="86">
        <v>19830</v>
      </c>
      <c r="G111" s="32">
        <v>50.46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45314</v>
      </c>
      <c r="B112" s="32" t="s">
        <v>1052</v>
      </c>
      <c r="C112" s="31" t="s">
        <v>1061</v>
      </c>
      <c r="D112" s="31" t="s">
        <v>1053</v>
      </c>
      <c r="E112" s="31" t="s">
        <v>573</v>
      </c>
      <c r="F112" s="86">
        <v>19813</v>
      </c>
      <c r="G112" s="32">
        <v>51.34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45314</v>
      </c>
      <c r="B113" s="32" t="s">
        <v>1063</v>
      </c>
      <c r="C113" s="31" t="s">
        <v>1064</v>
      </c>
      <c r="D113" s="31" t="s">
        <v>575</v>
      </c>
      <c r="E113" s="31" t="s">
        <v>573</v>
      </c>
      <c r="F113" s="86">
        <v>704883</v>
      </c>
      <c r="G113" s="32">
        <v>87.24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45314</v>
      </c>
      <c r="B114" s="32" t="s">
        <v>1192</v>
      </c>
      <c r="C114" s="31" t="s">
        <v>1193</v>
      </c>
      <c r="D114" s="31" t="s">
        <v>875</v>
      </c>
      <c r="E114" s="31" t="s">
        <v>573</v>
      </c>
      <c r="F114" s="86">
        <v>296387</v>
      </c>
      <c r="G114" s="32">
        <v>29.45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45314</v>
      </c>
      <c r="B115" s="32" t="s">
        <v>1194</v>
      </c>
      <c r="C115" s="31" t="s">
        <v>1195</v>
      </c>
      <c r="D115" s="31" t="s">
        <v>878</v>
      </c>
      <c r="E115" s="31" t="s">
        <v>573</v>
      </c>
      <c r="F115" s="86">
        <v>1177869</v>
      </c>
      <c r="G115" s="32">
        <v>61.05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45314</v>
      </c>
      <c r="B116" s="32" t="s">
        <v>1196</v>
      </c>
      <c r="C116" s="31" t="s">
        <v>1197</v>
      </c>
      <c r="D116" s="31" t="s">
        <v>1038</v>
      </c>
      <c r="E116" s="31" t="s">
        <v>573</v>
      </c>
      <c r="F116" s="86">
        <v>2830970</v>
      </c>
      <c r="G116" s="32">
        <v>48.26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45314</v>
      </c>
      <c r="B117" s="32" t="s">
        <v>1198</v>
      </c>
      <c r="C117" s="31" t="s">
        <v>1199</v>
      </c>
      <c r="D117" s="31" t="s">
        <v>899</v>
      </c>
      <c r="E117" s="31" t="s">
        <v>573</v>
      </c>
      <c r="F117" s="86">
        <v>300000</v>
      </c>
      <c r="G117" s="32">
        <v>68.5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45314</v>
      </c>
      <c r="B118" s="32" t="s">
        <v>1200</v>
      </c>
      <c r="C118" s="31" t="s">
        <v>1201</v>
      </c>
      <c r="D118" s="31" t="s">
        <v>878</v>
      </c>
      <c r="E118" s="31" t="s">
        <v>573</v>
      </c>
      <c r="F118" s="86">
        <v>13945264</v>
      </c>
      <c r="G118" s="32">
        <v>18.989999999999998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45314</v>
      </c>
      <c r="B119" s="32" t="s">
        <v>1202</v>
      </c>
      <c r="C119" s="31" t="s">
        <v>1203</v>
      </c>
      <c r="D119" s="31" t="s">
        <v>575</v>
      </c>
      <c r="E119" s="31" t="s">
        <v>573</v>
      </c>
      <c r="F119" s="86">
        <v>169214</v>
      </c>
      <c r="G119" s="32">
        <v>334.19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45314</v>
      </c>
      <c r="B120" s="32" t="s">
        <v>1204</v>
      </c>
      <c r="C120" s="31" t="s">
        <v>1205</v>
      </c>
      <c r="D120" s="31" t="s">
        <v>1206</v>
      </c>
      <c r="E120" s="31" t="s">
        <v>573</v>
      </c>
      <c r="F120" s="86">
        <v>136123</v>
      </c>
      <c r="G120" s="32">
        <v>316.60000000000002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45314</v>
      </c>
      <c r="B121" s="32" t="s">
        <v>1204</v>
      </c>
      <c r="C121" s="31" t="s">
        <v>1205</v>
      </c>
      <c r="D121" s="31" t="s">
        <v>1207</v>
      </c>
      <c r="E121" s="31" t="s">
        <v>573</v>
      </c>
      <c r="F121" s="86">
        <v>603445</v>
      </c>
      <c r="G121" s="32">
        <v>318.12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45314</v>
      </c>
      <c r="B122" s="32" t="s">
        <v>788</v>
      </c>
      <c r="C122" s="31" t="s">
        <v>1065</v>
      </c>
      <c r="D122" s="31" t="s">
        <v>575</v>
      </c>
      <c r="E122" s="31" t="s">
        <v>573</v>
      </c>
      <c r="F122" s="86">
        <v>1237793</v>
      </c>
      <c r="G122" s="32">
        <v>170.26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45314</v>
      </c>
      <c r="B123" s="32" t="s">
        <v>1208</v>
      </c>
      <c r="C123" s="31" t="s">
        <v>1209</v>
      </c>
      <c r="D123" s="31" t="s">
        <v>878</v>
      </c>
      <c r="E123" s="31" t="s">
        <v>573</v>
      </c>
      <c r="F123" s="86">
        <v>10809567</v>
      </c>
      <c r="G123" s="32">
        <v>33.56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45314</v>
      </c>
      <c r="B124" s="32" t="s">
        <v>405</v>
      </c>
      <c r="C124" s="31" t="s">
        <v>1066</v>
      </c>
      <c r="D124" s="31" t="s">
        <v>575</v>
      </c>
      <c r="E124" s="31" t="s">
        <v>573</v>
      </c>
      <c r="F124" s="86">
        <v>8917301</v>
      </c>
      <c r="G124" s="32">
        <v>98.67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45314</v>
      </c>
      <c r="B125" s="32" t="s">
        <v>405</v>
      </c>
      <c r="C125" s="31" t="s">
        <v>1066</v>
      </c>
      <c r="D125" s="31" t="s">
        <v>878</v>
      </c>
      <c r="E125" s="31" t="s">
        <v>573</v>
      </c>
      <c r="F125" s="86">
        <v>8119399</v>
      </c>
      <c r="G125" s="32">
        <v>98.57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45314</v>
      </c>
      <c r="B126" s="32" t="s">
        <v>1067</v>
      </c>
      <c r="C126" s="31" t="s">
        <v>1068</v>
      </c>
      <c r="D126" s="31" t="s">
        <v>575</v>
      </c>
      <c r="E126" s="31" t="s">
        <v>573</v>
      </c>
      <c r="F126" s="86">
        <v>676424</v>
      </c>
      <c r="G126" s="32">
        <v>187.31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45314</v>
      </c>
      <c r="B127" s="32" t="s">
        <v>1210</v>
      </c>
      <c r="C127" s="31" t="s">
        <v>1211</v>
      </c>
      <c r="D127" s="31" t="s">
        <v>1212</v>
      </c>
      <c r="E127" s="31" t="s">
        <v>573</v>
      </c>
      <c r="F127" s="86">
        <v>140000</v>
      </c>
      <c r="G127" s="32">
        <v>67.790000000000006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45314</v>
      </c>
      <c r="B128" s="32" t="s">
        <v>1210</v>
      </c>
      <c r="C128" s="31" t="s">
        <v>1211</v>
      </c>
      <c r="D128" s="31" t="s">
        <v>875</v>
      </c>
      <c r="E128" s="31" t="s">
        <v>573</v>
      </c>
      <c r="F128" s="86">
        <v>188000</v>
      </c>
      <c r="G128" s="32">
        <v>71.260000000000005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45314</v>
      </c>
      <c r="B129" s="32" t="s">
        <v>419</v>
      </c>
      <c r="C129" s="31" t="s">
        <v>1213</v>
      </c>
      <c r="D129" s="31" t="s">
        <v>878</v>
      </c>
      <c r="E129" s="31" t="s">
        <v>573</v>
      </c>
      <c r="F129" s="86">
        <v>3091051</v>
      </c>
      <c r="G129" s="32">
        <v>98.76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45314</v>
      </c>
      <c r="B130" s="32" t="s">
        <v>1214</v>
      </c>
      <c r="C130" s="31" t="s">
        <v>1215</v>
      </c>
      <c r="D130" s="31" t="s">
        <v>878</v>
      </c>
      <c r="E130" s="31" t="s">
        <v>573</v>
      </c>
      <c r="F130" s="86">
        <v>20948681</v>
      </c>
      <c r="G130" s="32">
        <v>41.94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45314</v>
      </c>
      <c r="B131" s="32" t="s">
        <v>1214</v>
      </c>
      <c r="C131" s="31" t="s">
        <v>1215</v>
      </c>
      <c r="D131" s="31" t="s">
        <v>575</v>
      </c>
      <c r="E131" s="31" t="s">
        <v>573</v>
      </c>
      <c r="F131" s="86">
        <v>20615061</v>
      </c>
      <c r="G131" s="32">
        <v>41.85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45314</v>
      </c>
      <c r="B132" s="32" t="s">
        <v>423</v>
      </c>
      <c r="C132" s="31" t="s">
        <v>1216</v>
      </c>
      <c r="D132" s="31" t="s">
        <v>878</v>
      </c>
      <c r="E132" s="31" t="s">
        <v>573</v>
      </c>
      <c r="F132" s="86">
        <v>14897876</v>
      </c>
      <c r="G132" s="32">
        <v>25.98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45314</v>
      </c>
      <c r="B133" s="32" t="s">
        <v>828</v>
      </c>
      <c r="C133" s="31" t="s">
        <v>1033</v>
      </c>
      <c r="D133" s="31" t="s">
        <v>575</v>
      </c>
      <c r="E133" s="31" t="s">
        <v>573</v>
      </c>
      <c r="F133" s="86">
        <v>7451096</v>
      </c>
      <c r="G133" s="32">
        <v>248.03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45314</v>
      </c>
      <c r="B134" s="32" t="s">
        <v>828</v>
      </c>
      <c r="C134" s="31" t="s">
        <v>1033</v>
      </c>
      <c r="D134" s="31" t="s">
        <v>878</v>
      </c>
      <c r="E134" s="31" t="s">
        <v>573</v>
      </c>
      <c r="F134" s="86">
        <v>7603922</v>
      </c>
      <c r="G134" s="32">
        <v>244.7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45314</v>
      </c>
      <c r="B135" s="32" t="s">
        <v>1217</v>
      </c>
      <c r="C135" s="31" t="s">
        <v>1218</v>
      </c>
      <c r="D135" s="31" t="s">
        <v>875</v>
      </c>
      <c r="E135" s="31" t="s">
        <v>573</v>
      </c>
      <c r="F135" s="86">
        <v>52800</v>
      </c>
      <c r="G135" s="32">
        <v>155.78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45314</v>
      </c>
      <c r="B136" s="32" t="s">
        <v>1217</v>
      </c>
      <c r="C136" s="31" t="s">
        <v>1218</v>
      </c>
      <c r="D136" s="31" t="s">
        <v>1219</v>
      </c>
      <c r="E136" s="31" t="s">
        <v>573</v>
      </c>
      <c r="F136" s="86">
        <v>110400</v>
      </c>
      <c r="G136" s="32">
        <v>159.4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45314</v>
      </c>
      <c r="B137" s="32" t="s">
        <v>1220</v>
      </c>
      <c r="C137" s="31" t="s">
        <v>1221</v>
      </c>
      <c r="D137" s="31" t="s">
        <v>875</v>
      </c>
      <c r="E137" s="31" t="s">
        <v>573</v>
      </c>
      <c r="F137" s="86">
        <v>28000</v>
      </c>
      <c r="G137" s="32">
        <v>50.28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45314</v>
      </c>
      <c r="B138" s="32" t="s">
        <v>1220</v>
      </c>
      <c r="C138" s="31" t="s">
        <v>1221</v>
      </c>
      <c r="D138" s="31" t="s">
        <v>1013</v>
      </c>
      <c r="E138" s="31" t="s">
        <v>573</v>
      </c>
      <c r="F138" s="86">
        <v>16000</v>
      </c>
      <c r="G138" s="32">
        <v>52.4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45314</v>
      </c>
      <c r="B139" s="32" t="s">
        <v>1069</v>
      </c>
      <c r="C139" s="31" t="s">
        <v>1070</v>
      </c>
      <c r="D139" s="31" t="s">
        <v>575</v>
      </c>
      <c r="E139" s="31" t="s">
        <v>573</v>
      </c>
      <c r="F139" s="86">
        <v>640047</v>
      </c>
      <c r="G139" s="32">
        <v>143.76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45314</v>
      </c>
      <c r="B140" s="32" t="s">
        <v>1222</v>
      </c>
      <c r="C140" s="31" t="s">
        <v>1223</v>
      </c>
      <c r="D140" s="31" t="s">
        <v>1224</v>
      </c>
      <c r="E140" s="31" t="s">
        <v>573</v>
      </c>
      <c r="F140" s="86">
        <v>258600</v>
      </c>
      <c r="G140" s="32">
        <v>45.99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45314</v>
      </c>
      <c r="B141" s="32" t="s">
        <v>1225</v>
      </c>
      <c r="C141" s="31" t="s">
        <v>1226</v>
      </c>
      <c r="D141" s="31" t="s">
        <v>1011</v>
      </c>
      <c r="E141" s="31" t="s">
        <v>573</v>
      </c>
      <c r="F141" s="86">
        <v>188000</v>
      </c>
      <c r="G141" s="32">
        <v>145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45314</v>
      </c>
      <c r="B142" s="32" t="s">
        <v>1227</v>
      </c>
      <c r="C142" s="31" t="s">
        <v>1228</v>
      </c>
      <c r="D142" s="31" t="s">
        <v>1229</v>
      </c>
      <c r="E142" s="31" t="s">
        <v>573</v>
      </c>
      <c r="F142" s="86">
        <v>500000</v>
      </c>
      <c r="G142" s="32">
        <v>465.56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45314</v>
      </c>
      <c r="B143" s="32" t="s">
        <v>1227</v>
      </c>
      <c r="C143" s="31" t="s">
        <v>1228</v>
      </c>
      <c r="D143" s="31" t="s">
        <v>1230</v>
      </c>
      <c r="E143" s="31" t="s">
        <v>573</v>
      </c>
      <c r="F143" s="86">
        <v>2001000</v>
      </c>
      <c r="G143" s="32">
        <v>489.02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45314</v>
      </c>
      <c r="B144" s="32" t="s">
        <v>1227</v>
      </c>
      <c r="C144" s="31" t="s">
        <v>1228</v>
      </c>
      <c r="D144" s="31" t="s">
        <v>1062</v>
      </c>
      <c r="E144" s="31" t="s">
        <v>573</v>
      </c>
      <c r="F144" s="86">
        <v>361595</v>
      </c>
      <c r="G144" s="32">
        <v>471.07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45314</v>
      </c>
      <c r="B145" s="32" t="s">
        <v>1227</v>
      </c>
      <c r="C145" s="31" t="s">
        <v>1228</v>
      </c>
      <c r="D145" s="31" t="s">
        <v>1231</v>
      </c>
      <c r="E145" s="31" t="s">
        <v>573</v>
      </c>
      <c r="F145" s="86">
        <v>365126</v>
      </c>
      <c r="G145" s="32">
        <v>462.28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45314</v>
      </c>
      <c r="B146" s="32" t="s">
        <v>1227</v>
      </c>
      <c r="C146" s="31" t="s">
        <v>1228</v>
      </c>
      <c r="D146" s="31" t="s">
        <v>1232</v>
      </c>
      <c r="E146" s="31" t="s">
        <v>573</v>
      </c>
      <c r="F146" s="86">
        <v>1534472</v>
      </c>
      <c r="G146" s="32">
        <v>468.65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45314</v>
      </c>
      <c r="B147" s="32" t="s">
        <v>1227</v>
      </c>
      <c r="C147" s="31" t="s">
        <v>1228</v>
      </c>
      <c r="D147" s="31" t="s">
        <v>1233</v>
      </c>
      <c r="E147" s="31" t="s">
        <v>573</v>
      </c>
      <c r="F147" s="86">
        <v>453103</v>
      </c>
      <c r="G147" s="32">
        <v>462.15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45314</v>
      </c>
      <c r="B148" s="32" t="s">
        <v>1035</v>
      </c>
      <c r="C148" s="31" t="s">
        <v>1036</v>
      </c>
      <c r="D148" s="31" t="s">
        <v>575</v>
      </c>
      <c r="E148" s="31" t="s">
        <v>573</v>
      </c>
      <c r="F148" s="86">
        <v>735730</v>
      </c>
      <c r="G148" s="32">
        <v>59.49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45314</v>
      </c>
      <c r="B149" s="32" t="s">
        <v>1015</v>
      </c>
      <c r="C149" s="31" t="s">
        <v>1016</v>
      </c>
      <c r="D149" s="31" t="s">
        <v>1017</v>
      </c>
      <c r="E149" s="31" t="s">
        <v>573</v>
      </c>
      <c r="F149" s="86">
        <v>2907957</v>
      </c>
      <c r="G149" s="32">
        <v>2.2000000000000002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45314</v>
      </c>
      <c r="B150" s="32" t="s">
        <v>1015</v>
      </c>
      <c r="C150" s="31" t="s">
        <v>1016</v>
      </c>
      <c r="D150" s="31" t="s">
        <v>1072</v>
      </c>
      <c r="E150" s="31" t="s">
        <v>573</v>
      </c>
      <c r="F150" s="86">
        <v>1800000</v>
      </c>
      <c r="G150" s="32">
        <v>2.2400000000000002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45314</v>
      </c>
      <c r="B151" s="32" t="s">
        <v>1234</v>
      </c>
      <c r="C151" s="31" t="s">
        <v>1235</v>
      </c>
      <c r="D151" s="31" t="s">
        <v>1020</v>
      </c>
      <c r="E151" s="31" t="s">
        <v>573</v>
      </c>
      <c r="F151" s="86">
        <v>702539</v>
      </c>
      <c r="G151" s="32">
        <v>184.12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45314</v>
      </c>
      <c r="B152" s="32" t="s">
        <v>999</v>
      </c>
      <c r="C152" s="31" t="s">
        <v>1000</v>
      </c>
      <c r="D152" s="31" t="s">
        <v>878</v>
      </c>
      <c r="E152" s="31" t="s">
        <v>573</v>
      </c>
      <c r="F152" s="86">
        <v>3951935</v>
      </c>
      <c r="G152" s="32">
        <v>36.979999999999997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45314</v>
      </c>
      <c r="B153" s="32" t="s">
        <v>999</v>
      </c>
      <c r="C153" s="31" t="s">
        <v>1000</v>
      </c>
      <c r="D153" s="31" t="s">
        <v>575</v>
      </c>
      <c r="E153" s="31" t="s">
        <v>573</v>
      </c>
      <c r="F153" s="86">
        <v>2634567</v>
      </c>
      <c r="G153" s="32">
        <v>37.159999999999997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45314</v>
      </c>
      <c r="B154" s="32" t="s">
        <v>464</v>
      </c>
      <c r="C154" s="31" t="s">
        <v>1037</v>
      </c>
      <c r="D154" s="31" t="s">
        <v>878</v>
      </c>
      <c r="E154" s="31" t="s">
        <v>573</v>
      </c>
      <c r="F154" s="86">
        <v>13818335</v>
      </c>
      <c r="G154" s="32">
        <v>103.36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45314</v>
      </c>
      <c r="B155" s="32" t="s">
        <v>464</v>
      </c>
      <c r="C155" s="31" t="s">
        <v>1037</v>
      </c>
      <c r="D155" s="31" t="s">
        <v>575</v>
      </c>
      <c r="E155" s="31" t="s">
        <v>573</v>
      </c>
      <c r="F155" s="86">
        <v>15994438</v>
      </c>
      <c r="G155" s="32">
        <v>103.63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45314</v>
      </c>
      <c r="B156" s="32" t="s">
        <v>1073</v>
      </c>
      <c r="C156" s="31" t="s">
        <v>1074</v>
      </c>
      <c r="D156" s="31" t="s">
        <v>878</v>
      </c>
      <c r="E156" s="31" t="s">
        <v>573</v>
      </c>
      <c r="F156" s="86">
        <v>2669974</v>
      </c>
      <c r="G156" s="32">
        <v>117.54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45314</v>
      </c>
      <c r="B157" s="32" t="s">
        <v>937</v>
      </c>
      <c r="C157" s="31" t="s">
        <v>938</v>
      </c>
      <c r="D157" s="31" t="s">
        <v>878</v>
      </c>
      <c r="E157" s="31" t="s">
        <v>573</v>
      </c>
      <c r="F157" s="86">
        <v>1485445</v>
      </c>
      <c r="G157" s="32">
        <v>63.91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45314</v>
      </c>
      <c r="B158" s="32" t="s">
        <v>937</v>
      </c>
      <c r="C158" s="31" t="s">
        <v>938</v>
      </c>
      <c r="D158" s="31" t="s">
        <v>1236</v>
      </c>
      <c r="E158" s="31" t="s">
        <v>573</v>
      </c>
      <c r="F158" s="86">
        <v>626000</v>
      </c>
      <c r="G158" s="32">
        <v>64.12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45314</v>
      </c>
      <c r="B159" s="32" t="s">
        <v>937</v>
      </c>
      <c r="C159" s="31" t="s">
        <v>938</v>
      </c>
      <c r="D159" s="31" t="s">
        <v>1039</v>
      </c>
      <c r="E159" s="31" t="s">
        <v>573</v>
      </c>
      <c r="F159" s="86">
        <v>1086307</v>
      </c>
      <c r="G159" s="32">
        <v>64.67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45314</v>
      </c>
      <c r="B160" s="32" t="s">
        <v>1075</v>
      </c>
      <c r="C160" s="31" t="s">
        <v>1076</v>
      </c>
      <c r="D160" s="31" t="s">
        <v>1237</v>
      </c>
      <c r="E160" s="31" t="s">
        <v>573</v>
      </c>
      <c r="F160" s="86">
        <v>15000</v>
      </c>
      <c r="G160" s="32">
        <v>164.13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45314</v>
      </c>
      <c r="B161" s="32" t="s">
        <v>1040</v>
      </c>
      <c r="C161" s="31" t="s">
        <v>1041</v>
      </c>
      <c r="D161" s="31" t="s">
        <v>575</v>
      </c>
      <c r="E161" s="31" t="s">
        <v>573</v>
      </c>
      <c r="F161" s="86">
        <v>2626670</v>
      </c>
      <c r="G161" s="32">
        <v>401.71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45314</v>
      </c>
      <c r="B162" s="32" t="s">
        <v>207</v>
      </c>
      <c r="C162" s="31" t="s">
        <v>1077</v>
      </c>
      <c r="D162" s="31" t="s">
        <v>575</v>
      </c>
      <c r="E162" s="31" t="s">
        <v>573</v>
      </c>
      <c r="F162" s="86">
        <v>2741853</v>
      </c>
      <c r="G162" s="32">
        <v>167.4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45314</v>
      </c>
      <c r="B163" s="32" t="s">
        <v>1078</v>
      </c>
      <c r="C163" s="31" t="s">
        <v>1079</v>
      </c>
      <c r="D163" s="31" t="s">
        <v>575</v>
      </c>
      <c r="E163" s="31" t="s">
        <v>573</v>
      </c>
      <c r="F163" s="86">
        <v>4809256</v>
      </c>
      <c r="G163" s="32">
        <v>47.6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45314</v>
      </c>
      <c r="B164" s="32" t="s">
        <v>1078</v>
      </c>
      <c r="C164" s="31" t="s">
        <v>1079</v>
      </c>
      <c r="D164" s="31" t="s">
        <v>1014</v>
      </c>
      <c r="E164" s="31" t="s">
        <v>573</v>
      </c>
      <c r="F164" s="86">
        <v>3305392</v>
      </c>
      <c r="G164" s="32">
        <v>47.33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45314</v>
      </c>
      <c r="B165" s="32" t="s">
        <v>1078</v>
      </c>
      <c r="C165" s="31" t="s">
        <v>1079</v>
      </c>
      <c r="D165" s="31" t="s">
        <v>878</v>
      </c>
      <c r="E165" s="31" t="s">
        <v>573</v>
      </c>
      <c r="F165" s="86">
        <v>2425158</v>
      </c>
      <c r="G165" s="32">
        <v>47.66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45314</v>
      </c>
      <c r="B166" s="32" t="s">
        <v>1238</v>
      </c>
      <c r="C166" s="31" t="s">
        <v>1239</v>
      </c>
      <c r="D166" s="31" t="s">
        <v>1020</v>
      </c>
      <c r="E166" s="31" t="s">
        <v>573</v>
      </c>
      <c r="F166" s="86">
        <v>300387</v>
      </c>
      <c r="G166" s="32">
        <v>187.13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45314</v>
      </c>
      <c r="B167" s="32" t="s">
        <v>1240</v>
      </c>
      <c r="C167" s="31" t="s">
        <v>1241</v>
      </c>
      <c r="D167" s="31" t="s">
        <v>1242</v>
      </c>
      <c r="E167" s="31" t="s">
        <v>573</v>
      </c>
      <c r="F167" s="86">
        <v>544000</v>
      </c>
      <c r="G167" s="32">
        <v>29.23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45314</v>
      </c>
      <c r="B168" s="32" t="s">
        <v>1240</v>
      </c>
      <c r="C168" s="31" t="s">
        <v>1241</v>
      </c>
      <c r="D168" s="31" t="s">
        <v>1243</v>
      </c>
      <c r="E168" s="31" t="s">
        <v>573</v>
      </c>
      <c r="F168" s="86">
        <v>96000</v>
      </c>
      <c r="G168" s="32">
        <v>26.39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45314</v>
      </c>
      <c r="B169" s="32" t="s">
        <v>1240</v>
      </c>
      <c r="C169" s="31" t="s">
        <v>1241</v>
      </c>
      <c r="D169" s="31" t="s">
        <v>1244</v>
      </c>
      <c r="E169" s="31" t="s">
        <v>573</v>
      </c>
      <c r="F169" s="86">
        <v>68000</v>
      </c>
      <c r="G169" s="32">
        <v>27.62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45314</v>
      </c>
      <c r="B170" s="32" t="s">
        <v>1240</v>
      </c>
      <c r="C170" s="31" t="s">
        <v>1241</v>
      </c>
      <c r="D170" s="31" t="s">
        <v>1245</v>
      </c>
      <c r="E170" s="31" t="s">
        <v>573</v>
      </c>
      <c r="F170" s="86">
        <v>76000</v>
      </c>
      <c r="G170" s="32">
        <v>26.72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45314</v>
      </c>
      <c r="B171" s="32" t="s">
        <v>1240</v>
      </c>
      <c r="C171" s="31" t="s">
        <v>1241</v>
      </c>
      <c r="D171" s="31" t="s">
        <v>1246</v>
      </c>
      <c r="E171" s="31" t="s">
        <v>573</v>
      </c>
      <c r="F171" s="86">
        <v>4000</v>
      </c>
      <c r="G171" s="32">
        <v>27.5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45314</v>
      </c>
      <c r="B172" s="32" t="s">
        <v>1001</v>
      </c>
      <c r="C172" s="31" t="s">
        <v>1247</v>
      </c>
      <c r="D172" s="31" t="s">
        <v>575</v>
      </c>
      <c r="E172" s="31" t="s">
        <v>573</v>
      </c>
      <c r="F172" s="86">
        <v>4321557</v>
      </c>
      <c r="G172" s="32">
        <v>193.56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45314</v>
      </c>
      <c r="B173" s="32" t="s">
        <v>1248</v>
      </c>
      <c r="C173" s="31" t="s">
        <v>1249</v>
      </c>
      <c r="D173" s="31" t="s">
        <v>1250</v>
      </c>
      <c r="E173" s="31" t="s">
        <v>573</v>
      </c>
      <c r="F173" s="86">
        <v>335000</v>
      </c>
      <c r="G173" s="32">
        <v>21.45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45314</v>
      </c>
      <c r="B174" s="32" t="s">
        <v>1018</v>
      </c>
      <c r="C174" s="31" t="s">
        <v>1019</v>
      </c>
      <c r="D174" s="31" t="s">
        <v>878</v>
      </c>
      <c r="E174" s="31" t="s">
        <v>573</v>
      </c>
      <c r="F174" s="86">
        <v>17678388</v>
      </c>
      <c r="G174" s="32">
        <v>31.41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45314</v>
      </c>
      <c r="B175" s="32" t="s">
        <v>1251</v>
      </c>
      <c r="C175" s="31" t="s">
        <v>1252</v>
      </c>
      <c r="D175" s="31" t="s">
        <v>575</v>
      </c>
      <c r="E175" s="31" t="s">
        <v>573</v>
      </c>
      <c r="F175" s="86">
        <v>377623</v>
      </c>
      <c r="G175" s="32">
        <v>233.8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45314</v>
      </c>
      <c r="B176" s="32" t="s">
        <v>1080</v>
      </c>
      <c r="C176" s="31" t="s">
        <v>1081</v>
      </c>
      <c r="D176" s="31" t="s">
        <v>575</v>
      </c>
      <c r="E176" s="31" t="s">
        <v>573</v>
      </c>
      <c r="F176" s="86">
        <v>753796</v>
      </c>
      <c r="G176" s="32">
        <v>118.06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45314</v>
      </c>
      <c r="B177" s="32" t="s">
        <v>1082</v>
      </c>
      <c r="C177" s="31" t="s">
        <v>1083</v>
      </c>
      <c r="D177" s="31" t="s">
        <v>575</v>
      </c>
      <c r="E177" s="31" t="s">
        <v>573</v>
      </c>
      <c r="F177" s="86">
        <v>2002013</v>
      </c>
      <c r="G177" s="32">
        <v>203.59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45314</v>
      </c>
      <c r="B178" s="32" t="s">
        <v>1084</v>
      </c>
      <c r="C178" s="31" t="s">
        <v>1085</v>
      </c>
      <c r="D178" s="31" t="s">
        <v>878</v>
      </c>
      <c r="E178" s="31" t="s">
        <v>573</v>
      </c>
      <c r="F178" s="86">
        <v>487730</v>
      </c>
      <c r="G178" s="32">
        <v>198.05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45314</v>
      </c>
      <c r="B179" s="32" t="s">
        <v>1253</v>
      </c>
      <c r="C179" s="31" t="s">
        <v>1254</v>
      </c>
      <c r="D179" s="31" t="s">
        <v>575</v>
      </c>
      <c r="E179" s="31" t="s">
        <v>573</v>
      </c>
      <c r="F179" s="86">
        <v>205550</v>
      </c>
      <c r="G179" s="32">
        <v>160.97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45314</v>
      </c>
      <c r="B180" s="32" t="s">
        <v>1166</v>
      </c>
      <c r="C180" s="31" t="s">
        <v>1255</v>
      </c>
      <c r="D180" s="31" t="s">
        <v>575</v>
      </c>
      <c r="E180" s="31" t="s">
        <v>573</v>
      </c>
      <c r="F180" s="86">
        <v>5639941</v>
      </c>
      <c r="G180" s="32">
        <v>18.690000000000001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45314</v>
      </c>
      <c r="B181" s="32" t="s">
        <v>1166</v>
      </c>
      <c r="C181" s="31" t="s">
        <v>1255</v>
      </c>
      <c r="D181" s="31" t="s">
        <v>878</v>
      </c>
      <c r="E181" s="31" t="s">
        <v>573</v>
      </c>
      <c r="F181" s="86">
        <v>6348943</v>
      </c>
      <c r="G181" s="32">
        <v>18.73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45314</v>
      </c>
      <c r="B182" s="32" t="s">
        <v>1166</v>
      </c>
      <c r="C182" s="31" t="s">
        <v>1255</v>
      </c>
      <c r="D182" s="31" t="s">
        <v>975</v>
      </c>
      <c r="E182" s="31" t="s">
        <v>573</v>
      </c>
      <c r="F182" s="86">
        <v>4089163</v>
      </c>
      <c r="G182" s="32">
        <v>18.68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45314</v>
      </c>
      <c r="B183" s="32" t="s">
        <v>1021</v>
      </c>
      <c r="C183" s="31" t="s">
        <v>1022</v>
      </c>
      <c r="D183" s="31" t="s">
        <v>575</v>
      </c>
      <c r="E183" s="31" t="s">
        <v>573</v>
      </c>
      <c r="F183" s="86">
        <v>2169984</v>
      </c>
      <c r="G183" s="32">
        <v>88.48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45314</v>
      </c>
      <c r="B184" s="32" t="s">
        <v>1256</v>
      </c>
      <c r="C184" s="31" t="s">
        <v>1257</v>
      </c>
      <c r="D184" s="31" t="s">
        <v>1258</v>
      </c>
      <c r="E184" s="31" t="s">
        <v>573</v>
      </c>
      <c r="F184" s="86">
        <v>12195590</v>
      </c>
      <c r="G184" s="32">
        <v>4.16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45314</v>
      </c>
      <c r="B185" s="32" t="s">
        <v>1023</v>
      </c>
      <c r="C185" s="31" t="s">
        <v>1024</v>
      </c>
      <c r="D185" s="31" t="s">
        <v>1259</v>
      </c>
      <c r="E185" s="31" t="s">
        <v>573</v>
      </c>
      <c r="F185" s="86">
        <v>18039600</v>
      </c>
      <c r="G185" s="32">
        <v>7.38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45314</v>
      </c>
      <c r="B186" s="32" t="s">
        <v>1023</v>
      </c>
      <c r="C186" s="31" t="s">
        <v>1024</v>
      </c>
      <c r="D186" s="31" t="s">
        <v>975</v>
      </c>
      <c r="E186" s="31" t="s">
        <v>573</v>
      </c>
      <c r="F186" s="86">
        <v>7388782</v>
      </c>
      <c r="G186" s="32">
        <v>7.46</v>
      </c>
      <c r="H186" s="32" t="s">
        <v>860</v>
      </c>
    </row>
    <row r="187" spans="1:28" ht="15" customHeight="1">
      <c r="A187" s="85">
        <v>45314</v>
      </c>
      <c r="B187" s="32" t="s">
        <v>1023</v>
      </c>
      <c r="C187" s="31" t="s">
        <v>1024</v>
      </c>
      <c r="D187" s="31" t="s">
        <v>1020</v>
      </c>
      <c r="E187" s="31" t="s">
        <v>573</v>
      </c>
      <c r="F187" s="86">
        <v>14335453</v>
      </c>
      <c r="G187" s="32">
        <v>7.47</v>
      </c>
      <c r="H187" s="32" t="s">
        <v>860</v>
      </c>
    </row>
    <row r="188" spans="1:28" ht="15" customHeight="1">
      <c r="A188" s="85">
        <v>45314</v>
      </c>
      <c r="B188" s="32" t="s">
        <v>1023</v>
      </c>
      <c r="C188" s="31" t="s">
        <v>1024</v>
      </c>
      <c r="D188" s="31" t="s">
        <v>878</v>
      </c>
      <c r="E188" s="31" t="s">
        <v>573</v>
      </c>
      <c r="F188" s="86">
        <v>17498425</v>
      </c>
      <c r="G188" s="32">
        <v>7.44</v>
      </c>
      <c r="H188" s="32" t="s">
        <v>860</v>
      </c>
    </row>
    <row r="189" spans="1:28" ht="15" customHeight="1">
      <c r="A189" s="85">
        <v>45314</v>
      </c>
      <c r="B189" s="32" t="s">
        <v>1023</v>
      </c>
      <c r="C189" s="31" t="s">
        <v>1024</v>
      </c>
      <c r="D189" s="31" t="s">
        <v>575</v>
      </c>
      <c r="E189" s="31" t="s">
        <v>573</v>
      </c>
      <c r="F189" s="86">
        <v>13616826</v>
      </c>
      <c r="G189" s="32">
        <v>7.41</v>
      </c>
      <c r="H189" s="32" t="s">
        <v>860</v>
      </c>
    </row>
    <row r="190" spans="1:28" ht="15" customHeight="1">
      <c r="A190" s="85">
        <v>45314</v>
      </c>
      <c r="B190" s="32" t="s">
        <v>1260</v>
      </c>
      <c r="C190" s="31" t="s">
        <v>1261</v>
      </c>
      <c r="D190" s="31" t="s">
        <v>575</v>
      </c>
      <c r="E190" s="31" t="s">
        <v>573</v>
      </c>
      <c r="F190" s="86">
        <v>1111317</v>
      </c>
      <c r="G190" s="32">
        <v>115.6</v>
      </c>
      <c r="H190" s="32" t="s">
        <v>860</v>
      </c>
    </row>
    <row r="191" spans="1:28" ht="15" customHeight="1">
      <c r="A191" s="85">
        <v>45314</v>
      </c>
      <c r="B191" s="32" t="s">
        <v>241</v>
      </c>
      <c r="C191" s="31" t="s">
        <v>1262</v>
      </c>
      <c r="D191" s="31" t="s">
        <v>878</v>
      </c>
      <c r="E191" s="31" t="s">
        <v>573</v>
      </c>
      <c r="F191" s="86">
        <v>13486480</v>
      </c>
      <c r="G191" s="32">
        <v>164.73</v>
      </c>
      <c r="H191" s="32" t="s">
        <v>860</v>
      </c>
    </row>
    <row r="192" spans="1:28" ht="15" customHeight="1">
      <c r="A192" s="85">
        <v>45314</v>
      </c>
      <c r="B192" s="32" t="s">
        <v>241</v>
      </c>
      <c r="C192" s="31" t="s">
        <v>1262</v>
      </c>
      <c r="D192" s="31" t="s">
        <v>575</v>
      </c>
      <c r="E192" s="31" t="s">
        <v>573</v>
      </c>
      <c r="F192" s="86">
        <v>6610795</v>
      </c>
      <c r="G192" s="32">
        <v>164.66</v>
      </c>
      <c r="H192" s="32" t="s">
        <v>860</v>
      </c>
    </row>
    <row r="193" spans="1:8" ht="15" customHeight="1">
      <c r="A193" s="85">
        <v>45314</v>
      </c>
      <c r="B193" s="32" t="s">
        <v>241</v>
      </c>
      <c r="C193" s="31" t="s">
        <v>1262</v>
      </c>
      <c r="D193" s="31" t="s">
        <v>899</v>
      </c>
      <c r="E193" s="31" t="s">
        <v>573</v>
      </c>
      <c r="F193" s="86">
        <v>7157364</v>
      </c>
      <c r="G193" s="32">
        <v>162.58000000000001</v>
      </c>
      <c r="H193" s="32" t="s">
        <v>860</v>
      </c>
    </row>
    <row r="194" spans="1:8" ht="15" customHeight="1">
      <c r="A194" s="85">
        <v>45314</v>
      </c>
      <c r="B194" s="32" t="s">
        <v>737</v>
      </c>
      <c r="C194" s="31" t="s">
        <v>1025</v>
      </c>
      <c r="D194" s="31" t="s">
        <v>575</v>
      </c>
      <c r="E194" s="31" t="s">
        <v>573</v>
      </c>
      <c r="F194" s="86">
        <v>5109838</v>
      </c>
      <c r="G194" s="32">
        <v>13.94</v>
      </c>
      <c r="H194" s="32" t="s">
        <v>860</v>
      </c>
    </row>
    <row r="195" spans="1:8" ht="15" customHeight="1">
      <c r="A195" s="85">
        <v>45314</v>
      </c>
      <c r="B195" s="32" t="s">
        <v>737</v>
      </c>
      <c r="C195" s="31" t="s">
        <v>1025</v>
      </c>
      <c r="D195" s="31" t="s">
        <v>878</v>
      </c>
      <c r="E195" s="31" t="s">
        <v>573</v>
      </c>
      <c r="F195" s="86">
        <v>8083924</v>
      </c>
      <c r="G195" s="32">
        <v>13.92</v>
      </c>
      <c r="H195" s="32" t="s">
        <v>860</v>
      </c>
    </row>
    <row r="196" spans="1:8" ht="15" customHeight="1">
      <c r="A196" s="85">
        <v>45314</v>
      </c>
      <c r="B196" s="32" t="s">
        <v>1184</v>
      </c>
      <c r="C196" s="31" t="s">
        <v>1185</v>
      </c>
      <c r="D196" s="31" t="s">
        <v>575</v>
      </c>
      <c r="E196" s="31" t="s">
        <v>574</v>
      </c>
      <c r="F196" s="86">
        <v>1848406</v>
      </c>
      <c r="G196" s="32">
        <v>58.61</v>
      </c>
      <c r="H196" s="32" t="s">
        <v>860</v>
      </c>
    </row>
    <row r="197" spans="1:8" ht="15" customHeight="1">
      <c r="A197" s="85">
        <v>45314</v>
      </c>
      <c r="B197" s="32" t="s">
        <v>1184</v>
      </c>
      <c r="C197" s="31" t="s">
        <v>1185</v>
      </c>
      <c r="D197" s="31" t="s">
        <v>878</v>
      </c>
      <c r="E197" s="31" t="s">
        <v>574</v>
      </c>
      <c r="F197" s="86">
        <v>1233016</v>
      </c>
      <c r="G197" s="32">
        <v>58.41</v>
      </c>
      <c r="H197" s="32" t="s">
        <v>860</v>
      </c>
    </row>
    <row r="198" spans="1:8" ht="15" customHeight="1">
      <c r="A198" s="85">
        <v>45314</v>
      </c>
      <c r="B198" s="32" t="s">
        <v>1186</v>
      </c>
      <c r="C198" s="31" t="s">
        <v>1187</v>
      </c>
      <c r="D198" s="31" t="s">
        <v>575</v>
      </c>
      <c r="E198" s="31" t="s">
        <v>574</v>
      </c>
      <c r="F198" s="86">
        <v>762324</v>
      </c>
      <c r="G198" s="32">
        <v>194.44</v>
      </c>
      <c r="H198" s="32" t="s">
        <v>860</v>
      </c>
    </row>
    <row r="199" spans="1:8" ht="15" customHeight="1">
      <c r="A199" s="85">
        <v>45314</v>
      </c>
      <c r="B199" s="32" t="s">
        <v>1186</v>
      </c>
      <c r="C199" s="31" t="s">
        <v>1187</v>
      </c>
      <c r="D199" s="31" t="s">
        <v>878</v>
      </c>
      <c r="E199" s="31" t="s">
        <v>574</v>
      </c>
      <c r="F199" s="86">
        <v>300434</v>
      </c>
      <c r="G199" s="32">
        <v>193.85</v>
      </c>
      <c r="H199" s="32" t="s">
        <v>860</v>
      </c>
    </row>
    <row r="200" spans="1:8" ht="15" customHeight="1">
      <c r="A200" s="85">
        <v>45314</v>
      </c>
      <c r="B200" s="32" t="s">
        <v>1186</v>
      </c>
      <c r="C200" s="31" t="s">
        <v>1187</v>
      </c>
      <c r="D200" s="31" t="s">
        <v>975</v>
      </c>
      <c r="E200" s="31" t="s">
        <v>574</v>
      </c>
      <c r="F200" s="86">
        <v>314958</v>
      </c>
      <c r="G200" s="32">
        <v>193.98</v>
      </c>
      <c r="H200" s="32" t="s">
        <v>860</v>
      </c>
    </row>
    <row r="201" spans="1:8" ht="15" customHeight="1">
      <c r="A201" s="85">
        <v>45314</v>
      </c>
      <c r="B201" s="32" t="s">
        <v>1188</v>
      </c>
      <c r="C201" s="31" t="s">
        <v>1189</v>
      </c>
      <c r="D201" s="31" t="s">
        <v>575</v>
      </c>
      <c r="E201" s="31" t="s">
        <v>574</v>
      </c>
      <c r="F201" s="86">
        <v>402298</v>
      </c>
      <c r="G201" s="32">
        <v>130.1</v>
      </c>
      <c r="H201" s="32" t="s">
        <v>860</v>
      </c>
    </row>
    <row r="202" spans="1:8" ht="15" customHeight="1">
      <c r="A202" s="85">
        <v>45314</v>
      </c>
      <c r="B202" s="32" t="s">
        <v>1190</v>
      </c>
      <c r="C202" s="31" t="s">
        <v>1191</v>
      </c>
      <c r="D202" s="31" t="s">
        <v>575</v>
      </c>
      <c r="E202" s="31" t="s">
        <v>574</v>
      </c>
      <c r="F202" s="86">
        <v>95104</v>
      </c>
      <c r="G202" s="32">
        <v>706.46</v>
      </c>
      <c r="H202" s="32" t="s">
        <v>860</v>
      </c>
    </row>
    <row r="203" spans="1:8" ht="15" customHeight="1">
      <c r="A203" s="85">
        <v>45314</v>
      </c>
      <c r="B203" s="32" t="s">
        <v>1190</v>
      </c>
      <c r="C203" s="31" t="s">
        <v>1191</v>
      </c>
      <c r="D203" s="31" t="s">
        <v>1263</v>
      </c>
      <c r="E203" s="31" t="s">
        <v>574</v>
      </c>
      <c r="F203" s="86">
        <v>140136</v>
      </c>
      <c r="G203" s="32">
        <v>706.3</v>
      </c>
      <c r="H203" s="32" t="s">
        <v>860</v>
      </c>
    </row>
    <row r="204" spans="1:8" ht="15" customHeight="1">
      <c r="A204" s="85">
        <v>45314</v>
      </c>
      <c r="B204" s="32" t="s">
        <v>1052</v>
      </c>
      <c r="C204" s="31" t="s">
        <v>1061</v>
      </c>
      <c r="D204" s="31" t="s">
        <v>1053</v>
      </c>
      <c r="E204" s="31" t="s">
        <v>574</v>
      </c>
      <c r="F204" s="86">
        <v>5884</v>
      </c>
      <c r="G204" s="32">
        <v>50.04</v>
      </c>
      <c r="H204" s="32" t="s">
        <v>860</v>
      </c>
    </row>
    <row r="205" spans="1:8" ht="15" customHeight="1">
      <c r="A205" s="85">
        <v>45314</v>
      </c>
      <c r="B205" s="32" t="s">
        <v>1052</v>
      </c>
      <c r="C205" s="31" t="s">
        <v>1061</v>
      </c>
      <c r="D205" s="31" t="s">
        <v>1054</v>
      </c>
      <c r="E205" s="31" t="s">
        <v>574</v>
      </c>
      <c r="F205" s="86">
        <v>38362</v>
      </c>
      <c r="G205" s="32">
        <v>50.69</v>
      </c>
      <c r="H205" s="32" t="s">
        <v>860</v>
      </c>
    </row>
    <row r="206" spans="1:8" ht="15" customHeight="1">
      <c r="A206" s="85">
        <v>45314</v>
      </c>
      <c r="B206" s="32" t="s">
        <v>1063</v>
      </c>
      <c r="C206" s="31" t="s">
        <v>1064</v>
      </c>
      <c r="D206" s="31" t="s">
        <v>575</v>
      </c>
      <c r="E206" s="31" t="s">
        <v>574</v>
      </c>
      <c r="F206" s="86">
        <v>704883</v>
      </c>
      <c r="G206" s="32">
        <v>87.36</v>
      </c>
      <c r="H206" s="32" t="s">
        <v>860</v>
      </c>
    </row>
    <row r="207" spans="1:8" ht="15" customHeight="1">
      <c r="A207" s="85">
        <v>45314</v>
      </c>
      <c r="B207" s="32" t="s">
        <v>1192</v>
      </c>
      <c r="C207" s="31" t="s">
        <v>1193</v>
      </c>
      <c r="D207" s="31" t="s">
        <v>875</v>
      </c>
      <c r="E207" s="31" t="s">
        <v>574</v>
      </c>
      <c r="F207" s="86">
        <v>496396</v>
      </c>
      <c r="G207" s="32">
        <v>29.89</v>
      </c>
      <c r="H207" s="32" t="s">
        <v>860</v>
      </c>
    </row>
    <row r="208" spans="1:8" ht="15" customHeight="1">
      <c r="A208" s="85">
        <v>45314</v>
      </c>
      <c r="B208" s="32" t="s">
        <v>1194</v>
      </c>
      <c r="C208" s="31" t="s">
        <v>1195</v>
      </c>
      <c r="D208" s="31" t="s">
        <v>878</v>
      </c>
      <c r="E208" s="31" t="s">
        <v>574</v>
      </c>
      <c r="F208" s="86">
        <v>1163140</v>
      </c>
      <c r="G208" s="32">
        <v>61.17</v>
      </c>
      <c r="H208" s="32" t="s">
        <v>860</v>
      </c>
    </row>
    <row r="209" spans="1:8" ht="15" customHeight="1">
      <c r="A209" s="85">
        <v>45314</v>
      </c>
      <c r="B209" s="32" t="s">
        <v>1196</v>
      </c>
      <c r="C209" s="31" t="s">
        <v>1197</v>
      </c>
      <c r="D209" s="31" t="s">
        <v>1264</v>
      </c>
      <c r="E209" s="31" t="s">
        <v>574</v>
      </c>
      <c r="F209" s="86">
        <v>3000000</v>
      </c>
      <c r="G209" s="32">
        <v>48.25</v>
      </c>
      <c r="H209" s="32" t="s">
        <v>860</v>
      </c>
    </row>
    <row r="210" spans="1:8" ht="15" customHeight="1">
      <c r="A210" s="85">
        <v>45314</v>
      </c>
      <c r="B210" s="32" t="s">
        <v>1196</v>
      </c>
      <c r="C210" s="31" t="s">
        <v>1197</v>
      </c>
      <c r="D210" s="31" t="s">
        <v>1038</v>
      </c>
      <c r="E210" s="31" t="s">
        <v>574</v>
      </c>
      <c r="F210" s="86">
        <v>2830970</v>
      </c>
      <c r="G210" s="32">
        <v>47.87</v>
      </c>
      <c r="H210" s="32" t="s">
        <v>860</v>
      </c>
    </row>
    <row r="211" spans="1:8" ht="15" customHeight="1">
      <c r="A211" s="85">
        <v>45314</v>
      </c>
      <c r="B211" s="32" t="s">
        <v>1200</v>
      </c>
      <c r="C211" s="31" t="s">
        <v>1201</v>
      </c>
      <c r="D211" s="31" t="s">
        <v>878</v>
      </c>
      <c r="E211" s="31" t="s">
        <v>574</v>
      </c>
      <c r="F211" s="86">
        <v>14586522</v>
      </c>
      <c r="G211" s="32">
        <v>18.96</v>
      </c>
      <c r="H211" s="32" t="s">
        <v>860</v>
      </c>
    </row>
    <row r="212" spans="1:8" ht="15" customHeight="1">
      <c r="A212" s="85">
        <v>45314</v>
      </c>
      <c r="B212" s="32" t="s">
        <v>827</v>
      </c>
      <c r="C212" s="31" t="s">
        <v>1265</v>
      </c>
      <c r="D212" s="31" t="s">
        <v>1266</v>
      </c>
      <c r="E212" s="31" t="s">
        <v>574</v>
      </c>
      <c r="F212" s="86">
        <v>2500000</v>
      </c>
      <c r="G212" s="32">
        <v>58.53</v>
      </c>
      <c r="H212" s="32" t="s">
        <v>860</v>
      </c>
    </row>
    <row r="213" spans="1:8" ht="15" customHeight="1">
      <c r="A213" s="85">
        <v>45314</v>
      </c>
      <c r="B213" s="32" t="s">
        <v>1202</v>
      </c>
      <c r="C213" s="31" t="s">
        <v>1203</v>
      </c>
      <c r="D213" s="31" t="s">
        <v>575</v>
      </c>
      <c r="E213" s="31" t="s">
        <v>574</v>
      </c>
      <c r="F213" s="86">
        <v>169214</v>
      </c>
      <c r="G213" s="32">
        <v>329.91</v>
      </c>
      <c r="H213" s="32" t="s">
        <v>860</v>
      </c>
    </row>
    <row r="214" spans="1:8" ht="15" customHeight="1">
      <c r="A214" s="85">
        <v>45314</v>
      </c>
      <c r="B214" s="32" t="s">
        <v>1204</v>
      </c>
      <c r="C214" s="31" t="s">
        <v>1205</v>
      </c>
      <c r="D214" s="31" t="s">
        <v>1206</v>
      </c>
      <c r="E214" s="31" t="s">
        <v>574</v>
      </c>
      <c r="F214" s="86">
        <v>303</v>
      </c>
      <c r="G214" s="32">
        <v>317.06</v>
      </c>
      <c r="H214" s="32" t="s">
        <v>860</v>
      </c>
    </row>
    <row r="215" spans="1:8" ht="15" customHeight="1">
      <c r="A215" s="85">
        <v>45314</v>
      </c>
      <c r="B215" s="32" t="s">
        <v>1204</v>
      </c>
      <c r="C215" s="31" t="s">
        <v>1205</v>
      </c>
      <c r="D215" s="31" t="s">
        <v>1267</v>
      </c>
      <c r="E215" s="31" t="s">
        <v>574</v>
      </c>
      <c r="F215" s="86">
        <v>509058</v>
      </c>
      <c r="G215" s="32">
        <v>315.44</v>
      </c>
      <c r="H215" s="32" t="s">
        <v>860</v>
      </c>
    </row>
    <row r="216" spans="1:8" ht="15" customHeight="1">
      <c r="A216" s="85">
        <v>45314</v>
      </c>
      <c r="B216" s="32" t="s">
        <v>1204</v>
      </c>
      <c r="C216" s="31" t="s">
        <v>1205</v>
      </c>
      <c r="D216" s="31" t="s">
        <v>1268</v>
      </c>
      <c r="E216" s="31" t="s">
        <v>574</v>
      </c>
      <c r="F216" s="86">
        <v>136129</v>
      </c>
      <c r="G216" s="32">
        <v>316.5</v>
      </c>
      <c r="H216" s="32" t="s">
        <v>860</v>
      </c>
    </row>
    <row r="217" spans="1:8" ht="15" customHeight="1">
      <c r="A217" s="85">
        <v>45314</v>
      </c>
      <c r="B217" s="32" t="s">
        <v>788</v>
      </c>
      <c r="C217" s="31" t="s">
        <v>1065</v>
      </c>
      <c r="D217" s="31" t="s">
        <v>575</v>
      </c>
      <c r="E217" s="31" t="s">
        <v>574</v>
      </c>
      <c r="F217" s="86">
        <v>1237793</v>
      </c>
      <c r="G217" s="32">
        <v>170.34</v>
      </c>
      <c r="H217" s="32" t="s">
        <v>860</v>
      </c>
    </row>
    <row r="218" spans="1:8" ht="15" customHeight="1">
      <c r="A218" s="85">
        <v>45314</v>
      </c>
      <c r="B218" s="32" t="s">
        <v>1208</v>
      </c>
      <c r="C218" s="31" t="s">
        <v>1209</v>
      </c>
      <c r="D218" s="31" t="s">
        <v>878</v>
      </c>
      <c r="E218" s="31" t="s">
        <v>574</v>
      </c>
      <c r="F218" s="86">
        <v>10199093</v>
      </c>
      <c r="G218" s="32">
        <v>33.630000000000003</v>
      </c>
      <c r="H218" s="32" t="s">
        <v>860</v>
      </c>
    </row>
    <row r="219" spans="1:8" ht="15" customHeight="1">
      <c r="A219" s="85">
        <v>45314</v>
      </c>
      <c r="B219" s="32" t="s">
        <v>405</v>
      </c>
      <c r="C219" s="31" t="s">
        <v>1066</v>
      </c>
      <c r="D219" s="31" t="s">
        <v>878</v>
      </c>
      <c r="E219" s="31" t="s">
        <v>574</v>
      </c>
      <c r="F219" s="86">
        <v>7844070</v>
      </c>
      <c r="G219" s="32">
        <v>98.85</v>
      </c>
      <c r="H219" s="32" t="s">
        <v>860</v>
      </c>
    </row>
    <row r="220" spans="1:8" ht="15" customHeight="1">
      <c r="A220" s="85">
        <v>45314</v>
      </c>
      <c r="B220" s="32" t="s">
        <v>405</v>
      </c>
      <c r="C220" s="31" t="s">
        <v>1066</v>
      </c>
      <c r="D220" s="31" t="s">
        <v>575</v>
      </c>
      <c r="E220" s="31" t="s">
        <v>574</v>
      </c>
      <c r="F220" s="86">
        <v>8917301</v>
      </c>
      <c r="G220" s="32">
        <v>98.81</v>
      </c>
      <c r="H220" s="32" t="s">
        <v>860</v>
      </c>
    </row>
    <row r="221" spans="1:8" ht="15" customHeight="1">
      <c r="A221" s="85">
        <v>45314</v>
      </c>
      <c r="B221" s="32" t="s">
        <v>1067</v>
      </c>
      <c r="C221" s="31" t="s">
        <v>1068</v>
      </c>
      <c r="D221" s="31" t="s">
        <v>575</v>
      </c>
      <c r="E221" s="31" t="s">
        <v>574</v>
      </c>
      <c r="F221" s="86">
        <v>676424</v>
      </c>
      <c r="G221" s="32">
        <v>187.34</v>
      </c>
      <c r="H221" s="32" t="s">
        <v>860</v>
      </c>
    </row>
    <row r="222" spans="1:8" ht="15" customHeight="1">
      <c r="A222" s="85">
        <v>45314</v>
      </c>
      <c r="B222" s="32" t="s">
        <v>1269</v>
      </c>
      <c r="C222" s="31" t="s">
        <v>1270</v>
      </c>
      <c r="D222" s="31" t="s">
        <v>1271</v>
      </c>
      <c r="E222" s="31" t="s">
        <v>574</v>
      </c>
      <c r="F222" s="86">
        <v>141000</v>
      </c>
      <c r="G222" s="32">
        <v>44.84</v>
      </c>
      <c r="H222" s="32" t="s">
        <v>860</v>
      </c>
    </row>
    <row r="223" spans="1:8" ht="15" customHeight="1">
      <c r="A223" s="85">
        <v>45314</v>
      </c>
      <c r="B223" s="32" t="s">
        <v>1210</v>
      </c>
      <c r="C223" s="31" t="s">
        <v>1211</v>
      </c>
      <c r="D223" s="31" t="s">
        <v>875</v>
      </c>
      <c r="E223" s="31" t="s">
        <v>574</v>
      </c>
      <c r="F223" s="86">
        <v>88000</v>
      </c>
      <c r="G223" s="32">
        <v>74.849999999999994</v>
      </c>
      <c r="H223" s="32" t="s">
        <v>860</v>
      </c>
    </row>
    <row r="224" spans="1:8" ht="15" customHeight="1">
      <c r="A224" s="85">
        <v>45314</v>
      </c>
      <c r="B224" s="32" t="s">
        <v>1210</v>
      </c>
      <c r="C224" s="31" t="s">
        <v>1211</v>
      </c>
      <c r="D224" s="31" t="s">
        <v>1034</v>
      </c>
      <c r="E224" s="31" t="s">
        <v>574</v>
      </c>
      <c r="F224" s="86">
        <v>150000</v>
      </c>
      <c r="G224" s="32">
        <v>74.849999999999994</v>
      </c>
      <c r="H224" s="32" t="s">
        <v>860</v>
      </c>
    </row>
    <row r="225" spans="1:8" ht="15" customHeight="1">
      <c r="A225" s="85">
        <v>45314</v>
      </c>
      <c r="B225" s="32" t="s">
        <v>1210</v>
      </c>
      <c r="C225" s="31" t="s">
        <v>1211</v>
      </c>
      <c r="D225" s="31" t="s">
        <v>1272</v>
      </c>
      <c r="E225" s="31" t="s">
        <v>574</v>
      </c>
      <c r="F225" s="86">
        <v>150000</v>
      </c>
      <c r="G225" s="32">
        <v>74.39</v>
      </c>
      <c r="H225" s="32" t="s">
        <v>860</v>
      </c>
    </row>
    <row r="226" spans="1:8" ht="15" customHeight="1">
      <c r="A226" s="85">
        <v>45314</v>
      </c>
      <c r="B226" s="32" t="s">
        <v>419</v>
      </c>
      <c r="C226" s="31" t="s">
        <v>1213</v>
      </c>
      <c r="D226" s="31" t="s">
        <v>878</v>
      </c>
      <c r="E226" s="31" t="s">
        <v>574</v>
      </c>
      <c r="F226" s="86">
        <v>3254761</v>
      </c>
      <c r="G226" s="32">
        <v>99.12</v>
      </c>
      <c r="H226" s="32" t="s">
        <v>860</v>
      </c>
    </row>
    <row r="227" spans="1:8" ht="15" customHeight="1">
      <c r="A227" s="85">
        <v>45314</v>
      </c>
      <c r="B227" s="32" t="s">
        <v>1214</v>
      </c>
      <c r="C227" s="31" t="s">
        <v>1215</v>
      </c>
      <c r="D227" s="31" t="s">
        <v>878</v>
      </c>
      <c r="E227" s="31" t="s">
        <v>574</v>
      </c>
      <c r="F227" s="86">
        <v>20616709</v>
      </c>
      <c r="G227" s="32">
        <v>42.09</v>
      </c>
      <c r="H227" s="32" t="s">
        <v>860</v>
      </c>
    </row>
    <row r="228" spans="1:8" ht="15" customHeight="1">
      <c r="A228" s="85">
        <v>45314</v>
      </c>
      <c r="B228" s="32" t="s">
        <v>1214</v>
      </c>
      <c r="C228" s="31" t="s">
        <v>1215</v>
      </c>
      <c r="D228" s="31" t="s">
        <v>575</v>
      </c>
      <c r="E228" s="31" t="s">
        <v>574</v>
      </c>
      <c r="F228" s="86">
        <v>20615061</v>
      </c>
      <c r="G228" s="32">
        <v>41.91</v>
      </c>
      <c r="H228" s="32" t="s">
        <v>860</v>
      </c>
    </row>
    <row r="229" spans="1:8" ht="15" customHeight="1">
      <c r="A229" s="85">
        <v>45314</v>
      </c>
      <c r="B229" s="32" t="s">
        <v>423</v>
      </c>
      <c r="C229" s="31" t="s">
        <v>1216</v>
      </c>
      <c r="D229" s="31" t="s">
        <v>878</v>
      </c>
      <c r="E229" s="31" t="s">
        <v>574</v>
      </c>
      <c r="F229" s="86">
        <v>15719989</v>
      </c>
      <c r="G229" s="32">
        <v>25.95</v>
      </c>
      <c r="H229" s="32" t="s">
        <v>860</v>
      </c>
    </row>
    <row r="230" spans="1:8" ht="15" customHeight="1">
      <c r="A230" s="85">
        <v>45314</v>
      </c>
      <c r="B230" s="32" t="s">
        <v>828</v>
      </c>
      <c r="C230" s="31" t="s">
        <v>1033</v>
      </c>
      <c r="D230" s="31" t="s">
        <v>878</v>
      </c>
      <c r="E230" s="31" t="s">
        <v>574</v>
      </c>
      <c r="F230" s="86">
        <v>7849643</v>
      </c>
      <c r="G230" s="32">
        <v>245.46</v>
      </c>
      <c r="H230" s="32" t="s">
        <v>860</v>
      </c>
    </row>
    <row r="231" spans="1:8" ht="15" customHeight="1">
      <c r="A231" s="85">
        <v>45314</v>
      </c>
      <c r="B231" s="32" t="s">
        <v>828</v>
      </c>
      <c r="C231" s="31" t="s">
        <v>1033</v>
      </c>
      <c r="D231" s="31" t="s">
        <v>575</v>
      </c>
      <c r="E231" s="31" t="s">
        <v>574</v>
      </c>
      <c r="F231" s="86">
        <v>7451096</v>
      </c>
      <c r="G231" s="32">
        <v>248.32</v>
      </c>
      <c r="H231" s="32" t="s">
        <v>860</v>
      </c>
    </row>
    <row r="232" spans="1:8" ht="15" customHeight="1">
      <c r="A232" s="85">
        <v>45314</v>
      </c>
      <c r="B232" s="32" t="s">
        <v>1217</v>
      </c>
      <c r="C232" s="31" t="s">
        <v>1218</v>
      </c>
      <c r="D232" s="31" t="s">
        <v>1219</v>
      </c>
      <c r="E232" s="31" t="s">
        <v>574</v>
      </c>
      <c r="F232" s="86">
        <v>65600</v>
      </c>
      <c r="G232" s="32">
        <v>159.13999999999999</v>
      </c>
      <c r="H232" s="32" t="s">
        <v>860</v>
      </c>
    </row>
    <row r="233" spans="1:8" ht="15" customHeight="1">
      <c r="A233" s="85">
        <v>45314</v>
      </c>
      <c r="B233" s="32" t="s">
        <v>1217</v>
      </c>
      <c r="C233" s="31" t="s">
        <v>1218</v>
      </c>
      <c r="D233" s="31" t="s">
        <v>1013</v>
      </c>
      <c r="E233" s="31" t="s">
        <v>574</v>
      </c>
      <c r="F233" s="86">
        <v>38400</v>
      </c>
      <c r="G233" s="32">
        <v>159.44999999999999</v>
      </c>
      <c r="H233" s="32" t="s">
        <v>860</v>
      </c>
    </row>
    <row r="234" spans="1:8" ht="15" customHeight="1">
      <c r="A234" s="85">
        <v>45314</v>
      </c>
      <c r="B234" s="32" t="s">
        <v>1217</v>
      </c>
      <c r="C234" s="31" t="s">
        <v>1218</v>
      </c>
      <c r="D234" s="31" t="s">
        <v>875</v>
      </c>
      <c r="E234" s="31" t="s">
        <v>574</v>
      </c>
      <c r="F234" s="86">
        <v>32000</v>
      </c>
      <c r="G234" s="32">
        <v>159.44999999999999</v>
      </c>
      <c r="H234" s="32" t="s">
        <v>860</v>
      </c>
    </row>
    <row r="235" spans="1:8" ht="15" customHeight="1">
      <c r="A235" s="85">
        <v>45314</v>
      </c>
      <c r="B235" s="32" t="s">
        <v>1220</v>
      </c>
      <c r="C235" s="31" t="s">
        <v>1221</v>
      </c>
      <c r="D235" s="31" t="s">
        <v>1013</v>
      </c>
      <c r="E235" s="31" t="s">
        <v>574</v>
      </c>
      <c r="F235" s="86">
        <v>32000</v>
      </c>
      <c r="G235" s="32">
        <v>52.4</v>
      </c>
      <c r="H235" s="32" t="s">
        <v>860</v>
      </c>
    </row>
    <row r="236" spans="1:8" ht="15" customHeight="1">
      <c r="A236" s="85">
        <v>45314</v>
      </c>
      <c r="B236" s="32" t="s">
        <v>1220</v>
      </c>
      <c r="C236" s="31" t="s">
        <v>1221</v>
      </c>
      <c r="D236" s="31" t="s">
        <v>875</v>
      </c>
      <c r="E236" s="31" t="s">
        <v>574</v>
      </c>
      <c r="F236" s="86">
        <v>28000</v>
      </c>
      <c r="G236" s="32">
        <v>52.4</v>
      </c>
      <c r="H236" s="32" t="s">
        <v>860</v>
      </c>
    </row>
    <row r="237" spans="1:8" ht="15" customHeight="1">
      <c r="A237" s="85">
        <v>45314</v>
      </c>
      <c r="B237" s="32" t="s">
        <v>1069</v>
      </c>
      <c r="C237" s="31" t="s">
        <v>1070</v>
      </c>
      <c r="D237" s="31" t="s">
        <v>575</v>
      </c>
      <c r="E237" s="31" t="s">
        <v>574</v>
      </c>
      <c r="F237" s="86">
        <v>640047</v>
      </c>
      <c r="G237" s="32">
        <v>143.74</v>
      </c>
      <c r="H237" s="32" t="s">
        <v>860</v>
      </c>
    </row>
    <row r="238" spans="1:8" ht="15" customHeight="1">
      <c r="A238" s="85">
        <v>45314</v>
      </c>
      <c r="B238" s="32" t="s">
        <v>1222</v>
      </c>
      <c r="C238" s="31" t="s">
        <v>1223</v>
      </c>
      <c r="D238" s="31" t="s">
        <v>1273</v>
      </c>
      <c r="E238" s="31" t="s">
        <v>574</v>
      </c>
      <c r="F238" s="86">
        <v>250593</v>
      </c>
      <c r="G238" s="32">
        <v>45.98</v>
      </c>
      <c r="H238" s="32" t="s">
        <v>860</v>
      </c>
    </row>
    <row r="239" spans="1:8" ht="15" customHeight="1">
      <c r="A239" s="85">
        <v>45314</v>
      </c>
      <c r="B239" s="32" t="s">
        <v>1227</v>
      </c>
      <c r="C239" s="31" t="s">
        <v>1228</v>
      </c>
      <c r="D239" s="31" t="s">
        <v>1062</v>
      </c>
      <c r="E239" s="31" t="s">
        <v>574</v>
      </c>
      <c r="F239" s="86">
        <v>361595</v>
      </c>
      <c r="G239" s="32">
        <v>471.36</v>
      </c>
      <c r="H239" s="32" t="s">
        <v>860</v>
      </c>
    </row>
    <row r="240" spans="1:8" ht="15" customHeight="1">
      <c r="A240" s="85">
        <v>45314</v>
      </c>
      <c r="B240" s="32" t="s">
        <v>1227</v>
      </c>
      <c r="C240" s="31" t="s">
        <v>1228</v>
      </c>
      <c r="D240" s="31" t="s">
        <v>1274</v>
      </c>
      <c r="E240" s="31" t="s">
        <v>574</v>
      </c>
      <c r="F240" s="86">
        <v>394999</v>
      </c>
      <c r="G240" s="32">
        <v>460</v>
      </c>
      <c r="H240" s="32" t="s">
        <v>860</v>
      </c>
    </row>
    <row r="241" spans="1:8" ht="15" customHeight="1">
      <c r="A241" s="85">
        <v>45314</v>
      </c>
      <c r="B241" s="32" t="s">
        <v>1035</v>
      </c>
      <c r="C241" s="31" t="s">
        <v>1036</v>
      </c>
      <c r="D241" s="31" t="s">
        <v>575</v>
      </c>
      <c r="E241" s="31" t="s">
        <v>574</v>
      </c>
      <c r="F241" s="86">
        <v>735730</v>
      </c>
      <c r="G241" s="32">
        <v>59.42</v>
      </c>
      <c r="H241" s="32" t="s">
        <v>860</v>
      </c>
    </row>
    <row r="242" spans="1:8" ht="15" customHeight="1">
      <c r="A242" s="85">
        <v>45314</v>
      </c>
      <c r="B242" s="32" t="s">
        <v>1015</v>
      </c>
      <c r="C242" s="31" t="s">
        <v>1016</v>
      </c>
      <c r="D242" s="31" t="s">
        <v>1072</v>
      </c>
      <c r="E242" s="31" t="s">
        <v>574</v>
      </c>
      <c r="F242" s="86">
        <v>1761725</v>
      </c>
      <c r="G242" s="32">
        <v>2.2000000000000002</v>
      </c>
      <c r="H242" s="32" t="s">
        <v>860</v>
      </c>
    </row>
    <row r="243" spans="1:8" ht="15" customHeight="1">
      <c r="A243" s="85">
        <v>45314</v>
      </c>
      <c r="B243" s="32" t="s">
        <v>1015</v>
      </c>
      <c r="C243" s="31" t="s">
        <v>1016</v>
      </c>
      <c r="D243" s="31" t="s">
        <v>1071</v>
      </c>
      <c r="E243" s="31" t="s">
        <v>574</v>
      </c>
      <c r="F243" s="86">
        <v>1800000</v>
      </c>
      <c r="G243" s="32">
        <v>2.25</v>
      </c>
      <c r="H243" s="32" t="s">
        <v>860</v>
      </c>
    </row>
    <row r="244" spans="1:8" ht="15" customHeight="1">
      <c r="A244" s="85">
        <v>45314</v>
      </c>
      <c r="B244" s="32" t="s">
        <v>1015</v>
      </c>
      <c r="C244" s="31" t="s">
        <v>1016</v>
      </c>
      <c r="D244" s="31" t="s">
        <v>1017</v>
      </c>
      <c r="E244" s="31" t="s">
        <v>574</v>
      </c>
      <c r="F244" s="86">
        <v>2585816</v>
      </c>
      <c r="G244" s="32">
        <v>2.2400000000000002</v>
      </c>
      <c r="H244" s="32" t="s">
        <v>860</v>
      </c>
    </row>
    <row r="245" spans="1:8" ht="15" customHeight="1">
      <c r="A245" s="85">
        <v>45314</v>
      </c>
      <c r="B245" s="32" t="s">
        <v>1234</v>
      </c>
      <c r="C245" s="31" t="s">
        <v>1235</v>
      </c>
      <c r="D245" s="31" t="s">
        <v>1020</v>
      </c>
      <c r="E245" s="31" t="s">
        <v>574</v>
      </c>
      <c r="F245" s="86">
        <v>148103</v>
      </c>
      <c r="G245" s="32">
        <v>183.78</v>
      </c>
      <c r="H245" s="32" t="s">
        <v>860</v>
      </c>
    </row>
    <row r="246" spans="1:8" ht="15" customHeight="1">
      <c r="A246" s="85">
        <v>45314</v>
      </c>
      <c r="B246" s="32" t="s">
        <v>999</v>
      </c>
      <c r="C246" s="31" t="s">
        <v>1000</v>
      </c>
      <c r="D246" s="31" t="s">
        <v>878</v>
      </c>
      <c r="E246" s="31" t="s">
        <v>574</v>
      </c>
      <c r="F246" s="86">
        <v>3921439</v>
      </c>
      <c r="G246" s="32">
        <v>37.08</v>
      </c>
      <c r="H246" s="32" t="s">
        <v>860</v>
      </c>
    </row>
    <row r="247" spans="1:8" ht="15" customHeight="1">
      <c r="A247" s="85">
        <v>45314</v>
      </c>
      <c r="B247" s="32" t="s">
        <v>999</v>
      </c>
      <c r="C247" s="31" t="s">
        <v>1000</v>
      </c>
      <c r="D247" s="31" t="s">
        <v>575</v>
      </c>
      <c r="E247" s="31" t="s">
        <v>574</v>
      </c>
      <c r="F247" s="86">
        <v>2634567</v>
      </c>
      <c r="G247" s="32">
        <v>37.17</v>
      </c>
      <c r="H247" s="32" t="s">
        <v>860</v>
      </c>
    </row>
    <row r="248" spans="1:8" ht="15" customHeight="1">
      <c r="A248" s="85">
        <v>45314</v>
      </c>
      <c r="B248" s="32" t="s">
        <v>464</v>
      </c>
      <c r="C248" s="31" t="s">
        <v>1037</v>
      </c>
      <c r="D248" s="31" t="s">
        <v>878</v>
      </c>
      <c r="E248" s="31" t="s">
        <v>574</v>
      </c>
      <c r="F248" s="86">
        <v>13833570</v>
      </c>
      <c r="G248" s="32">
        <v>103.67</v>
      </c>
      <c r="H248" s="32" t="s">
        <v>860</v>
      </c>
    </row>
    <row r="249" spans="1:8" ht="15" customHeight="1">
      <c r="A249" s="85">
        <v>45314</v>
      </c>
      <c r="B249" s="32" t="s">
        <v>464</v>
      </c>
      <c r="C249" s="31" t="s">
        <v>1037</v>
      </c>
      <c r="D249" s="31" t="s">
        <v>575</v>
      </c>
      <c r="E249" s="31" t="s">
        <v>574</v>
      </c>
      <c r="F249" s="86">
        <v>15994438</v>
      </c>
      <c r="G249" s="32">
        <v>103.74</v>
      </c>
      <c r="H249" s="32" t="s">
        <v>860</v>
      </c>
    </row>
    <row r="250" spans="1:8" ht="15" customHeight="1">
      <c r="A250" s="85">
        <v>45314</v>
      </c>
      <c r="B250" s="32" t="s">
        <v>1073</v>
      </c>
      <c r="C250" s="31" t="s">
        <v>1074</v>
      </c>
      <c r="D250" s="31" t="s">
        <v>878</v>
      </c>
      <c r="E250" s="31" t="s">
        <v>574</v>
      </c>
      <c r="F250" s="86">
        <v>2852859</v>
      </c>
      <c r="G250" s="32">
        <v>117.7</v>
      </c>
      <c r="H250" s="32" t="s">
        <v>860</v>
      </c>
    </row>
    <row r="251" spans="1:8" ht="15" customHeight="1">
      <c r="A251" s="85">
        <v>45314</v>
      </c>
      <c r="B251" s="32" t="s">
        <v>937</v>
      </c>
      <c r="C251" s="31" t="s">
        <v>938</v>
      </c>
      <c r="D251" s="31" t="s">
        <v>878</v>
      </c>
      <c r="E251" s="31" t="s">
        <v>574</v>
      </c>
      <c r="F251" s="86">
        <v>1485445</v>
      </c>
      <c r="G251" s="32">
        <v>63.93</v>
      </c>
      <c r="H251" s="32" t="s">
        <v>860</v>
      </c>
    </row>
    <row r="252" spans="1:8" ht="15" customHeight="1">
      <c r="A252" s="85">
        <v>45314</v>
      </c>
      <c r="B252" s="32" t="s">
        <v>937</v>
      </c>
      <c r="C252" s="31" t="s">
        <v>938</v>
      </c>
      <c r="D252" s="31" t="s">
        <v>1236</v>
      </c>
      <c r="E252" s="31" t="s">
        <v>574</v>
      </c>
      <c r="F252" s="86">
        <v>626000</v>
      </c>
      <c r="G252" s="32">
        <v>63.33</v>
      </c>
      <c r="H252" s="32" t="s">
        <v>860</v>
      </c>
    </row>
    <row r="253" spans="1:8" ht="15" customHeight="1">
      <c r="A253" s="85">
        <v>45314</v>
      </c>
      <c r="B253" s="32" t="s">
        <v>937</v>
      </c>
      <c r="C253" s="31" t="s">
        <v>938</v>
      </c>
      <c r="D253" s="31" t="s">
        <v>1039</v>
      </c>
      <c r="E253" s="31" t="s">
        <v>574</v>
      </c>
      <c r="F253" s="86">
        <v>579327</v>
      </c>
      <c r="G253" s="32">
        <v>63.68</v>
      </c>
      <c r="H253" s="32" t="s">
        <v>860</v>
      </c>
    </row>
    <row r="254" spans="1:8" ht="15" customHeight="1">
      <c r="A254" s="85">
        <v>45314</v>
      </c>
      <c r="B254" s="32" t="s">
        <v>1040</v>
      </c>
      <c r="C254" s="31" t="s">
        <v>1041</v>
      </c>
      <c r="D254" s="31" t="s">
        <v>575</v>
      </c>
      <c r="E254" s="31" t="s">
        <v>574</v>
      </c>
      <c r="F254" s="86">
        <v>2626670</v>
      </c>
      <c r="G254" s="32">
        <v>401.85</v>
      </c>
      <c r="H254" s="32" t="s">
        <v>860</v>
      </c>
    </row>
    <row r="255" spans="1:8" ht="15" customHeight="1">
      <c r="A255" s="85">
        <v>45314</v>
      </c>
      <c r="B255" s="32" t="s">
        <v>207</v>
      </c>
      <c r="C255" s="31" t="s">
        <v>1077</v>
      </c>
      <c r="D255" s="31" t="s">
        <v>575</v>
      </c>
      <c r="E255" s="31" t="s">
        <v>574</v>
      </c>
      <c r="F255" s="86">
        <v>2741853</v>
      </c>
      <c r="G255" s="32">
        <v>167.47</v>
      </c>
      <c r="H255" s="32" t="s">
        <v>860</v>
      </c>
    </row>
    <row r="256" spans="1:8" ht="15" customHeight="1">
      <c r="A256" s="85">
        <v>45314</v>
      </c>
      <c r="B256" s="32" t="s">
        <v>1078</v>
      </c>
      <c r="C256" s="31" t="s">
        <v>1079</v>
      </c>
      <c r="D256" s="31" t="s">
        <v>575</v>
      </c>
      <c r="E256" s="31" t="s">
        <v>574</v>
      </c>
      <c r="F256" s="86">
        <v>4809256</v>
      </c>
      <c r="G256" s="32">
        <v>47.52</v>
      </c>
      <c r="H256" s="32" t="s">
        <v>860</v>
      </c>
    </row>
    <row r="257" spans="1:8" ht="15" customHeight="1">
      <c r="A257" s="85">
        <v>45314</v>
      </c>
      <c r="B257" s="32" t="s">
        <v>1078</v>
      </c>
      <c r="C257" s="31" t="s">
        <v>1079</v>
      </c>
      <c r="D257" s="31" t="s">
        <v>878</v>
      </c>
      <c r="E257" s="31" t="s">
        <v>574</v>
      </c>
      <c r="F257" s="86">
        <v>2513326</v>
      </c>
      <c r="G257" s="32">
        <v>47.85</v>
      </c>
      <c r="H257" s="32" t="s">
        <v>860</v>
      </c>
    </row>
    <row r="258" spans="1:8" ht="15" customHeight="1">
      <c r="A258" s="85">
        <v>45314</v>
      </c>
      <c r="B258" s="32" t="s">
        <v>1078</v>
      </c>
      <c r="C258" s="31" t="s">
        <v>1079</v>
      </c>
      <c r="D258" s="31" t="s">
        <v>1014</v>
      </c>
      <c r="E258" s="31" t="s">
        <v>574</v>
      </c>
      <c r="F258" s="86">
        <v>2770392</v>
      </c>
      <c r="G258" s="32">
        <v>47.45</v>
      </c>
      <c r="H258" s="32" t="s">
        <v>860</v>
      </c>
    </row>
    <row r="259" spans="1:8" ht="15" customHeight="1">
      <c r="A259" s="85">
        <v>45314</v>
      </c>
      <c r="B259" s="32" t="s">
        <v>1238</v>
      </c>
      <c r="C259" s="31" t="s">
        <v>1239</v>
      </c>
      <c r="D259" s="31" t="s">
        <v>1020</v>
      </c>
      <c r="E259" s="31" t="s">
        <v>574</v>
      </c>
      <c r="F259" s="86">
        <v>73541</v>
      </c>
      <c r="G259" s="32">
        <v>184.48</v>
      </c>
      <c r="H259" s="32" t="s">
        <v>860</v>
      </c>
    </row>
    <row r="260" spans="1:8" ht="15" customHeight="1">
      <c r="A260" s="85">
        <v>45314</v>
      </c>
      <c r="B260" s="32" t="s">
        <v>1240</v>
      </c>
      <c r="C260" s="31" t="s">
        <v>1241</v>
      </c>
      <c r="D260" s="31" t="s">
        <v>1275</v>
      </c>
      <c r="E260" s="31" t="s">
        <v>574</v>
      </c>
      <c r="F260" s="86">
        <v>120000</v>
      </c>
      <c r="G260" s="32">
        <v>26.84</v>
      </c>
      <c r="H260" s="32" t="s">
        <v>860</v>
      </c>
    </row>
    <row r="261" spans="1:8" ht="15" customHeight="1">
      <c r="A261" s="85">
        <v>45314</v>
      </c>
      <c r="B261" s="32" t="s">
        <v>1240</v>
      </c>
      <c r="C261" s="31" t="s">
        <v>1241</v>
      </c>
      <c r="D261" s="31" t="s">
        <v>1276</v>
      </c>
      <c r="E261" s="31" t="s">
        <v>574</v>
      </c>
      <c r="F261" s="86">
        <v>80000</v>
      </c>
      <c r="G261" s="32">
        <v>31</v>
      </c>
      <c r="H261" s="32" t="s">
        <v>860</v>
      </c>
    </row>
    <row r="262" spans="1:8" ht="15" customHeight="1">
      <c r="A262" s="85">
        <v>45314</v>
      </c>
      <c r="B262" s="32" t="s">
        <v>1240</v>
      </c>
      <c r="C262" s="31" t="s">
        <v>1241</v>
      </c>
      <c r="D262" s="31" t="s">
        <v>1242</v>
      </c>
      <c r="E262" s="31" t="s">
        <v>574</v>
      </c>
      <c r="F262" s="86">
        <v>544000</v>
      </c>
      <c r="G262" s="32">
        <v>29.66</v>
      </c>
      <c r="H262" s="32" t="s">
        <v>860</v>
      </c>
    </row>
    <row r="263" spans="1:8" ht="15" customHeight="1">
      <c r="A263" s="85">
        <v>45314</v>
      </c>
      <c r="B263" s="32" t="s">
        <v>1240</v>
      </c>
      <c r="C263" s="31" t="s">
        <v>1241</v>
      </c>
      <c r="D263" s="31" t="s">
        <v>1277</v>
      </c>
      <c r="E263" s="31" t="s">
        <v>574</v>
      </c>
      <c r="F263" s="86">
        <v>160000</v>
      </c>
      <c r="G263" s="32">
        <v>27.21</v>
      </c>
      <c r="H263" s="32" t="s">
        <v>860</v>
      </c>
    </row>
    <row r="264" spans="1:8" ht="15" customHeight="1">
      <c r="A264" s="85">
        <v>45314</v>
      </c>
      <c r="B264" s="32" t="s">
        <v>1240</v>
      </c>
      <c r="C264" s="31" t="s">
        <v>1241</v>
      </c>
      <c r="D264" s="31" t="s">
        <v>1278</v>
      </c>
      <c r="E264" s="31" t="s">
        <v>574</v>
      </c>
      <c r="F264" s="86">
        <v>160000</v>
      </c>
      <c r="G264" s="32">
        <v>29</v>
      </c>
      <c r="H264" s="32" t="s">
        <v>860</v>
      </c>
    </row>
    <row r="265" spans="1:8" ht="15" customHeight="1">
      <c r="A265" s="85">
        <v>45314</v>
      </c>
      <c r="B265" s="32" t="s">
        <v>1240</v>
      </c>
      <c r="C265" s="31" t="s">
        <v>1241</v>
      </c>
      <c r="D265" s="31" t="s">
        <v>1246</v>
      </c>
      <c r="E265" s="31" t="s">
        <v>574</v>
      </c>
      <c r="F265" s="86">
        <v>68000</v>
      </c>
      <c r="G265" s="32">
        <v>26.71</v>
      </c>
      <c r="H265" s="32" t="s">
        <v>860</v>
      </c>
    </row>
    <row r="266" spans="1:8" ht="15" customHeight="1">
      <c r="A266" s="85">
        <v>45314</v>
      </c>
      <c r="B266" s="32" t="s">
        <v>1001</v>
      </c>
      <c r="C266" s="31" t="s">
        <v>1247</v>
      </c>
      <c r="D266" s="31" t="s">
        <v>575</v>
      </c>
      <c r="E266" s="31" t="s">
        <v>574</v>
      </c>
      <c r="F266" s="86">
        <v>4321557</v>
      </c>
      <c r="G266" s="32">
        <v>193.58</v>
      </c>
      <c r="H266" s="32" t="s">
        <v>860</v>
      </c>
    </row>
    <row r="267" spans="1:8" ht="15" customHeight="1">
      <c r="A267" s="85">
        <v>45314</v>
      </c>
      <c r="B267" s="32" t="s">
        <v>1018</v>
      </c>
      <c r="C267" s="31" t="s">
        <v>1019</v>
      </c>
      <c r="D267" s="31" t="s">
        <v>878</v>
      </c>
      <c r="E267" s="31" t="s">
        <v>574</v>
      </c>
      <c r="F267" s="86">
        <v>16313392</v>
      </c>
      <c r="G267" s="32">
        <v>31.41</v>
      </c>
      <c r="H267" s="32" t="s">
        <v>860</v>
      </c>
    </row>
    <row r="268" spans="1:8" ht="15" customHeight="1">
      <c r="A268" s="85">
        <v>45314</v>
      </c>
      <c r="B268" s="32" t="s">
        <v>1251</v>
      </c>
      <c r="C268" s="31" t="s">
        <v>1252</v>
      </c>
      <c r="D268" s="31" t="s">
        <v>575</v>
      </c>
      <c r="E268" s="31" t="s">
        <v>574</v>
      </c>
      <c r="F268" s="86">
        <v>377623</v>
      </c>
      <c r="G268" s="32">
        <v>233.52</v>
      </c>
      <c r="H268" s="32" t="s">
        <v>860</v>
      </c>
    </row>
    <row r="269" spans="1:8" ht="15" customHeight="1">
      <c r="A269" s="85">
        <v>45314</v>
      </c>
      <c r="B269" s="32" t="s">
        <v>1042</v>
      </c>
      <c r="C269" s="31" t="s">
        <v>1043</v>
      </c>
      <c r="D269" s="31" t="s">
        <v>1271</v>
      </c>
      <c r="E269" s="31" t="s">
        <v>574</v>
      </c>
      <c r="F269" s="86">
        <v>176000</v>
      </c>
      <c r="G269" s="32">
        <v>179.11</v>
      </c>
      <c r="H269" s="32" t="s">
        <v>860</v>
      </c>
    </row>
    <row r="270" spans="1:8" ht="15" customHeight="1">
      <c r="A270" s="85">
        <v>45314</v>
      </c>
      <c r="B270" s="32" t="s">
        <v>1279</v>
      </c>
      <c r="C270" s="31" t="s">
        <v>1280</v>
      </c>
      <c r="D270" s="31" t="s">
        <v>1281</v>
      </c>
      <c r="E270" s="31" t="s">
        <v>574</v>
      </c>
      <c r="F270" s="86">
        <v>273104</v>
      </c>
      <c r="G270" s="32">
        <v>41.9</v>
      </c>
      <c r="H270" s="32" t="s">
        <v>860</v>
      </c>
    </row>
    <row r="271" spans="1:8" ht="15" customHeight="1">
      <c r="A271" s="85">
        <v>45314</v>
      </c>
      <c r="B271" s="32" t="s">
        <v>1279</v>
      </c>
      <c r="C271" s="31" t="s">
        <v>1280</v>
      </c>
      <c r="D271" s="31" t="s">
        <v>1282</v>
      </c>
      <c r="E271" s="31" t="s">
        <v>574</v>
      </c>
      <c r="F271" s="86">
        <v>585404</v>
      </c>
      <c r="G271" s="32">
        <v>41.9</v>
      </c>
      <c r="H271" s="32" t="s">
        <v>860</v>
      </c>
    </row>
    <row r="272" spans="1:8" ht="15" customHeight="1">
      <c r="A272" s="85">
        <v>45314</v>
      </c>
      <c r="B272" s="32" t="s">
        <v>1080</v>
      </c>
      <c r="C272" s="31" t="s">
        <v>1081</v>
      </c>
      <c r="D272" s="31" t="s">
        <v>575</v>
      </c>
      <c r="E272" s="31" t="s">
        <v>574</v>
      </c>
      <c r="F272" s="86">
        <v>753796</v>
      </c>
      <c r="G272" s="32">
        <v>118.07</v>
      </c>
      <c r="H272" s="32" t="s">
        <v>860</v>
      </c>
    </row>
    <row r="273" spans="1:8" ht="15" customHeight="1">
      <c r="A273" s="85">
        <v>45314</v>
      </c>
      <c r="B273" s="32" t="s">
        <v>1082</v>
      </c>
      <c r="C273" s="31" t="s">
        <v>1083</v>
      </c>
      <c r="D273" s="31" t="s">
        <v>575</v>
      </c>
      <c r="E273" s="31" t="s">
        <v>574</v>
      </c>
      <c r="F273" s="86">
        <v>2002013</v>
      </c>
      <c r="G273" s="32">
        <v>203.8</v>
      </c>
      <c r="H273" s="32" t="s">
        <v>860</v>
      </c>
    </row>
    <row r="274" spans="1:8" ht="15" customHeight="1">
      <c r="A274" s="85">
        <v>45314</v>
      </c>
      <c r="B274" s="32" t="s">
        <v>1084</v>
      </c>
      <c r="C274" s="31" t="s">
        <v>1085</v>
      </c>
      <c r="D274" s="31" t="s">
        <v>878</v>
      </c>
      <c r="E274" s="31" t="s">
        <v>574</v>
      </c>
      <c r="F274" s="86">
        <v>430847</v>
      </c>
      <c r="G274" s="32">
        <v>198.21</v>
      </c>
      <c r="H274" s="32" t="s">
        <v>860</v>
      </c>
    </row>
    <row r="275" spans="1:8" ht="15" customHeight="1">
      <c r="A275" s="85">
        <v>45314</v>
      </c>
      <c r="B275" s="32" t="s">
        <v>1084</v>
      </c>
      <c r="C275" s="31" t="s">
        <v>1085</v>
      </c>
      <c r="D275" s="31" t="s">
        <v>1086</v>
      </c>
      <c r="E275" s="31" t="s">
        <v>574</v>
      </c>
      <c r="F275" s="86">
        <v>1091462</v>
      </c>
      <c r="G275" s="32">
        <v>194.27</v>
      </c>
      <c r="H275" s="32" t="s">
        <v>860</v>
      </c>
    </row>
    <row r="276" spans="1:8" ht="15" customHeight="1">
      <c r="A276" s="85">
        <v>45314</v>
      </c>
      <c r="B276" s="32" t="s">
        <v>1253</v>
      </c>
      <c r="C276" s="31" t="s">
        <v>1254</v>
      </c>
      <c r="D276" s="31" t="s">
        <v>575</v>
      </c>
      <c r="E276" s="31" t="s">
        <v>574</v>
      </c>
      <c r="F276" s="86">
        <v>205550</v>
      </c>
      <c r="G276" s="32">
        <v>160.54</v>
      </c>
      <c r="H276" s="32" t="s">
        <v>860</v>
      </c>
    </row>
    <row r="277" spans="1:8" ht="15" customHeight="1">
      <c r="A277" s="85">
        <v>45314</v>
      </c>
      <c r="B277" s="32" t="s">
        <v>1166</v>
      </c>
      <c r="C277" s="31" t="s">
        <v>1255</v>
      </c>
      <c r="D277" s="31" t="s">
        <v>575</v>
      </c>
      <c r="E277" s="31" t="s">
        <v>574</v>
      </c>
      <c r="F277" s="86">
        <v>5639941</v>
      </c>
      <c r="G277" s="32">
        <v>18.71</v>
      </c>
      <c r="H277" s="32" t="s">
        <v>860</v>
      </c>
    </row>
    <row r="278" spans="1:8" ht="15" customHeight="1">
      <c r="A278" s="85">
        <v>45314</v>
      </c>
      <c r="B278" s="32" t="s">
        <v>1166</v>
      </c>
      <c r="C278" s="31" t="s">
        <v>1255</v>
      </c>
      <c r="D278" s="31" t="s">
        <v>878</v>
      </c>
      <c r="E278" s="31" t="s">
        <v>574</v>
      </c>
      <c r="F278" s="86">
        <v>6222908</v>
      </c>
      <c r="G278" s="32">
        <v>18.73</v>
      </c>
      <c r="H278" s="32" t="s">
        <v>860</v>
      </c>
    </row>
    <row r="279" spans="1:8" ht="15" customHeight="1">
      <c r="A279" s="85">
        <v>45314</v>
      </c>
      <c r="B279" s="32" t="s">
        <v>1166</v>
      </c>
      <c r="C279" s="31" t="s">
        <v>1255</v>
      </c>
      <c r="D279" s="31" t="s">
        <v>975</v>
      </c>
      <c r="E279" s="31" t="s">
        <v>574</v>
      </c>
      <c r="F279" s="86">
        <v>4039978</v>
      </c>
      <c r="G279" s="32">
        <v>18.600000000000001</v>
      </c>
      <c r="H279" s="32" t="s">
        <v>860</v>
      </c>
    </row>
    <row r="280" spans="1:8" ht="15" customHeight="1">
      <c r="A280" s="85">
        <v>45314</v>
      </c>
      <c r="B280" s="32" t="s">
        <v>1021</v>
      </c>
      <c r="C280" s="31" t="s">
        <v>1022</v>
      </c>
      <c r="D280" s="31" t="s">
        <v>575</v>
      </c>
      <c r="E280" s="31" t="s">
        <v>574</v>
      </c>
      <c r="F280" s="86">
        <v>2169984</v>
      </c>
      <c r="G280" s="32">
        <v>88.48</v>
      </c>
      <c r="H280" s="32" t="s">
        <v>860</v>
      </c>
    </row>
    <row r="281" spans="1:8" ht="15" customHeight="1">
      <c r="A281" s="85">
        <v>45314</v>
      </c>
      <c r="B281" s="32" t="s">
        <v>1256</v>
      </c>
      <c r="C281" s="31" t="s">
        <v>1257</v>
      </c>
      <c r="D281" s="31" t="s">
        <v>1258</v>
      </c>
      <c r="E281" s="31" t="s">
        <v>574</v>
      </c>
      <c r="F281" s="86">
        <v>12355590</v>
      </c>
      <c r="G281" s="32">
        <v>4.1900000000000004</v>
      </c>
      <c r="H281" s="32" t="s">
        <v>860</v>
      </c>
    </row>
    <row r="282" spans="1:8" ht="15" customHeight="1">
      <c r="A282" s="85">
        <v>45314</v>
      </c>
      <c r="B282" s="32" t="s">
        <v>1023</v>
      </c>
      <c r="C282" s="31" t="s">
        <v>1024</v>
      </c>
      <c r="D282" s="31" t="s">
        <v>1020</v>
      </c>
      <c r="E282" s="31" t="s">
        <v>574</v>
      </c>
      <c r="F282" s="86">
        <v>7893387</v>
      </c>
      <c r="G282" s="32">
        <v>7.37</v>
      </c>
      <c r="H282" s="32" t="s">
        <v>860</v>
      </c>
    </row>
    <row r="283" spans="1:8" ht="15" customHeight="1">
      <c r="A283" s="85">
        <v>45314</v>
      </c>
      <c r="B283" s="32" t="s">
        <v>1023</v>
      </c>
      <c r="C283" s="31" t="s">
        <v>1024</v>
      </c>
      <c r="D283" s="31" t="s">
        <v>975</v>
      </c>
      <c r="E283" s="31" t="s">
        <v>574</v>
      </c>
      <c r="F283" s="86">
        <v>8374355</v>
      </c>
      <c r="G283" s="32">
        <v>7.45</v>
      </c>
      <c r="H283" s="32" t="s">
        <v>860</v>
      </c>
    </row>
    <row r="284" spans="1:8" ht="15" customHeight="1">
      <c r="A284" s="85">
        <v>45314</v>
      </c>
      <c r="B284" s="32" t="s">
        <v>1023</v>
      </c>
      <c r="C284" s="31" t="s">
        <v>1024</v>
      </c>
      <c r="D284" s="31" t="s">
        <v>575</v>
      </c>
      <c r="E284" s="31" t="s">
        <v>574</v>
      </c>
      <c r="F284" s="86">
        <v>13616826</v>
      </c>
      <c r="G284" s="32">
        <v>7.42</v>
      </c>
      <c r="H284" s="32" t="s">
        <v>860</v>
      </c>
    </row>
    <row r="285" spans="1:8" ht="15" customHeight="1">
      <c r="A285" s="85">
        <v>45314</v>
      </c>
      <c r="B285" s="32" t="s">
        <v>1023</v>
      </c>
      <c r="C285" s="31" t="s">
        <v>1024</v>
      </c>
      <c r="D285" s="31" t="s">
        <v>878</v>
      </c>
      <c r="E285" s="31" t="s">
        <v>574</v>
      </c>
      <c r="F285" s="86">
        <v>18631212</v>
      </c>
      <c r="G285" s="32">
        <v>7.42</v>
      </c>
      <c r="H285" s="32" t="s">
        <v>860</v>
      </c>
    </row>
    <row r="286" spans="1:8" ht="15" customHeight="1">
      <c r="A286" s="85">
        <v>45314</v>
      </c>
      <c r="B286" s="32" t="s">
        <v>1023</v>
      </c>
      <c r="C286" s="31" t="s">
        <v>1024</v>
      </c>
      <c r="D286" s="31" t="s">
        <v>1259</v>
      </c>
      <c r="E286" s="31" t="s">
        <v>574</v>
      </c>
      <c r="F286" s="86">
        <v>20121756</v>
      </c>
      <c r="G286" s="32">
        <v>7.36</v>
      </c>
      <c r="H286" s="32" t="s">
        <v>860</v>
      </c>
    </row>
    <row r="287" spans="1:8" ht="15" customHeight="1">
      <c r="A287" s="85">
        <v>45314</v>
      </c>
      <c r="B287" s="32" t="s">
        <v>1260</v>
      </c>
      <c r="C287" s="31" t="s">
        <v>1261</v>
      </c>
      <c r="D287" s="31" t="s">
        <v>575</v>
      </c>
      <c r="E287" s="31" t="s">
        <v>574</v>
      </c>
      <c r="F287" s="86">
        <v>1111317</v>
      </c>
      <c r="G287" s="32">
        <v>115.73</v>
      </c>
      <c r="H287" s="32" t="s">
        <v>860</v>
      </c>
    </row>
    <row r="288" spans="1:8" ht="15" customHeight="1">
      <c r="A288" s="85">
        <v>45314</v>
      </c>
      <c r="B288" s="32" t="s">
        <v>241</v>
      </c>
      <c r="C288" s="31" t="s">
        <v>1262</v>
      </c>
      <c r="D288" s="31" t="s">
        <v>575</v>
      </c>
      <c r="E288" s="31" t="s">
        <v>574</v>
      </c>
      <c r="F288" s="86">
        <v>6610795</v>
      </c>
      <c r="G288" s="32">
        <v>164.74</v>
      </c>
      <c r="H288" s="32" t="s">
        <v>860</v>
      </c>
    </row>
    <row r="289" spans="1:8" ht="15" customHeight="1">
      <c r="A289" s="85">
        <v>45314</v>
      </c>
      <c r="B289" s="32" t="s">
        <v>241</v>
      </c>
      <c r="C289" s="31" t="s">
        <v>1262</v>
      </c>
      <c r="D289" s="31" t="s">
        <v>878</v>
      </c>
      <c r="E289" s="31" t="s">
        <v>574</v>
      </c>
      <c r="F289" s="86">
        <v>12611497</v>
      </c>
      <c r="G289" s="32">
        <v>165.26</v>
      </c>
      <c r="H289" s="32" t="s">
        <v>860</v>
      </c>
    </row>
    <row r="290" spans="1:8" ht="15" customHeight="1">
      <c r="A290" s="85">
        <v>45314</v>
      </c>
      <c r="B290" s="32" t="s">
        <v>241</v>
      </c>
      <c r="C290" s="31" t="s">
        <v>1262</v>
      </c>
      <c r="D290" s="31" t="s">
        <v>899</v>
      </c>
      <c r="E290" s="31" t="s">
        <v>574</v>
      </c>
      <c r="F290" s="86">
        <v>8562889</v>
      </c>
      <c r="G290" s="32">
        <v>174.32</v>
      </c>
      <c r="H290" s="32" t="s">
        <v>860</v>
      </c>
    </row>
    <row r="291" spans="1:8" ht="15" customHeight="1">
      <c r="A291" s="85">
        <v>45314</v>
      </c>
      <c r="B291" s="32" t="s">
        <v>737</v>
      </c>
      <c r="C291" s="31" t="s">
        <v>1025</v>
      </c>
      <c r="D291" s="31" t="s">
        <v>575</v>
      </c>
      <c r="E291" s="31" t="s">
        <v>574</v>
      </c>
      <c r="F291" s="86">
        <v>5109838</v>
      </c>
      <c r="G291" s="32">
        <v>13.95</v>
      </c>
      <c r="H291" s="32" t="s">
        <v>860</v>
      </c>
    </row>
    <row r="292" spans="1:8" ht="15" customHeight="1">
      <c r="A292" s="85">
        <v>45314</v>
      </c>
      <c r="B292" s="32" t="s">
        <v>737</v>
      </c>
      <c r="C292" s="31" t="s">
        <v>1025</v>
      </c>
      <c r="D292" s="31" t="s">
        <v>878</v>
      </c>
      <c r="E292" s="31" t="s">
        <v>574</v>
      </c>
      <c r="F292" s="86">
        <v>8131070</v>
      </c>
      <c r="G292" s="32">
        <v>13.95</v>
      </c>
      <c r="H292" s="32" t="s">
        <v>860</v>
      </c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  <row r="348" spans="1:8" ht="15" customHeight="1">
      <c r="A348" s="85"/>
      <c r="B348" s="32"/>
      <c r="C348" s="31"/>
      <c r="D348" s="31"/>
      <c r="E348" s="31"/>
      <c r="F348" s="86"/>
      <c r="G348" s="32"/>
      <c r="H348" s="32"/>
    </row>
    <row r="349" spans="1:8" ht="15" customHeight="1">
      <c r="A349" s="85"/>
      <c r="B349" s="32"/>
      <c r="C349" s="31"/>
      <c r="D349" s="31"/>
      <c r="E349" s="31"/>
      <c r="F349" s="86"/>
      <c r="G349" s="32"/>
      <c r="H349" s="32"/>
    </row>
    <row r="350" spans="1:8" ht="15" customHeight="1">
      <c r="A350" s="85"/>
      <c r="B350" s="32"/>
      <c r="C350" s="31"/>
      <c r="D350" s="31"/>
      <c r="E350" s="31"/>
      <c r="F350" s="86"/>
      <c r="G350" s="32"/>
      <c r="H350" s="32"/>
    </row>
    <row r="351" spans="1:8" ht="15" customHeight="1">
      <c r="A351" s="85"/>
      <c r="B351" s="32"/>
      <c r="C351" s="31"/>
      <c r="D351" s="31"/>
      <c r="E351" s="31"/>
      <c r="F351" s="86"/>
      <c r="G351" s="32"/>
      <c r="H351" s="32"/>
    </row>
    <row r="352" spans="1:8" ht="15" customHeight="1">
      <c r="A352" s="85"/>
      <c r="B352" s="32"/>
      <c r="C352" s="31"/>
      <c r="D352" s="31"/>
      <c r="E352" s="31"/>
      <c r="F352" s="86"/>
      <c r="G352" s="32"/>
      <c r="H352" s="32"/>
    </row>
    <row r="353" spans="1:8" ht="15" customHeight="1">
      <c r="A353" s="85"/>
      <c r="B353" s="32"/>
      <c r="C353" s="31"/>
      <c r="D353" s="31"/>
      <c r="E353" s="31"/>
      <c r="F353" s="86"/>
      <c r="G353" s="32"/>
      <c r="H353" s="32"/>
    </row>
    <row r="354" spans="1:8" ht="15" customHeight="1">
      <c r="A354" s="85"/>
      <c r="B354" s="32"/>
      <c r="C354" s="31"/>
      <c r="D354" s="31"/>
      <c r="E354" s="31"/>
      <c r="F354" s="86"/>
      <c r="G354" s="32"/>
      <c r="H354" s="32"/>
    </row>
    <row r="355" spans="1:8" ht="15" customHeight="1">
      <c r="A355" s="85"/>
      <c r="B355" s="32"/>
      <c r="C355" s="31"/>
      <c r="D355" s="31"/>
      <c r="E355" s="31"/>
      <c r="F355" s="86"/>
      <c r="G355" s="32"/>
      <c r="H355" s="32"/>
    </row>
    <row r="356" spans="1:8" ht="15" customHeight="1">
      <c r="A356" s="85"/>
      <c r="B356" s="32"/>
      <c r="C356" s="31"/>
      <c r="D356" s="31"/>
      <c r="E356" s="31"/>
      <c r="F356" s="86"/>
      <c r="G356" s="32"/>
      <c r="H356" s="32"/>
    </row>
    <row r="357" spans="1:8" ht="15" customHeight="1">
      <c r="A357" s="85"/>
      <c r="B357" s="32"/>
      <c r="C357" s="31"/>
      <c r="D357" s="31"/>
      <c r="E357" s="31"/>
      <c r="F357" s="86"/>
      <c r="G357" s="32"/>
      <c r="H357" s="32"/>
    </row>
    <row r="358" spans="1:8" ht="15" customHeight="1">
      <c r="A358" s="85"/>
      <c r="B358" s="32"/>
      <c r="C358" s="31"/>
      <c r="D358" s="31"/>
      <c r="E358" s="31"/>
      <c r="F358" s="86"/>
      <c r="G358" s="32"/>
      <c r="H358" s="32"/>
    </row>
    <row r="359" spans="1:8" ht="15" customHeight="1">
      <c r="A359" s="85"/>
      <c r="B359" s="32"/>
      <c r="C359" s="31"/>
      <c r="D359" s="31"/>
      <c r="E359" s="31"/>
      <c r="F359" s="86"/>
      <c r="G359" s="32"/>
      <c r="H359" s="32"/>
    </row>
    <row r="360" spans="1:8" ht="15" customHeight="1">
      <c r="A360" s="85"/>
      <c r="B360" s="32"/>
      <c r="C360" s="31"/>
      <c r="D360" s="31"/>
      <c r="E360" s="31"/>
      <c r="F360" s="86"/>
      <c r="G360" s="32"/>
      <c r="H360" s="32"/>
    </row>
    <row r="361" spans="1:8" ht="15" customHeight="1">
      <c r="A361" s="85"/>
      <c r="B361" s="32"/>
      <c r="C361" s="31"/>
      <c r="D361" s="31"/>
      <c r="E361" s="31"/>
      <c r="F361" s="86"/>
      <c r="G361" s="32"/>
      <c r="H361" s="32"/>
    </row>
    <row r="362" spans="1:8" ht="15" customHeight="1">
      <c r="A362" s="85"/>
      <c r="B362" s="32"/>
      <c r="C362" s="31"/>
      <c r="D362" s="31"/>
      <c r="E362" s="31"/>
      <c r="F362" s="86"/>
      <c r="G362" s="32"/>
      <c r="H362" s="32"/>
    </row>
    <row r="363" spans="1:8" ht="15" customHeight="1">
      <c r="A363" s="85"/>
      <c r="B363" s="32"/>
      <c r="C363" s="31"/>
      <c r="D363" s="31"/>
      <c r="E363" s="31"/>
      <c r="F363" s="86"/>
      <c r="G363" s="32"/>
      <c r="H363" s="32"/>
    </row>
    <row r="364" spans="1:8" ht="15" customHeight="1">
      <c r="A364" s="85"/>
      <c r="B364" s="32"/>
      <c r="C364" s="31"/>
      <c r="D364" s="31"/>
      <c r="E364" s="31"/>
      <c r="F364" s="86"/>
      <c r="G364" s="32"/>
      <c r="H364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7"/>
  <sheetViews>
    <sheetView topLeftCell="A5" zoomScale="80" zoomScaleNormal="8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45315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6">
        <v>1</v>
      </c>
      <c r="B10" s="317">
        <v>45238</v>
      </c>
      <c r="C10" s="318"/>
      <c r="D10" s="319" t="s">
        <v>429</v>
      </c>
      <c r="E10" s="320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1" t="s">
        <v>965</v>
      </c>
      <c r="K10" s="321">
        <f>H10-F10</f>
        <v>6.3499999999999943</v>
      </c>
      <c r="L10" s="322">
        <f>(F10*-0.3)/100</f>
        <v>-0.32669999999999999</v>
      </c>
      <c r="M10" s="323">
        <f t="shared" ref="M10" si="0">(K10+L10)/F10</f>
        <v>5.531037649219462E-2</v>
      </c>
      <c r="N10" s="321" t="s">
        <v>593</v>
      </c>
      <c r="O10" s="324">
        <v>45303</v>
      </c>
      <c r="P10" s="325"/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928</v>
      </c>
      <c r="K11" s="321">
        <f>H11-F11</f>
        <v>2.1499999999999986</v>
      </c>
      <c r="L11" s="322">
        <f>(F11*-0.3)/100</f>
        <v>-0.10935</v>
      </c>
      <c r="M11" s="323">
        <f t="shared" ref="M11" si="1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262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892</v>
      </c>
      <c r="J13" s="302" t="s">
        <v>907</v>
      </c>
      <c r="K13" s="302">
        <f t="shared" ref="K13" si="2">H13-F13</f>
        <v>-115</v>
      </c>
      <c r="L13" s="303">
        <f>(F13*-0.3)/100</f>
        <v>-5.9249999999999998</v>
      </c>
      <c r="M13" s="304">
        <f t="shared" ref="M13" si="3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605.1</v>
      </c>
      <c r="Q14" s="272">
        <v>45301</v>
      </c>
      <c r="S14" s="37" t="s">
        <v>592</v>
      </c>
    </row>
    <row r="15" spans="1:27" ht="15" customHeight="1">
      <c r="A15" s="316">
        <v>6</v>
      </c>
      <c r="B15" s="317">
        <v>45280</v>
      </c>
      <c r="C15" s="318"/>
      <c r="D15" s="319" t="s">
        <v>353</v>
      </c>
      <c r="E15" s="320" t="s">
        <v>590</v>
      </c>
      <c r="F15" s="220">
        <v>1120</v>
      </c>
      <c r="G15" s="215">
        <v>1035</v>
      </c>
      <c r="H15" s="220">
        <v>1190</v>
      </c>
      <c r="I15" s="220" t="s">
        <v>900</v>
      </c>
      <c r="J15" s="321" t="s">
        <v>774</v>
      </c>
      <c r="K15" s="321">
        <f>H15-F15</f>
        <v>70</v>
      </c>
      <c r="L15" s="322">
        <f>(F15*-0.3)/100</f>
        <v>-3.36</v>
      </c>
      <c r="M15" s="323">
        <f t="shared" ref="M15" si="4">(K15+L15)/F15</f>
        <v>5.9499999999999997E-2</v>
      </c>
      <c r="N15" s="321" t="s">
        <v>593</v>
      </c>
      <c r="O15" s="324">
        <v>45306</v>
      </c>
      <c r="P15" s="325"/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901</v>
      </c>
      <c r="G16" s="219">
        <v>1645</v>
      </c>
      <c r="H16" s="217"/>
      <c r="I16" s="217" t="s">
        <v>902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1685.75</v>
      </c>
      <c r="Q16" s="272">
        <v>45301</v>
      </c>
      <c r="S16" s="37" t="s">
        <v>592</v>
      </c>
    </row>
    <row r="17" spans="1:19" ht="15" customHeight="1">
      <c r="A17" s="316">
        <v>8</v>
      </c>
      <c r="B17" s="317">
        <v>45289</v>
      </c>
      <c r="C17" s="318"/>
      <c r="D17" s="319" t="s">
        <v>905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906</v>
      </c>
      <c r="J17" s="321" t="s">
        <v>930</v>
      </c>
      <c r="K17" s="321">
        <f>H17-F17</f>
        <v>28</v>
      </c>
      <c r="L17" s="322">
        <f>(F17*-0.3)/100</f>
        <v>-0.75450000000000006</v>
      </c>
      <c r="M17" s="323">
        <f t="shared" ref="M17" si="5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1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916</v>
      </c>
      <c r="J18" s="321" t="s">
        <v>944</v>
      </c>
      <c r="K18" s="321">
        <f>H18-F18</f>
        <v>12.5</v>
      </c>
      <c r="L18" s="322">
        <f>(F18*-0.3)/100</f>
        <v>-0.61949999999999994</v>
      </c>
      <c r="M18" s="323">
        <f t="shared" ref="M18" si="6">(K18+L18)/F18</f>
        <v>5.7532687651331717E-2</v>
      </c>
      <c r="N18" s="321" t="s">
        <v>593</v>
      </c>
      <c r="O18" s="324">
        <v>45299</v>
      </c>
      <c r="P18" s="325"/>
      <c r="Q18" s="272"/>
      <c r="S18" s="37" t="s">
        <v>784</v>
      </c>
    </row>
    <row r="19" spans="1:19" ht="15" customHeight="1">
      <c r="A19" s="316">
        <v>10</v>
      </c>
      <c r="B19" s="317">
        <v>45294</v>
      </c>
      <c r="C19" s="318"/>
      <c r="D19" s="319" t="s">
        <v>1030</v>
      </c>
      <c r="E19" s="320" t="s">
        <v>590</v>
      </c>
      <c r="F19" s="220">
        <f>3715-27</f>
        <v>3688</v>
      </c>
      <c r="G19" s="215">
        <v>3540</v>
      </c>
      <c r="H19" s="220">
        <v>3945</v>
      </c>
      <c r="I19" s="220" t="s">
        <v>922</v>
      </c>
      <c r="J19" s="321" t="s">
        <v>1029</v>
      </c>
      <c r="K19" s="321">
        <f>H19-F19</f>
        <v>257</v>
      </c>
      <c r="L19" s="322">
        <f>(F19*-0.3)/100</f>
        <v>-11.063999999999998</v>
      </c>
      <c r="M19" s="323">
        <f t="shared" ref="M19" si="7">(K19+L19)/F19</f>
        <v>6.6685466377440356E-2</v>
      </c>
      <c r="N19" s="321" t="s">
        <v>593</v>
      </c>
      <c r="O19" s="324">
        <v>45310</v>
      </c>
      <c r="P19" s="325"/>
      <c r="Q19" s="272">
        <v>45295</v>
      </c>
      <c r="S19" s="37" t="s">
        <v>592</v>
      </c>
    </row>
    <row r="20" spans="1:1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923</v>
      </c>
      <c r="G20" s="219">
        <v>9340</v>
      </c>
      <c r="H20" s="217"/>
      <c r="I20" s="217" t="s">
        <v>924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9860.4500000000007</v>
      </c>
      <c r="Q20" s="272"/>
      <c r="S20" s="37" t="s">
        <v>592</v>
      </c>
    </row>
    <row r="21" spans="1:1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925</v>
      </c>
      <c r="G21" s="219">
        <v>397</v>
      </c>
      <c r="H21" s="217"/>
      <c r="I21" s="217" t="s">
        <v>926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398.95</v>
      </c>
      <c r="Q21" s="272">
        <v>45299</v>
      </c>
      <c r="S21" s="37" t="s">
        <v>784</v>
      </c>
    </row>
    <row r="22" spans="1:1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941</v>
      </c>
      <c r="G22" s="219">
        <v>3590</v>
      </c>
      <c r="H22" s="217"/>
      <c r="I22" s="217" t="s">
        <v>942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3615.35</v>
      </c>
      <c r="Q22" s="272">
        <v>45308</v>
      </c>
      <c r="S22" s="37" t="s">
        <v>592</v>
      </c>
    </row>
    <row r="23" spans="1:1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945</v>
      </c>
      <c r="G23" s="219">
        <v>258</v>
      </c>
      <c r="H23" s="217"/>
      <c r="I23" s="217" t="s">
        <v>946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262.5</v>
      </c>
      <c r="Q23" s="272">
        <v>45303</v>
      </c>
      <c r="S23" s="37" t="s">
        <v>592</v>
      </c>
    </row>
    <row r="24" spans="1:19" ht="15" customHeight="1">
      <c r="A24" s="316">
        <v>15</v>
      </c>
      <c r="B24" s="317">
        <v>45301</v>
      </c>
      <c r="C24" s="318"/>
      <c r="D24" s="319" t="s">
        <v>401</v>
      </c>
      <c r="E24" s="320" t="s">
        <v>590</v>
      </c>
      <c r="F24" s="220">
        <v>3385</v>
      </c>
      <c r="G24" s="215">
        <v>2990</v>
      </c>
      <c r="H24" s="220">
        <v>3652.5</v>
      </c>
      <c r="I24" s="220" t="s">
        <v>960</v>
      </c>
      <c r="J24" s="321" t="s">
        <v>1093</v>
      </c>
      <c r="K24" s="321">
        <f>H24-F24</f>
        <v>267.5</v>
      </c>
      <c r="L24" s="322">
        <f>(F24*-0.3)/100</f>
        <v>-10.154999999999999</v>
      </c>
      <c r="M24" s="323">
        <f t="shared" ref="M24" si="8">(K24+L24)/F24</f>
        <v>7.6025110782865585E-2</v>
      </c>
      <c r="N24" s="321" t="s">
        <v>593</v>
      </c>
      <c r="O24" s="324">
        <v>45310</v>
      </c>
      <c r="P24" s="325"/>
      <c r="Q24" s="272"/>
      <c r="S24" s="37" t="s">
        <v>592</v>
      </c>
    </row>
    <row r="25" spans="1:1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968</v>
      </c>
      <c r="G25" s="219">
        <v>490</v>
      </c>
      <c r="H25" s="217"/>
      <c r="I25" s="217" t="s">
        <v>969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520.6</v>
      </c>
      <c r="Q25" s="272">
        <v>45309</v>
      </c>
      <c r="S25" s="37" t="s">
        <v>784</v>
      </c>
    </row>
    <row r="26" spans="1:19" ht="15" customHeight="1">
      <c r="A26" s="222">
        <v>17</v>
      </c>
      <c r="B26" s="218">
        <v>45307</v>
      </c>
      <c r="C26" s="223"/>
      <c r="D26" s="227" t="s">
        <v>905</v>
      </c>
      <c r="E26" s="224" t="s">
        <v>590</v>
      </c>
      <c r="F26" s="217" t="s">
        <v>990</v>
      </c>
      <c r="G26" s="219">
        <v>237</v>
      </c>
      <c r="H26" s="217"/>
      <c r="I26" s="217" t="s">
        <v>991</v>
      </c>
      <c r="J26" s="219" t="s">
        <v>591</v>
      </c>
      <c r="K26" s="219"/>
      <c r="L26" s="221"/>
      <c r="M26" s="225"/>
      <c r="N26" s="219"/>
      <c r="O26" s="226"/>
      <c r="P26" s="221"/>
      <c r="Q26" s="272"/>
      <c r="S26" s="37"/>
    </row>
    <row r="27" spans="1:19" ht="15" customHeight="1">
      <c r="A27" s="316">
        <v>18</v>
      </c>
      <c r="B27" s="317">
        <v>45308</v>
      </c>
      <c r="C27" s="318"/>
      <c r="D27" s="319" t="s">
        <v>1001</v>
      </c>
      <c r="E27" s="320" t="s">
        <v>590</v>
      </c>
      <c r="F27" s="220">
        <v>168</v>
      </c>
      <c r="G27" s="215">
        <v>157</v>
      </c>
      <c r="H27" s="220">
        <v>179.5</v>
      </c>
      <c r="I27" s="220" t="s">
        <v>1002</v>
      </c>
      <c r="J27" s="321" t="s">
        <v>1050</v>
      </c>
      <c r="K27" s="321">
        <f>H27-F27</f>
        <v>11.5</v>
      </c>
      <c r="L27" s="322">
        <f>(F27*-0.3)/100</f>
        <v>-0.504</v>
      </c>
      <c r="M27" s="323">
        <f t="shared" ref="M27" si="9">(K27+L27)/F27</f>
        <v>6.5452380952380956E-2</v>
      </c>
      <c r="N27" s="321" t="s">
        <v>593</v>
      </c>
      <c r="O27" s="324">
        <v>45311</v>
      </c>
      <c r="P27" s="324"/>
      <c r="Q27" s="272">
        <v>45309</v>
      </c>
      <c r="S27" s="37"/>
    </row>
    <row r="28" spans="1:19" ht="15" customHeight="1">
      <c r="A28" s="222">
        <v>19</v>
      </c>
      <c r="B28" s="218">
        <v>45308</v>
      </c>
      <c r="C28" s="223"/>
      <c r="D28" s="227" t="s">
        <v>211</v>
      </c>
      <c r="E28" s="224" t="s">
        <v>590</v>
      </c>
      <c r="F28" s="217" t="s">
        <v>1003</v>
      </c>
      <c r="G28" s="219">
        <v>2470</v>
      </c>
      <c r="H28" s="217"/>
      <c r="I28" s="217" t="s">
        <v>1004</v>
      </c>
      <c r="J28" s="219" t="s">
        <v>591</v>
      </c>
      <c r="K28" s="219"/>
      <c r="L28" s="221"/>
      <c r="M28" s="225"/>
      <c r="N28" s="219"/>
      <c r="O28" s="226"/>
      <c r="P28" s="221">
        <f>VLOOKUP(D28,'MidCap Intra'!$B$11:$C$568,2,0)</f>
        <v>2657.15</v>
      </c>
      <c r="Q28" s="272"/>
      <c r="S28" s="37"/>
    </row>
    <row r="29" spans="1:19" ht="15" customHeight="1">
      <c r="A29" s="316">
        <v>20</v>
      </c>
      <c r="B29" s="317">
        <v>45309</v>
      </c>
      <c r="C29" s="318"/>
      <c r="D29" s="319" t="s">
        <v>89</v>
      </c>
      <c r="E29" s="320" t="s">
        <v>590</v>
      </c>
      <c r="F29" s="220">
        <v>449</v>
      </c>
      <c r="G29" s="215">
        <v>421</v>
      </c>
      <c r="H29" s="220">
        <v>475.5</v>
      </c>
      <c r="I29" s="220" t="s">
        <v>1007</v>
      </c>
      <c r="J29" s="321" t="s">
        <v>1051</v>
      </c>
      <c r="K29" s="321">
        <f>H29-F29</f>
        <v>26.5</v>
      </c>
      <c r="L29" s="322">
        <f>(F29*-0.3)/100</f>
        <v>-1.347</v>
      </c>
      <c r="M29" s="323">
        <f t="shared" ref="M29" si="10">(K29+L29)/F29</f>
        <v>5.6020044543429841E-2</v>
      </c>
      <c r="N29" s="321" t="s">
        <v>593</v>
      </c>
      <c r="O29" s="324">
        <v>45311</v>
      </c>
      <c r="P29" s="325"/>
      <c r="Q29" s="272">
        <v>45309</v>
      </c>
      <c r="S29" s="37"/>
    </row>
    <row r="30" spans="1:19" ht="15" customHeight="1">
      <c r="A30" s="222"/>
      <c r="B30" s="218"/>
      <c r="C30" s="223"/>
      <c r="D30" s="227"/>
      <c r="E30" s="224"/>
      <c r="F30" s="217"/>
      <c r="G30" s="219"/>
      <c r="H30" s="217"/>
      <c r="I30" s="217"/>
      <c r="J30" s="219"/>
      <c r="K30" s="219"/>
      <c r="L30" s="221"/>
      <c r="M30" s="225"/>
      <c r="N30" s="219"/>
      <c r="O30" s="226"/>
      <c r="P30" s="221"/>
      <c r="Q30" s="272"/>
      <c r="S30" s="37"/>
    </row>
    <row r="31" spans="1:19" ht="15" customHeight="1">
      <c r="A31" s="222"/>
      <c r="B31" s="218"/>
      <c r="C31" s="223"/>
      <c r="D31" s="227"/>
      <c r="E31" s="224"/>
      <c r="F31" s="217"/>
      <c r="G31" s="219"/>
      <c r="H31" s="217"/>
      <c r="I31" s="217"/>
      <c r="J31" s="219"/>
      <c r="K31" s="219"/>
      <c r="L31" s="221"/>
      <c r="M31" s="225"/>
      <c r="N31" s="219"/>
      <c r="O31" s="226"/>
      <c r="P31" s="221"/>
      <c r="Q31" s="272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594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595</v>
      </c>
      <c r="B35" s="115"/>
      <c r="C35" s="115"/>
      <c r="D35" s="115"/>
      <c r="E35" s="37"/>
      <c r="F35" s="122" t="s">
        <v>596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597</v>
      </c>
      <c r="B36" s="115"/>
      <c r="C36" s="115"/>
      <c r="D36" s="115" t="s">
        <v>598</v>
      </c>
      <c r="E36" s="6"/>
      <c r="F36" s="122" t="s">
        <v>599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4"/>
      <c r="B38" s="234"/>
      <c r="C38" s="234"/>
      <c r="D38" s="234"/>
      <c r="E38" s="235"/>
      <c r="F38" s="235"/>
      <c r="G38" s="235"/>
      <c r="H38" s="235"/>
      <c r="I38" s="235"/>
      <c r="J38" s="236"/>
      <c r="K38" s="237"/>
      <c r="L38" s="237"/>
      <c r="M38" s="235"/>
      <c r="N38" s="238"/>
      <c r="O38" s="239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604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565</v>
      </c>
      <c r="C41" s="95"/>
      <c r="D41" s="96" t="s">
        <v>577</v>
      </c>
      <c r="E41" s="95" t="s">
        <v>578</v>
      </c>
      <c r="F41" s="95" t="s">
        <v>579</v>
      </c>
      <c r="G41" s="95" t="s">
        <v>600</v>
      </c>
      <c r="H41" s="95" t="s">
        <v>581</v>
      </c>
      <c r="I41" s="228" t="s">
        <v>582</v>
      </c>
      <c r="J41" s="230" t="s">
        <v>583</v>
      </c>
      <c r="K41" s="229" t="s">
        <v>605</v>
      </c>
      <c r="L41" s="97" t="s">
        <v>585</v>
      </c>
      <c r="M41" s="139" t="s">
        <v>606</v>
      </c>
      <c r="N41" s="95" t="s">
        <v>607</v>
      </c>
      <c r="O41" s="94" t="s">
        <v>587</v>
      </c>
      <c r="P41" s="96" t="s">
        <v>588</v>
      </c>
      <c r="Q41" s="276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20">
        <v>1</v>
      </c>
      <c r="B42" s="274">
        <v>45292</v>
      </c>
      <c r="C42" s="248"/>
      <c r="D42" s="248" t="s">
        <v>908</v>
      </c>
      <c r="E42" s="220" t="s">
        <v>602</v>
      </c>
      <c r="F42" s="220">
        <v>1463</v>
      </c>
      <c r="G42" s="220">
        <v>1448</v>
      </c>
      <c r="H42" s="220">
        <v>1479</v>
      </c>
      <c r="I42" s="215" t="s">
        <v>911</v>
      </c>
      <c r="J42" s="307" t="s">
        <v>912</v>
      </c>
      <c r="K42" s="231">
        <f t="shared" ref="K42:K43" si="11">H42-F42</f>
        <v>16</v>
      </c>
      <c r="L42" s="277">
        <f t="shared" ref="L42:L43" si="12">(H42*N42)*0.03%</f>
        <v>310.58999999999997</v>
      </c>
      <c r="M42" s="232">
        <f t="shared" ref="M42:M43" si="13">(K42*N42)-L42</f>
        <v>10889.41</v>
      </c>
      <c r="N42" s="231">
        <v>700</v>
      </c>
      <c r="O42" s="102" t="s">
        <v>593</v>
      </c>
      <c r="P42" s="233">
        <v>45292</v>
      </c>
      <c r="Q42" s="270"/>
      <c r="R42" s="140"/>
      <c r="S42" s="55" t="s">
        <v>984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94">
        <v>2</v>
      </c>
      <c r="B43" s="308">
        <v>45292</v>
      </c>
      <c r="C43" s="309"/>
      <c r="D43" s="309" t="s">
        <v>909</v>
      </c>
      <c r="E43" s="294" t="s">
        <v>602</v>
      </c>
      <c r="F43" s="294">
        <v>2857</v>
      </c>
      <c r="G43" s="294">
        <v>2820</v>
      </c>
      <c r="H43" s="294">
        <v>2820</v>
      </c>
      <c r="I43" s="295" t="s">
        <v>913</v>
      </c>
      <c r="J43" s="310" t="s">
        <v>919</v>
      </c>
      <c r="K43" s="311">
        <f t="shared" si="11"/>
        <v>-37</v>
      </c>
      <c r="L43" s="312">
        <f t="shared" si="12"/>
        <v>253.79999999999998</v>
      </c>
      <c r="M43" s="313">
        <f t="shared" si="13"/>
        <v>-11353.8</v>
      </c>
      <c r="N43" s="311">
        <v>300</v>
      </c>
      <c r="O43" s="314" t="s">
        <v>603</v>
      </c>
      <c r="P43" s="315">
        <v>45293</v>
      </c>
      <c r="Q43" s="270"/>
      <c r="R43" s="140"/>
      <c r="S43" s="55" t="s">
        <v>984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94">
        <v>3</v>
      </c>
      <c r="B44" s="308">
        <v>45292</v>
      </c>
      <c r="C44" s="309"/>
      <c r="D44" s="309" t="s">
        <v>910</v>
      </c>
      <c r="E44" s="294" t="s">
        <v>602</v>
      </c>
      <c r="F44" s="294">
        <v>870</v>
      </c>
      <c r="G44" s="294">
        <v>860</v>
      </c>
      <c r="H44" s="294">
        <v>860</v>
      </c>
      <c r="I44" s="295" t="s">
        <v>914</v>
      </c>
      <c r="J44" s="310" t="s">
        <v>918</v>
      </c>
      <c r="K44" s="311">
        <f t="shared" ref="K44" si="14">H44-F44</f>
        <v>-10</v>
      </c>
      <c r="L44" s="312">
        <f t="shared" ref="L44" si="15">(H44*N44)*0.03%</f>
        <v>258</v>
      </c>
      <c r="M44" s="313">
        <f t="shared" ref="M44" si="16">(K44*N44)-L44</f>
        <v>-10258</v>
      </c>
      <c r="N44" s="311">
        <v>1000</v>
      </c>
      <c r="O44" s="314" t="s">
        <v>603</v>
      </c>
      <c r="P44" s="315">
        <v>45293</v>
      </c>
      <c r="Q44" s="270"/>
      <c r="R44" s="140"/>
      <c r="S44" s="55" t="s">
        <v>984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94">
        <v>4</v>
      </c>
      <c r="B45" s="308">
        <v>45293</v>
      </c>
      <c r="C45" s="309"/>
      <c r="D45" s="309" t="s">
        <v>908</v>
      </c>
      <c r="E45" s="294" t="s">
        <v>602</v>
      </c>
      <c r="F45" s="294">
        <v>1460</v>
      </c>
      <c r="G45" s="294">
        <v>1445</v>
      </c>
      <c r="H45" s="294">
        <v>1445</v>
      </c>
      <c r="I45" s="295" t="s">
        <v>920</v>
      </c>
      <c r="J45" s="310" t="s">
        <v>921</v>
      </c>
      <c r="K45" s="311">
        <f t="shared" ref="K45:K46" si="17">H45-F45</f>
        <v>-15</v>
      </c>
      <c r="L45" s="312">
        <f t="shared" ref="L45:L46" si="18">(H45*N45)*0.03%</f>
        <v>303.45</v>
      </c>
      <c r="M45" s="313">
        <f t="shared" ref="M45:M46" si="19">(K45*N45)-L45</f>
        <v>-10803.45</v>
      </c>
      <c r="N45" s="311">
        <v>700</v>
      </c>
      <c r="O45" s="314" t="s">
        <v>603</v>
      </c>
      <c r="P45" s="315">
        <v>45294</v>
      </c>
      <c r="Q45" s="270"/>
      <c r="R45" s="140"/>
      <c r="S45" s="55" t="s">
        <v>984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33">
        <v>5</v>
      </c>
      <c r="B46" s="334">
        <v>45295</v>
      </c>
      <c r="C46" s="335"/>
      <c r="D46" s="335" t="s">
        <v>931</v>
      </c>
      <c r="E46" s="333" t="s">
        <v>602</v>
      </c>
      <c r="F46" s="333">
        <v>2626</v>
      </c>
      <c r="G46" s="333">
        <v>2592</v>
      </c>
      <c r="H46" s="333">
        <v>2627</v>
      </c>
      <c r="I46" s="336" t="s">
        <v>932</v>
      </c>
      <c r="J46" s="337" t="s">
        <v>806</v>
      </c>
      <c r="K46" s="338">
        <f t="shared" si="17"/>
        <v>1</v>
      </c>
      <c r="L46" s="339">
        <f t="shared" si="18"/>
        <v>236.42999999999998</v>
      </c>
      <c r="M46" s="340">
        <f t="shared" si="19"/>
        <v>63.570000000000022</v>
      </c>
      <c r="N46" s="338">
        <v>300</v>
      </c>
      <c r="O46" s="341" t="s">
        <v>610</v>
      </c>
      <c r="P46" s="342">
        <v>45296</v>
      </c>
      <c r="Q46" s="270"/>
      <c r="R46" s="140"/>
      <c r="S46" s="55" t="s">
        <v>984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94">
        <v>6</v>
      </c>
      <c r="B47" s="308">
        <v>45295</v>
      </c>
      <c r="C47" s="309"/>
      <c r="D47" s="309" t="s">
        <v>936</v>
      </c>
      <c r="E47" s="294" t="s">
        <v>602</v>
      </c>
      <c r="F47" s="294">
        <v>2724</v>
      </c>
      <c r="G47" s="294">
        <v>2693</v>
      </c>
      <c r="H47" s="294">
        <v>2693</v>
      </c>
      <c r="I47" s="295" t="s">
        <v>939</v>
      </c>
      <c r="J47" s="310" t="s">
        <v>940</v>
      </c>
      <c r="K47" s="311">
        <f t="shared" ref="K47:K48" si="20">H47-F47</f>
        <v>-31</v>
      </c>
      <c r="L47" s="312">
        <f t="shared" ref="L47:L48" si="21">(H47*N47)*0.03%</f>
        <v>323.15999999999997</v>
      </c>
      <c r="M47" s="313">
        <f t="shared" ref="M47:M48" si="22">(K47*N47)-L47</f>
        <v>-12723.16</v>
      </c>
      <c r="N47" s="311">
        <v>400</v>
      </c>
      <c r="O47" s="314" t="s">
        <v>603</v>
      </c>
      <c r="P47" s="315">
        <v>45296</v>
      </c>
      <c r="Q47" s="270"/>
      <c r="R47" s="140"/>
      <c r="S47" s="55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0">
        <v>7</v>
      </c>
      <c r="B48" s="274">
        <v>45299</v>
      </c>
      <c r="C48" s="248"/>
      <c r="D48" s="248" t="s">
        <v>947</v>
      </c>
      <c r="E48" s="220" t="s">
        <v>602</v>
      </c>
      <c r="F48" s="220">
        <v>10080</v>
      </c>
      <c r="G48" s="220">
        <v>9880</v>
      </c>
      <c r="H48" s="220">
        <v>10257.5</v>
      </c>
      <c r="I48" s="215" t="s">
        <v>948</v>
      </c>
      <c r="J48" s="307" t="s">
        <v>992</v>
      </c>
      <c r="K48" s="231">
        <f t="shared" si="20"/>
        <v>177.5</v>
      </c>
      <c r="L48" s="277">
        <f t="shared" si="21"/>
        <v>153.86249999999998</v>
      </c>
      <c r="M48" s="232">
        <f t="shared" si="22"/>
        <v>8721.1375000000007</v>
      </c>
      <c r="N48" s="231">
        <v>50</v>
      </c>
      <c r="O48" s="102" t="s">
        <v>593</v>
      </c>
      <c r="P48" s="233">
        <v>45307</v>
      </c>
      <c r="Q48" s="270"/>
      <c r="R48" s="140"/>
      <c r="S48" s="55" t="s">
        <v>984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94">
        <v>8</v>
      </c>
      <c r="B49" s="308">
        <v>45301</v>
      </c>
      <c r="C49" s="309"/>
      <c r="D49" s="309" t="s">
        <v>958</v>
      </c>
      <c r="E49" s="294" t="s">
        <v>602</v>
      </c>
      <c r="F49" s="294">
        <v>241</v>
      </c>
      <c r="G49" s="294">
        <v>238</v>
      </c>
      <c r="H49" s="294">
        <v>238</v>
      </c>
      <c r="I49" s="295" t="s">
        <v>959</v>
      </c>
      <c r="J49" s="310" t="s">
        <v>978</v>
      </c>
      <c r="K49" s="311">
        <f t="shared" ref="K49" si="23">H49-F49</f>
        <v>-3</v>
      </c>
      <c r="L49" s="312">
        <f t="shared" ref="L49" si="24">(H49*N49)*0.03%</f>
        <v>257.03999999999996</v>
      </c>
      <c r="M49" s="313">
        <f t="shared" ref="M49" si="25">(K49*N49)-L49</f>
        <v>-11057.04</v>
      </c>
      <c r="N49" s="311">
        <v>3600</v>
      </c>
      <c r="O49" s="314" t="s">
        <v>603</v>
      </c>
      <c r="P49" s="315">
        <v>45306</v>
      </c>
      <c r="Q49" s="270"/>
      <c r="R49" s="140"/>
      <c r="S49" s="55" t="s">
        <v>984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0">
        <v>9</v>
      </c>
      <c r="B50" s="274">
        <v>45301</v>
      </c>
      <c r="C50" s="248"/>
      <c r="D50" s="248" t="s">
        <v>961</v>
      </c>
      <c r="E50" s="220" t="s">
        <v>602</v>
      </c>
      <c r="F50" s="220">
        <v>2645</v>
      </c>
      <c r="G50" s="220">
        <v>2595</v>
      </c>
      <c r="H50" s="220">
        <v>2692.5</v>
      </c>
      <c r="I50" s="215" t="s">
        <v>962</v>
      </c>
      <c r="J50" s="307" t="s">
        <v>612</v>
      </c>
      <c r="K50" s="231">
        <f t="shared" ref="K50:K51" si="26">H50-F50</f>
        <v>47.5</v>
      </c>
      <c r="L50" s="277">
        <f t="shared" ref="L50:L51" si="27">(H50*N50)*0.03%</f>
        <v>201.93749999999997</v>
      </c>
      <c r="M50" s="232">
        <f t="shared" ref="M50:M51" si="28">(K50*N50)-L50</f>
        <v>11673.0625</v>
      </c>
      <c r="N50" s="231">
        <v>250</v>
      </c>
      <c r="O50" s="102" t="s">
        <v>593</v>
      </c>
      <c r="P50" s="233">
        <v>45302</v>
      </c>
      <c r="Q50" s="270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94">
        <v>10</v>
      </c>
      <c r="B51" s="308">
        <v>45303</v>
      </c>
      <c r="C51" s="309"/>
      <c r="D51" s="309" t="s">
        <v>966</v>
      </c>
      <c r="E51" s="294" t="s">
        <v>602</v>
      </c>
      <c r="F51" s="294">
        <v>5365</v>
      </c>
      <c r="G51" s="294">
        <v>5298</v>
      </c>
      <c r="H51" s="294">
        <v>5325</v>
      </c>
      <c r="I51" s="295" t="s">
        <v>967</v>
      </c>
      <c r="J51" s="310" t="s">
        <v>979</v>
      </c>
      <c r="K51" s="311">
        <f t="shared" si="26"/>
        <v>-40</v>
      </c>
      <c r="L51" s="312">
        <f t="shared" si="27"/>
        <v>239.62499999999997</v>
      </c>
      <c r="M51" s="313">
        <f t="shared" si="28"/>
        <v>-6239.625</v>
      </c>
      <c r="N51" s="311">
        <v>150</v>
      </c>
      <c r="O51" s="314" t="s">
        <v>603</v>
      </c>
      <c r="P51" s="315">
        <v>45306</v>
      </c>
      <c r="Q51" s="270"/>
      <c r="R51" s="140"/>
      <c r="S51" s="55" t="s">
        <v>984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0">
        <v>11</v>
      </c>
      <c r="B52" s="274">
        <v>45303</v>
      </c>
      <c r="C52" s="248"/>
      <c r="D52" s="248" t="s">
        <v>973</v>
      </c>
      <c r="E52" s="220" t="s">
        <v>602</v>
      </c>
      <c r="F52" s="220">
        <v>21910</v>
      </c>
      <c r="G52" s="220">
        <v>21795</v>
      </c>
      <c r="H52" s="220">
        <v>22055</v>
      </c>
      <c r="I52" s="215" t="s">
        <v>974</v>
      </c>
      <c r="J52" s="307" t="s">
        <v>736</v>
      </c>
      <c r="K52" s="231">
        <f t="shared" ref="K52:K53" si="29">H52-F52</f>
        <v>145</v>
      </c>
      <c r="L52" s="277">
        <f t="shared" ref="L52:L53" si="30">(H52*N52)*0.03%</f>
        <v>330.82499999999999</v>
      </c>
      <c r="M52" s="232">
        <f t="shared" ref="M52:M53" si="31">(K52*N52)-L52</f>
        <v>6919.1750000000002</v>
      </c>
      <c r="N52" s="231">
        <v>50</v>
      </c>
      <c r="O52" s="102" t="s">
        <v>593</v>
      </c>
      <c r="P52" s="233">
        <v>45306</v>
      </c>
      <c r="Q52" s="270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94">
        <v>12</v>
      </c>
      <c r="B53" s="308">
        <v>45307</v>
      </c>
      <c r="C53" s="309"/>
      <c r="D53" s="309" t="s">
        <v>988</v>
      </c>
      <c r="E53" s="294" t="s">
        <v>602</v>
      </c>
      <c r="F53" s="294">
        <v>3887.5</v>
      </c>
      <c r="G53" s="294">
        <v>3838</v>
      </c>
      <c r="H53" s="294">
        <v>3838</v>
      </c>
      <c r="I53" s="295" t="s">
        <v>989</v>
      </c>
      <c r="J53" s="310" t="s">
        <v>993</v>
      </c>
      <c r="K53" s="311">
        <f t="shared" si="29"/>
        <v>-49.5</v>
      </c>
      <c r="L53" s="312">
        <f t="shared" si="30"/>
        <v>230.27999999999997</v>
      </c>
      <c r="M53" s="313">
        <f t="shared" si="31"/>
        <v>-10130.280000000001</v>
      </c>
      <c r="N53" s="311">
        <v>200</v>
      </c>
      <c r="O53" s="314" t="s">
        <v>603</v>
      </c>
      <c r="P53" s="315">
        <v>45307</v>
      </c>
      <c r="Q53" s="270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94">
        <v>13</v>
      </c>
      <c r="B54" s="308">
        <v>45311</v>
      </c>
      <c r="C54" s="309"/>
      <c r="D54" s="309" t="s">
        <v>1044</v>
      </c>
      <c r="E54" s="294" t="s">
        <v>602</v>
      </c>
      <c r="F54" s="294">
        <v>746.5</v>
      </c>
      <c r="G54" s="294">
        <v>737</v>
      </c>
      <c r="H54" s="294">
        <v>738.5</v>
      </c>
      <c r="I54" s="295" t="s">
        <v>1045</v>
      </c>
      <c r="J54" s="310" t="s">
        <v>1046</v>
      </c>
      <c r="K54" s="311">
        <f t="shared" ref="K54" si="32">H54-F54</f>
        <v>-8</v>
      </c>
      <c r="L54" s="312">
        <f t="shared" ref="L54" si="33">(H54*N54)*0.03%</f>
        <v>221.54999999999998</v>
      </c>
      <c r="M54" s="313">
        <f t="shared" ref="M54" si="34">(K54*N54)-L54</f>
        <v>-8221.5499999999993</v>
      </c>
      <c r="N54" s="311">
        <v>1000</v>
      </c>
      <c r="O54" s="314" t="s">
        <v>603</v>
      </c>
      <c r="P54" s="315">
        <v>45311</v>
      </c>
      <c r="Q54" s="270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33">
        <v>14</v>
      </c>
      <c r="B55" s="334">
        <v>45311</v>
      </c>
      <c r="C55" s="335"/>
      <c r="D55" s="335" t="s">
        <v>973</v>
      </c>
      <c r="E55" s="333" t="s">
        <v>602</v>
      </c>
      <c r="F55" s="333">
        <v>21650</v>
      </c>
      <c r="G55" s="333">
        <v>21550</v>
      </c>
      <c r="H55" s="333">
        <v>21655</v>
      </c>
      <c r="I55" s="336" t="s">
        <v>1047</v>
      </c>
      <c r="J55" s="337" t="s">
        <v>1048</v>
      </c>
      <c r="K55" s="338">
        <f t="shared" ref="K55" si="35">H55-F55</f>
        <v>5</v>
      </c>
      <c r="L55" s="339">
        <f t="shared" ref="L55" si="36">(H55*N55)*0.03%</f>
        <v>324.82499999999999</v>
      </c>
      <c r="M55" s="340">
        <f t="shared" ref="M55" si="37">(K55*N55)-L55</f>
        <v>-74.824999999999989</v>
      </c>
      <c r="N55" s="338">
        <v>50</v>
      </c>
      <c r="O55" s="341" t="s">
        <v>610</v>
      </c>
      <c r="P55" s="342">
        <v>45311</v>
      </c>
      <c r="Q55" s="270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20">
        <v>15</v>
      </c>
      <c r="B56" s="274">
        <v>45314</v>
      </c>
      <c r="C56" s="248"/>
      <c r="D56" s="248" t="s">
        <v>1091</v>
      </c>
      <c r="E56" s="220" t="s">
        <v>888</v>
      </c>
      <c r="F56" s="220">
        <v>21410</v>
      </c>
      <c r="G56" s="220">
        <v>21590</v>
      </c>
      <c r="H56" s="220">
        <v>21310</v>
      </c>
      <c r="I56" s="215" t="s">
        <v>1092</v>
      </c>
      <c r="J56" s="307" t="s">
        <v>613</v>
      </c>
      <c r="K56" s="231">
        <f>F56-H56</f>
        <v>100</v>
      </c>
      <c r="L56" s="277">
        <f t="shared" ref="L56" si="38">(H56*N56)*0.03%</f>
        <v>319.64999999999998</v>
      </c>
      <c r="M56" s="232">
        <f t="shared" ref="M56" si="39">(K56*N56)-L56</f>
        <v>4680.3500000000004</v>
      </c>
      <c r="N56" s="231">
        <v>50</v>
      </c>
      <c r="O56" s="102" t="s">
        <v>593</v>
      </c>
      <c r="P56" s="233">
        <v>45314</v>
      </c>
      <c r="Q56" s="270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17"/>
      <c r="B57" s="278"/>
      <c r="C57" s="271"/>
      <c r="D57" s="271"/>
      <c r="E57" s="217"/>
      <c r="F57" s="217"/>
      <c r="G57" s="217"/>
      <c r="H57" s="217"/>
      <c r="I57" s="219"/>
      <c r="J57" s="216"/>
      <c r="K57" s="98"/>
      <c r="L57" s="101"/>
      <c r="M57" s="273"/>
      <c r="N57" s="98"/>
      <c r="O57" s="100"/>
      <c r="P57" s="280"/>
      <c r="Q57" s="270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17"/>
      <c r="B58" s="278"/>
      <c r="C58" s="271"/>
      <c r="D58" s="271"/>
      <c r="E58" s="217"/>
      <c r="F58" s="217"/>
      <c r="G58" s="217"/>
      <c r="H58" s="217"/>
      <c r="I58" s="219"/>
      <c r="J58" s="216"/>
      <c r="K58" s="98"/>
      <c r="L58" s="279"/>
      <c r="M58" s="273"/>
      <c r="N58" s="98"/>
      <c r="O58" s="100"/>
      <c r="P58" s="280"/>
      <c r="Q58" s="270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60" spans="1:39" ht="12.75" customHeight="1">
      <c r="A60" s="141"/>
      <c r="B60" s="144"/>
      <c r="C60" s="140"/>
      <c r="D60" s="140"/>
      <c r="E60" s="141"/>
      <c r="F60" s="141"/>
      <c r="G60" s="141"/>
      <c r="H60" s="145"/>
      <c r="I60" s="145"/>
      <c r="J60" s="145"/>
      <c r="K60" s="140"/>
      <c r="L60" s="141"/>
      <c r="M60" s="141"/>
      <c r="N60" s="141"/>
      <c r="O60" s="145"/>
      <c r="P60" s="145"/>
      <c r="Q60" s="145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>
      <c r="A61" s="146" t="s">
        <v>608</v>
      </c>
      <c r="B61" s="146"/>
      <c r="C61" s="146"/>
      <c r="D61" s="146"/>
      <c r="E61" s="147"/>
      <c r="F61" s="108"/>
      <c r="G61" s="108"/>
      <c r="H61" s="108"/>
      <c r="I61" s="108"/>
      <c r="J61" s="1"/>
      <c r="K61" s="6"/>
      <c r="L61" s="6"/>
      <c r="M61" s="6"/>
      <c r="N61" s="1"/>
      <c r="O61" s="1"/>
      <c r="P61" s="37"/>
      <c r="Q61" s="37"/>
      <c r="R61" s="37"/>
      <c r="S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7"/>
      <c r="AH61" s="37"/>
      <c r="AI61" s="37"/>
      <c r="AJ61" s="37"/>
      <c r="AK61" s="37"/>
      <c r="AL61" s="37"/>
      <c r="AM61" s="37"/>
    </row>
    <row r="62" spans="1:39" ht="38.25">
      <c r="A62" s="95" t="s">
        <v>16</v>
      </c>
      <c r="B62" s="95" t="s">
        <v>565</v>
      </c>
      <c r="C62" s="95"/>
      <c r="D62" s="96" t="s">
        <v>577</v>
      </c>
      <c r="E62" s="95" t="s">
        <v>578</v>
      </c>
      <c r="F62" s="95" t="s">
        <v>579</v>
      </c>
      <c r="G62" s="95" t="s">
        <v>600</v>
      </c>
      <c r="H62" s="95" t="s">
        <v>581</v>
      </c>
      <c r="I62" s="95" t="s">
        <v>582</v>
      </c>
      <c r="J62" s="94" t="s">
        <v>583</v>
      </c>
      <c r="K62" s="94" t="s">
        <v>609</v>
      </c>
      <c r="L62" s="97" t="s">
        <v>585</v>
      </c>
      <c r="M62" s="139" t="s">
        <v>606</v>
      </c>
      <c r="N62" s="95" t="s">
        <v>607</v>
      </c>
      <c r="O62" s="95" t="s">
        <v>587</v>
      </c>
      <c r="P62" s="96" t="s">
        <v>588</v>
      </c>
      <c r="Q62" s="275"/>
      <c r="R62" s="37"/>
      <c r="S62" s="6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7"/>
      <c r="AH62" s="37"/>
      <c r="AI62" s="37"/>
      <c r="AJ62" s="37"/>
      <c r="AK62" s="37"/>
      <c r="AL62" s="37"/>
      <c r="AM62" s="37"/>
    </row>
    <row r="63" spans="1:39" ht="12.75" customHeight="1">
      <c r="A63" s="377">
        <v>1</v>
      </c>
      <c r="B63" s="379">
        <v>45289</v>
      </c>
      <c r="C63" s="309"/>
      <c r="D63" s="309" t="s">
        <v>903</v>
      </c>
      <c r="E63" s="294" t="s">
        <v>602</v>
      </c>
      <c r="F63" s="294">
        <v>300</v>
      </c>
      <c r="G63" s="294"/>
      <c r="H63" s="294"/>
      <c r="I63" s="295"/>
      <c r="J63" s="375" t="s">
        <v>929</v>
      </c>
      <c r="K63" s="326">
        <f>H63-F63</f>
        <v>-300</v>
      </c>
      <c r="L63" s="327">
        <v>25</v>
      </c>
      <c r="M63" s="363">
        <v>-2975</v>
      </c>
      <c r="N63" s="311">
        <v>15</v>
      </c>
      <c r="O63" s="365" t="s">
        <v>603</v>
      </c>
      <c r="P63" s="367">
        <v>45294</v>
      </c>
      <c r="Q63" s="270"/>
      <c r="R63" s="140"/>
      <c r="S63" s="55" t="s">
        <v>592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78"/>
      <c r="B64" s="380"/>
      <c r="C64" s="309"/>
      <c r="D64" s="309" t="s">
        <v>904</v>
      </c>
      <c r="E64" s="294" t="s">
        <v>888</v>
      </c>
      <c r="F64" s="294">
        <v>105</v>
      </c>
      <c r="G64" s="294"/>
      <c r="H64" s="294"/>
      <c r="I64" s="294"/>
      <c r="J64" s="376"/>
      <c r="K64" s="326">
        <f>F64-H64</f>
        <v>105</v>
      </c>
      <c r="L64" s="327">
        <v>25</v>
      </c>
      <c r="M64" s="364"/>
      <c r="N64" s="311">
        <v>15</v>
      </c>
      <c r="O64" s="366"/>
      <c r="P64" s="368"/>
      <c r="Q64" s="270"/>
      <c r="R64" s="140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31">
        <v>2</v>
      </c>
      <c r="B65" s="332">
        <v>45295</v>
      </c>
      <c r="C65" s="248"/>
      <c r="D65" s="248" t="s">
        <v>933</v>
      </c>
      <c r="E65" s="220" t="s">
        <v>602</v>
      </c>
      <c r="F65" s="220">
        <v>300</v>
      </c>
      <c r="G65" s="220">
        <v>240</v>
      </c>
      <c r="H65" s="215">
        <v>362.5</v>
      </c>
      <c r="I65" s="215" t="s">
        <v>934</v>
      </c>
      <c r="J65" s="328" t="s">
        <v>935</v>
      </c>
      <c r="K65" s="329">
        <f>H65-F65</f>
        <v>62.5</v>
      </c>
      <c r="L65" s="330">
        <v>50</v>
      </c>
      <c r="M65" s="232">
        <f t="shared" ref="M65" si="40">(K65*N65)-L65</f>
        <v>887.5</v>
      </c>
      <c r="N65" s="231">
        <v>15</v>
      </c>
      <c r="O65" s="102" t="s">
        <v>593</v>
      </c>
      <c r="P65" s="233">
        <v>45295</v>
      </c>
      <c r="Q65" s="270"/>
      <c r="R65" s="140"/>
      <c r="S65" s="55" t="s">
        <v>592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43">
        <v>3</v>
      </c>
      <c r="B66" s="344">
        <v>45299</v>
      </c>
      <c r="C66" s="309"/>
      <c r="D66" s="309" t="s">
        <v>949</v>
      </c>
      <c r="E66" s="294" t="s">
        <v>602</v>
      </c>
      <c r="F66" s="294">
        <v>91.5</v>
      </c>
      <c r="G66" s="294">
        <v>60</v>
      </c>
      <c r="H66" s="294">
        <v>37.5</v>
      </c>
      <c r="I66" s="295" t="s">
        <v>950</v>
      </c>
      <c r="J66" s="345" t="s">
        <v>951</v>
      </c>
      <c r="K66" s="326">
        <f>H66-F66</f>
        <v>-54</v>
      </c>
      <c r="L66" s="327">
        <v>50</v>
      </c>
      <c r="M66" s="313">
        <f t="shared" ref="M66" si="41">(K66*N66)-L66</f>
        <v>-2750</v>
      </c>
      <c r="N66" s="311">
        <v>50</v>
      </c>
      <c r="O66" s="314" t="s">
        <v>603</v>
      </c>
      <c r="P66" s="315">
        <v>45300</v>
      </c>
      <c r="Q66" s="270"/>
      <c r="R66" s="140"/>
      <c r="S66" s="55" t="s">
        <v>592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46">
        <v>4</v>
      </c>
      <c r="B67" s="347">
        <v>45300</v>
      </c>
      <c r="C67" s="335"/>
      <c r="D67" s="335" t="s">
        <v>952</v>
      </c>
      <c r="E67" s="333" t="s">
        <v>602</v>
      </c>
      <c r="F67" s="333">
        <v>280</v>
      </c>
      <c r="G67" s="333">
        <v>180</v>
      </c>
      <c r="H67" s="333">
        <v>280</v>
      </c>
      <c r="I67" s="336" t="s">
        <v>953</v>
      </c>
      <c r="J67" s="348" t="s">
        <v>954</v>
      </c>
      <c r="K67" s="349">
        <f>H67-F67</f>
        <v>0</v>
      </c>
      <c r="L67" s="350">
        <v>50</v>
      </c>
      <c r="M67" s="340">
        <f t="shared" ref="M67:M68" si="42">(K67*N67)-L67</f>
        <v>-50</v>
      </c>
      <c r="N67" s="338">
        <v>15</v>
      </c>
      <c r="O67" s="341" t="s">
        <v>610</v>
      </c>
      <c r="P67" s="342">
        <v>45300</v>
      </c>
      <c r="Q67" s="270"/>
      <c r="R67" s="140"/>
      <c r="S67" s="55" t="s">
        <v>984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43">
        <v>5</v>
      </c>
      <c r="B68" s="344">
        <v>45300</v>
      </c>
      <c r="C68" s="309"/>
      <c r="D68" s="309" t="s">
        <v>955</v>
      </c>
      <c r="E68" s="294" t="s">
        <v>602</v>
      </c>
      <c r="F68" s="294">
        <v>16</v>
      </c>
      <c r="G68" s="294">
        <v>0</v>
      </c>
      <c r="H68" s="294">
        <v>0</v>
      </c>
      <c r="I68" s="295" t="s">
        <v>956</v>
      </c>
      <c r="J68" s="345" t="s">
        <v>957</v>
      </c>
      <c r="K68" s="326">
        <f>H68-F68</f>
        <v>-16</v>
      </c>
      <c r="L68" s="327">
        <v>25</v>
      </c>
      <c r="M68" s="313">
        <f t="shared" si="42"/>
        <v>-665</v>
      </c>
      <c r="N68" s="311">
        <v>40</v>
      </c>
      <c r="O68" s="314" t="s">
        <v>603</v>
      </c>
      <c r="P68" s="315">
        <v>45300</v>
      </c>
      <c r="Q68" s="270"/>
      <c r="R68" s="140"/>
      <c r="S68" s="55" t="s">
        <v>984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94">
        <v>6</v>
      </c>
      <c r="B69" s="308">
        <v>45302</v>
      </c>
      <c r="C69" s="309"/>
      <c r="D69" s="309" t="s">
        <v>963</v>
      </c>
      <c r="E69" s="294" t="s">
        <v>602</v>
      </c>
      <c r="F69" s="294">
        <v>375</v>
      </c>
      <c r="G69" s="294">
        <v>280</v>
      </c>
      <c r="H69" s="294">
        <v>280</v>
      </c>
      <c r="I69" s="295" t="s">
        <v>964</v>
      </c>
      <c r="J69" s="345" t="s">
        <v>714</v>
      </c>
      <c r="K69" s="326">
        <f>H69-F69</f>
        <v>-95</v>
      </c>
      <c r="L69" s="327">
        <v>50</v>
      </c>
      <c r="M69" s="313">
        <f t="shared" ref="M69" si="43">(K69*N69)-L69</f>
        <v>-1475</v>
      </c>
      <c r="N69" s="311">
        <v>15</v>
      </c>
      <c r="O69" s="314" t="s">
        <v>603</v>
      </c>
      <c r="P69" s="315">
        <v>45302</v>
      </c>
      <c r="Q69" s="270"/>
      <c r="R69" s="140"/>
      <c r="S69" s="55" t="s">
        <v>984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69">
        <v>7</v>
      </c>
      <c r="B70" s="371">
        <v>45303</v>
      </c>
      <c r="C70" s="248"/>
      <c r="D70" s="248" t="s">
        <v>970</v>
      </c>
      <c r="E70" s="220" t="s">
        <v>888</v>
      </c>
      <c r="F70" s="220">
        <v>46</v>
      </c>
      <c r="G70" s="220"/>
      <c r="H70" s="220">
        <v>40</v>
      </c>
      <c r="I70" s="215"/>
      <c r="J70" s="373" t="s">
        <v>977</v>
      </c>
      <c r="K70" s="329">
        <f>F70-H70</f>
        <v>6</v>
      </c>
      <c r="L70" s="330">
        <v>50</v>
      </c>
      <c r="M70" s="381">
        <v>820</v>
      </c>
      <c r="N70" s="231">
        <v>40</v>
      </c>
      <c r="O70" s="383" t="s">
        <v>593</v>
      </c>
      <c r="P70" s="385">
        <v>45306</v>
      </c>
      <c r="Q70" s="270"/>
      <c r="R70" s="140"/>
      <c r="S70" s="55" t="s">
        <v>984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70"/>
      <c r="B71" s="372"/>
      <c r="C71" s="248"/>
      <c r="D71" s="248" t="s">
        <v>971</v>
      </c>
      <c r="E71" s="220" t="s">
        <v>888</v>
      </c>
      <c r="F71" s="220">
        <v>44</v>
      </c>
      <c r="G71" s="220"/>
      <c r="H71" s="220">
        <v>27</v>
      </c>
      <c r="I71" s="215"/>
      <c r="J71" s="374"/>
      <c r="K71" s="329">
        <f>F71-H71</f>
        <v>17</v>
      </c>
      <c r="L71" s="330">
        <v>50</v>
      </c>
      <c r="M71" s="382"/>
      <c r="N71" s="231">
        <v>40</v>
      </c>
      <c r="O71" s="384"/>
      <c r="P71" s="386"/>
      <c r="Q71" s="270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>
        <v>8</v>
      </c>
      <c r="B72" s="274">
        <v>45303</v>
      </c>
      <c r="C72" s="248"/>
      <c r="D72" s="248" t="s">
        <v>963</v>
      </c>
      <c r="E72" s="220" t="s">
        <v>602</v>
      </c>
      <c r="F72" s="220">
        <v>360</v>
      </c>
      <c r="G72" s="220">
        <v>255</v>
      </c>
      <c r="H72" s="220">
        <v>480</v>
      </c>
      <c r="I72" s="215" t="s">
        <v>972</v>
      </c>
      <c r="J72" s="328" t="s">
        <v>976</v>
      </c>
      <c r="K72" s="329">
        <f>H72-F72</f>
        <v>120</v>
      </c>
      <c r="L72" s="330">
        <v>50</v>
      </c>
      <c r="M72" s="232">
        <f t="shared" ref="M72" si="44">(K72*N72)-L72</f>
        <v>1750</v>
      </c>
      <c r="N72" s="231">
        <v>15</v>
      </c>
      <c r="O72" s="102" t="s">
        <v>593</v>
      </c>
      <c r="P72" s="233">
        <v>45306</v>
      </c>
      <c r="Q72" s="270"/>
      <c r="R72" s="140"/>
      <c r="S72" s="55" t="s">
        <v>984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69">
        <v>9</v>
      </c>
      <c r="B73" s="371">
        <v>45306</v>
      </c>
      <c r="C73" s="248"/>
      <c r="D73" s="248" t="s">
        <v>980</v>
      </c>
      <c r="E73" s="220" t="s">
        <v>888</v>
      </c>
      <c r="F73" s="220">
        <v>28</v>
      </c>
      <c r="G73" s="220"/>
      <c r="H73" s="220">
        <v>10</v>
      </c>
      <c r="I73" s="215"/>
      <c r="J73" s="373" t="s">
        <v>987</v>
      </c>
      <c r="K73" s="329">
        <f>F73-H73</f>
        <v>18</v>
      </c>
      <c r="L73" s="330">
        <v>50</v>
      </c>
      <c r="M73" s="381">
        <v>940</v>
      </c>
      <c r="N73" s="231">
        <v>40</v>
      </c>
      <c r="O73" s="383" t="s">
        <v>593</v>
      </c>
      <c r="P73" s="385">
        <v>45307</v>
      </c>
      <c r="Q73" s="270"/>
      <c r="R73" s="140"/>
      <c r="S73" s="55" t="s">
        <v>984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70"/>
      <c r="B74" s="372"/>
      <c r="C74" s="248"/>
      <c r="D74" s="248" t="s">
        <v>981</v>
      </c>
      <c r="E74" s="220" t="s">
        <v>888</v>
      </c>
      <c r="F74" s="220">
        <v>28</v>
      </c>
      <c r="G74" s="220"/>
      <c r="H74" s="220">
        <v>20</v>
      </c>
      <c r="I74" s="215"/>
      <c r="J74" s="374"/>
      <c r="K74" s="329">
        <f>F74-H74</f>
        <v>8</v>
      </c>
      <c r="L74" s="330">
        <v>50</v>
      </c>
      <c r="M74" s="382"/>
      <c r="N74" s="231">
        <v>40</v>
      </c>
      <c r="O74" s="384"/>
      <c r="P74" s="386"/>
      <c r="Q74" s="270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20">
        <v>10</v>
      </c>
      <c r="B75" s="274">
        <v>45306</v>
      </c>
      <c r="C75" s="248"/>
      <c r="D75" s="248" t="s">
        <v>982</v>
      </c>
      <c r="E75" s="220" t="s">
        <v>602</v>
      </c>
      <c r="F75" s="220">
        <v>255</v>
      </c>
      <c r="G75" s="220">
        <v>150</v>
      </c>
      <c r="H75" s="220">
        <v>325</v>
      </c>
      <c r="I75" s="215" t="s">
        <v>983</v>
      </c>
      <c r="J75" s="328" t="s">
        <v>774</v>
      </c>
      <c r="K75" s="329">
        <f>H75-F75</f>
        <v>70</v>
      </c>
      <c r="L75" s="330">
        <v>50</v>
      </c>
      <c r="M75" s="232">
        <f t="shared" ref="M75" si="45">(K75*N75)-L75</f>
        <v>1000</v>
      </c>
      <c r="N75" s="231">
        <v>15</v>
      </c>
      <c r="O75" s="102" t="s">
        <v>593</v>
      </c>
      <c r="P75" s="233">
        <v>45306</v>
      </c>
      <c r="Q75" s="270"/>
      <c r="R75" s="140"/>
      <c r="S75" s="55" t="s">
        <v>984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369">
        <v>11</v>
      </c>
      <c r="B76" s="371">
        <v>45307</v>
      </c>
      <c r="C76" s="248"/>
      <c r="D76" s="248" t="s">
        <v>994</v>
      </c>
      <c r="E76" s="220" t="s">
        <v>602</v>
      </c>
      <c r="F76" s="220">
        <v>55</v>
      </c>
      <c r="G76" s="220"/>
      <c r="H76" s="220">
        <v>68</v>
      </c>
      <c r="I76" s="215"/>
      <c r="J76" s="373" t="s">
        <v>1006</v>
      </c>
      <c r="K76" s="329">
        <f>H76-F76</f>
        <v>13</v>
      </c>
      <c r="L76" s="330">
        <v>50</v>
      </c>
      <c r="M76" s="232">
        <f t="shared" ref="M76:M77" si="46">(K76*N76)-L76</f>
        <v>3850</v>
      </c>
      <c r="N76" s="231">
        <v>300</v>
      </c>
      <c r="O76" s="383" t="s">
        <v>593</v>
      </c>
      <c r="P76" s="385">
        <v>45306</v>
      </c>
      <c r="Q76" s="270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70"/>
      <c r="B77" s="372"/>
      <c r="C77" s="248"/>
      <c r="D77" s="248" t="s">
        <v>995</v>
      </c>
      <c r="E77" s="220" t="s">
        <v>888</v>
      </c>
      <c r="F77" s="220">
        <v>33</v>
      </c>
      <c r="G77" s="220"/>
      <c r="H77" s="220">
        <v>40.5</v>
      </c>
      <c r="I77" s="215"/>
      <c r="J77" s="374"/>
      <c r="K77" s="329">
        <f>F77-H77</f>
        <v>-7.5</v>
      </c>
      <c r="L77" s="330">
        <v>50</v>
      </c>
      <c r="M77" s="232">
        <f t="shared" si="46"/>
        <v>-2300</v>
      </c>
      <c r="N77" s="231">
        <v>300</v>
      </c>
      <c r="O77" s="384"/>
      <c r="P77" s="386"/>
      <c r="Q77" s="270"/>
      <c r="R77" s="140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294">
        <v>12</v>
      </c>
      <c r="B78" s="308">
        <v>45307</v>
      </c>
      <c r="C78" s="309"/>
      <c r="D78" s="309" t="s">
        <v>996</v>
      </c>
      <c r="E78" s="294" t="s">
        <v>602</v>
      </c>
      <c r="F78" s="294">
        <v>15</v>
      </c>
      <c r="G78" s="294">
        <v>0</v>
      </c>
      <c r="H78" s="294">
        <v>0</v>
      </c>
      <c r="I78" s="295" t="s">
        <v>997</v>
      </c>
      <c r="J78" s="345" t="s">
        <v>921</v>
      </c>
      <c r="K78" s="326">
        <f>H78-F78</f>
        <v>-15</v>
      </c>
      <c r="L78" s="327">
        <v>50</v>
      </c>
      <c r="M78" s="313">
        <f t="shared" ref="M78" si="47">(K78*N78)-L78</f>
        <v>-650</v>
      </c>
      <c r="N78" s="311">
        <v>40</v>
      </c>
      <c r="O78" s="314" t="s">
        <v>603</v>
      </c>
      <c r="P78" s="315">
        <v>45307</v>
      </c>
      <c r="Q78" s="270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94">
        <v>13</v>
      </c>
      <c r="B79" s="308">
        <v>45307</v>
      </c>
      <c r="C79" s="309"/>
      <c r="D79" s="309" t="s">
        <v>982</v>
      </c>
      <c r="E79" s="294" t="s">
        <v>602</v>
      </c>
      <c r="F79" s="294">
        <v>205</v>
      </c>
      <c r="G79" s="294">
        <v>99</v>
      </c>
      <c r="H79" s="294">
        <v>0</v>
      </c>
      <c r="I79" s="295" t="s">
        <v>998</v>
      </c>
      <c r="J79" s="345" t="s">
        <v>1005</v>
      </c>
      <c r="K79" s="326">
        <f>H79-F79</f>
        <v>-205</v>
      </c>
      <c r="L79" s="327">
        <v>25</v>
      </c>
      <c r="M79" s="313">
        <f t="shared" ref="M79" si="48">(K79*N79)-L79</f>
        <v>-3100</v>
      </c>
      <c r="N79" s="311">
        <v>15</v>
      </c>
      <c r="O79" s="314" t="s">
        <v>603</v>
      </c>
      <c r="P79" s="315">
        <v>45308</v>
      </c>
      <c r="Q79" s="270"/>
      <c r="R79" s="140"/>
      <c r="S79" s="5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69">
        <v>14</v>
      </c>
      <c r="B80" s="371">
        <v>45309</v>
      </c>
      <c r="C80" s="248"/>
      <c r="D80" s="248" t="s">
        <v>1008</v>
      </c>
      <c r="E80" s="220" t="s">
        <v>602</v>
      </c>
      <c r="F80" s="220">
        <v>114</v>
      </c>
      <c r="G80" s="220"/>
      <c r="H80" s="220">
        <v>138</v>
      </c>
      <c r="I80" s="215"/>
      <c r="J80" s="373" t="s">
        <v>1026</v>
      </c>
      <c r="K80" s="329">
        <f>H80-F80</f>
        <v>24</v>
      </c>
      <c r="L80" s="330">
        <v>50</v>
      </c>
      <c r="M80" s="381">
        <v>1712.5</v>
      </c>
      <c r="N80" s="231">
        <v>125</v>
      </c>
      <c r="O80" s="383" t="s">
        <v>593</v>
      </c>
      <c r="P80" s="385">
        <v>45310</v>
      </c>
      <c r="Q80" s="270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70"/>
      <c r="B81" s="372"/>
      <c r="C81" s="248"/>
      <c r="D81" s="248" t="s">
        <v>1009</v>
      </c>
      <c r="E81" s="220" t="s">
        <v>888</v>
      </c>
      <c r="F81" s="220">
        <v>54.5</v>
      </c>
      <c r="G81" s="220"/>
      <c r="H81" s="220">
        <v>64</v>
      </c>
      <c r="I81" s="215"/>
      <c r="J81" s="374"/>
      <c r="K81" s="329">
        <f>F81-H81</f>
        <v>-9.5</v>
      </c>
      <c r="L81" s="330">
        <v>50</v>
      </c>
      <c r="M81" s="394"/>
      <c r="N81" s="231">
        <v>125</v>
      </c>
      <c r="O81" s="396"/>
      <c r="P81" s="395"/>
      <c r="Q81" s="270"/>
      <c r="R81" s="140"/>
      <c r="S81" s="5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33">
        <v>15</v>
      </c>
      <c r="B82" s="334">
        <v>45310</v>
      </c>
      <c r="C82" s="335"/>
      <c r="D82" s="335" t="s">
        <v>1027</v>
      </c>
      <c r="E82" s="333" t="s">
        <v>602</v>
      </c>
      <c r="F82" s="333">
        <v>415</v>
      </c>
      <c r="G82" s="333">
        <v>300</v>
      </c>
      <c r="H82" s="333">
        <v>440</v>
      </c>
      <c r="I82" s="336" t="s">
        <v>1028</v>
      </c>
      <c r="J82" s="348" t="s">
        <v>1049</v>
      </c>
      <c r="K82" s="349">
        <v>50</v>
      </c>
      <c r="L82" s="350">
        <v>50</v>
      </c>
      <c r="M82" s="340">
        <f t="shared" ref="M82" si="49">(K82*N82)-L82</f>
        <v>700</v>
      </c>
      <c r="N82" s="338">
        <v>15</v>
      </c>
      <c r="O82" s="341" t="s">
        <v>610</v>
      </c>
      <c r="P82" s="342">
        <v>45311</v>
      </c>
      <c r="Q82" s="270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391">
        <v>16</v>
      </c>
      <c r="B83" s="393">
        <v>45314</v>
      </c>
      <c r="C83" s="271"/>
      <c r="D83" s="271" t="s">
        <v>1087</v>
      </c>
      <c r="E83" s="217" t="s">
        <v>602</v>
      </c>
      <c r="F83" s="217" t="s">
        <v>1089</v>
      </c>
      <c r="G83" s="217"/>
      <c r="H83" s="217"/>
      <c r="I83" s="219"/>
      <c r="J83" s="387" t="s">
        <v>591</v>
      </c>
      <c r="K83" s="217"/>
      <c r="L83" s="281"/>
      <c r="M83" s="283"/>
      <c r="N83" s="217"/>
      <c r="O83" s="219"/>
      <c r="P83" s="389"/>
      <c r="Q83" s="270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92"/>
      <c r="B84" s="390"/>
      <c r="C84" s="271"/>
      <c r="D84" s="271" t="s">
        <v>1088</v>
      </c>
      <c r="E84" s="217" t="s">
        <v>602</v>
      </c>
      <c r="F84" s="217" t="s">
        <v>1090</v>
      </c>
      <c r="G84" s="217"/>
      <c r="H84" s="217"/>
      <c r="I84" s="219"/>
      <c r="J84" s="388"/>
      <c r="K84" s="217"/>
      <c r="L84" s="281"/>
      <c r="M84" s="283"/>
      <c r="N84" s="217"/>
      <c r="O84" s="219"/>
      <c r="P84" s="390"/>
      <c r="Q84" s="270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17"/>
      <c r="B85" s="278"/>
      <c r="C85" s="271"/>
      <c r="D85" s="271"/>
      <c r="E85" s="217"/>
      <c r="F85" s="217"/>
      <c r="G85" s="217"/>
      <c r="H85" s="217"/>
      <c r="I85" s="219"/>
      <c r="J85" s="219"/>
      <c r="K85" s="217"/>
      <c r="L85" s="281"/>
      <c r="M85" s="283"/>
      <c r="N85" s="217"/>
      <c r="O85" s="219"/>
      <c r="P85" s="278"/>
      <c r="Q85" s="270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217"/>
      <c r="B86" s="278"/>
      <c r="C86" s="271"/>
      <c r="D86" s="271"/>
      <c r="E86" s="217"/>
      <c r="F86" s="217"/>
      <c r="G86" s="217"/>
      <c r="H86" s="217"/>
      <c r="I86" s="219"/>
      <c r="J86" s="219"/>
      <c r="K86" s="217"/>
      <c r="L86" s="281"/>
      <c r="M86" s="283"/>
      <c r="N86" s="217"/>
      <c r="O86" s="219"/>
      <c r="P86" s="278"/>
      <c r="Q86" s="270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38.25" customHeight="1">
      <c r="A87" s="93" t="s">
        <v>614</v>
      </c>
      <c r="B87" s="148"/>
      <c r="C87" s="148"/>
      <c r="D87" s="149"/>
      <c r="E87" s="129"/>
      <c r="F87" s="6"/>
      <c r="G87" s="6"/>
      <c r="H87" s="130"/>
      <c r="I87" s="150"/>
      <c r="J87" s="1"/>
      <c r="K87" s="6"/>
      <c r="L87" s="6"/>
      <c r="M87" s="6"/>
      <c r="N87" s="1"/>
      <c r="O87" s="1"/>
      <c r="R87" s="1"/>
      <c r="S87" s="6"/>
      <c r="T87" s="1"/>
      <c r="U87" s="1"/>
      <c r="V87" s="1"/>
      <c r="W87" s="1"/>
      <c r="X87" s="1"/>
      <c r="Y87" s="6"/>
      <c r="Z87" s="1"/>
      <c r="AA87" s="1"/>
      <c r="AB87" s="1"/>
      <c r="AC87" s="1"/>
      <c r="AD87" s="1"/>
      <c r="AE87" s="6"/>
      <c r="AF87" s="1"/>
      <c r="AG87" s="1"/>
      <c r="AH87" s="1"/>
      <c r="AI87" s="1"/>
      <c r="AJ87" s="1"/>
      <c r="AK87" s="6"/>
      <c r="AL87" s="1"/>
    </row>
    <row r="88" spans="1:39" ht="38.25">
      <c r="A88" s="94" t="s">
        <v>16</v>
      </c>
      <c r="B88" s="95" t="s">
        <v>565</v>
      </c>
      <c r="C88" s="95"/>
      <c r="D88" s="96" t="s">
        <v>577</v>
      </c>
      <c r="E88" s="95" t="s">
        <v>578</v>
      </c>
      <c r="F88" s="95" t="s">
        <v>579</v>
      </c>
      <c r="G88" s="95" t="s">
        <v>580</v>
      </c>
      <c r="H88" s="95" t="s">
        <v>581</v>
      </c>
      <c r="I88" s="95" t="s">
        <v>582</v>
      </c>
      <c r="J88" s="94" t="s">
        <v>583</v>
      </c>
      <c r="K88" s="133" t="s">
        <v>601</v>
      </c>
      <c r="L88" s="134" t="s">
        <v>585</v>
      </c>
      <c r="M88" s="97" t="s">
        <v>586</v>
      </c>
      <c r="N88" s="95" t="s">
        <v>587</v>
      </c>
      <c r="O88" s="96" t="s">
        <v>588</v>
      </c>
      <c r="P88" s="228" t="s">
        <v>589</v>
      </c>
      <c r="Q88" s="230" t="s">
        <v>872</v>
      </c>
      <c r="R88" s="37"/>
      <c r="S88" s="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</row>
    <row r="89" spans="1:39" ht="14.25" customHeight="1">
      <c r="A89" s="98">
        <v>1</v>
      </c>
      <c r="B89" s="99">
        <v>45252</v>
      </c>
      <c r="C89" s="143"/>
      <c r="D89" s="143" t="s">
        <v>365</v>
      </c>
      <c r="E89" s="98" t="s">
        <v>590</v>
      </c>
      <c r="F89" s="98" t="s">
        <v>882</v>
      </c>
      <c r="G89" s="98">
        <v>2480</v>
      </c>
      <c r="H89" s="98"/>
      <c r="I89" s="98" t="s">
        <v>883</v>
      </c>
      <c r="J89" s="100" t="s">
        <v>591</v>
      </c>
      <c r="K89" s="100"/>
      <c r="L89" s="101"/>
      <c r="M89" s="285"/>
      <c r="N89" s="282"/>
      <c r="O89" s="286"/>
      <c r="P89" s="221">
        <f>VLOOKUP(D89,'MidCap Intra'!$B$11:$C$568,2,0)</f>
        <v>2739.95</v>
      </c>
      <c r="Q89" s="218"/>
      <c r="R89" s="37"/>
      <c r="S89" s="37" t="s">
        <v>592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</row>
    <row r="90" spans="1:39" ht="14.25" customHeight="1">
      <c r="A90" s="98">
        <v>2</v>
      </c>
      <c r="B90" s="99">
        <v>45261</v>
      </c>
      <c r="C90" s="143"/>
      <c r="D90" s="143" t="s">
        <v>406</v>
      </c>
      <c r="E90" s="98" t="s">
        <v>590</v>
      </c>
      <c r="F90" s="98" t="s">
        <v>886</v>
      </c>
      <c r="G90" s="98">
        <v>477</v>
      </c>
      <c r="H90" s="98"/>
      <c r="I90" s="98" t="s">
        <v>887</v>
      </c>
      <c r="J90" s="100" t="s">
        <v>591</v>
      </c>
      <c r="K90" s="100"/>
      <c r="L90" s="284"/>
      <c r="M90" s="225"/>
      <c r="N90" s="219"/>
      <c r="O90" s="226"/>
      <c r="P90" s="221">
        <f>VLOOKUP(D90,'MidCap Intra'!$B$11:$C$568,2,0)</f>
        <v>541.95000000000005</v>
      </c>
      <c r="Q90" s="218"/>
      <c r="R90" s="37"/>
      <c r="S90" s="37" t="s">
        <v>592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</row>
    <row r="91" spans="1:39" ht="14.25" customHeight="1">
      <c r="A91" s="98">
        <v>3</v>
      </c>
      <c r="B91" s="99">
        <v>45271</v>
      </c>
      <c r="C91" s="143"/>
      <c r="D91" s="143" t="s">
        <v>447</v>
      </c>
      <c r="E91" s="98" t="s">
        <v>590</v>
      </c>
      <c r="F91" s="98" t="s">
        <v>894</v>
      </c>
      <c r="G91" s="98">
        <v>390</v>
      </c>
      <c r="H91" s="98"/>
      <c r="I91" s="98" t="s">
        <v>893</v>
      </c>
      <c r="J91" s="100" t="s">
        <v>591</v>
      </c>
      <c r="K91" s="100"/>
      <c r="L91" s="284"/>
      <c r="M91" s="225"/>
      <c r="N91" s="219"/>
      <c r="O91" s="226"/>
      <c r="P91" s="221">
        <f>VLOOKUP(D91,'MidCap Intra'!$B$11:$C$568,2,0)</f>
        <v>450.8</v>
      </c>
      <c r="Q91" s="218"/>
      <c r="R91" s="37"/>
      <c r="S91" s="37" t="s">
        <v>592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</row>
    <row r="92" spans="1:39" ht="14.25" customHeight="1">
      <c r="A92" s="98"/>
      <c r="B92" s="99"/>
      <c r="C92" s="143"/>
      <c r="D92" s="143"/>
      <c r="E92" s="98"/>
      <c r="F92" s="98"/>
      <c r="G92" s="98"/>
      <c r="H92" s="98"/>
      <c r="I92" s="98"/>
      <c r="J92" s="100"/>
      <c r="K92" s="100"/>
      <c r="L92" s="284"/>
      <c r="M92" s="225"/>
      <c r="N92" s="219"/>
      <c r="O92" s="226"/>
      <c r="P92" s="218"/>
      <c r="Q92" s="218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</row>
    <row r="93" spans="1:39" ht="12.75" customHeight="1">
      <c r="A93" s="98"/>
      <c r="B93" s="99"/>
      <c r="C93" s="143"/>
      <c r="D93" s="143"/>
      <c r="E93" s="98"/>
      <c r="F93" s="98"/>
      <c r="G93" s="98"/>
      <c r="H93" s="98"/>
      <c r="I93" s="98"/>
      <c r="J93" s="100"/>
      <c r="K93" s="100"/>
      <c r="L93" s="284"/>
      <c r="M93" s="287"/>
      <c r="N93" s="219"/>
      <c r="O93" s="219"/>
      <c r="P93" s="218"/>
      <c r="Q93" s="218"/>
      <c r="S93" s="6"/>
      <c r="T93" s="1"/>
      <c r="U93" s="1"/>
      <c r="V93" s="1"/>
      <c r="W93" s="1"/>
      <c r="X93" s="1"/>
      <c r="Y93" s="1"/>
      <c r="Z93" s="1"/>
    </row>
    <row r="94" spans="1:39" ht="12.75" customHeight="1">
      <c r="A94" s="115" t="s">
        <v>594</v>
      </c>
      <c r="B94" s="115"/>
      <c r="C94" s="115"/>
      <c r="D94" s="115"/>
      <c r="E94" s="37"/>
      <c r="F94" s="122" t="s">
        <v>596</v>
      </c>
      <c r="G94" s="55"/>
      <c r="H94" s="55"/>
      <c r="I94" s="55"/>
      <c r="J94" s="6"/>
      <c r="K94" s="135"/>
      <c r="L94" s="136"/>
      <c r="M94" s="6"/>
      <c r="N94" s="105"/>
      <c r="O94" s="151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121" t="s">
        <v>595</v>
      </c>
      <c r="B95" s="115"/>
      <c r="C95" s="115"/>
      <c r="D95" s="115"/>
      <c r="E95" s="6"/>
      <c r="F95" s="122" t="s">
        <v>599</v>
      </c>
      <c r="G95" s="6"/>
      <c r="H95" s="6" t="s">
        <v>616</v>
      </c>
      <c r="I95" s="6"/>
      <c r="J95" s="1"/>
      <c r="K95" s="6"/>
      <c r="L95" s="6"/>
      <c r="M95" s="6"/>
      <c r="N95" s="1"/>
      <c r="O95" s="1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21"/>
      <c r="B96" s="115"/>
      <c r="C96" s="115"/>
      <c r="D96" s="115"/>
      <c r="E96" s="6"/>
      <c r="F96" s="122"/>
      <c r="G96" s="6"/>
      <c r="H96" s="6"/>
      <c r="I96" s="6"/>
      <c r="J96" s="1"/>
      <c r="K96" s="6"/>
      <c r="L96" s="6"/>
      <c r="M96" s="6"/>
      <c r="N96" s="1"/>
      <c r="O96" s="1"/>
      <c r="R96" s="1"/>
      <c r="S96" s="55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21"/>
      <c r="B97" s="115"/>
      <c r="C97" s="115"/>
      <c r="D97" s="115"/>
      <c r="E97" s="6"/>
      <c r="F97" s="122"/>
      <c r="G97" s="55"/>
      <c r="H97" s="37"/>
      <c r="I97" s="55"/>
      <c r="J97" s="6"/>
      <c r="K97" s="135"/>
      <c r="L97" s="136"/>
      <c r="M97" s="6"/>
      <c r="N97" s="105"/>
      <c r="O97" s="137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21"/>
      <c r="B98" s="115"/>
      <c r="C98" s="115"/>
      <c r="D98" s="115"/>
      <c r="E98" s="6"/>
      <c r="F98" s="122"/>
      <c r="G98" s="55"/>
      <c r="H98" s="37"/>
      <c r="I98" s="55"/>
      <c r="J98" s="6"/>
      <c r="K98" s="135"/>
      <c r="L98" s="136"/>
      <c r="M98" s="6"/>
      <c r="N98" s="105"/>
      <c r="O98" s="137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21"/>
      <c r="B99" s="115"/>
      <c r="C99" s="115"/>
      <c r="D99" s="115"/>
      <c r="E99" s="6"/>
      <c r="F99" s="122"/>
      <c r="G99" s="55"/>
      <c r="H99" s="37"/>
      <c r="I99" s="55"/>
      <c r="J99" s="6"/>
      <c r="K99" s="135"/>
      <c r="L99" s="136"/>
      <c r="M99" s="6"/>
      <c r="N99" s="105"/>
      <c r="O99" s="137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21"/>
      <c r="B100" s="115"/>
      <c r="C100" s="115"/>
      <c r="D100" s="115"/>
      <c r="E100" s="6"/>
      <c r="F100" s="122"/>
      <c r="G100" s="55"/>
      <c r="H100" s="37"/>
      <c r="I100" s="55"/>
      <c r="J100" s="6"/>
      <c r="K100" s="135"/>
      <c r="L100" s="136"/>
      <c r="M100" s="6"/>
      <c r="N100" s="105"/>
      <c r="O100" s="137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21"/>
      <c r="B101" s="115"/>
      <c r="C101" s="115"/>
      <c r="D101" s="115"/>
      <c r="E101" s="6"/>
      <c r="F101" s="122"/>
      <c r="G101" s="55"/>
      <c r="H101" s="37"/>
      <c r="I101" s="55"/>
      <c r="J101" s="6"/>
      <c r="K101" s="135"/>
      <c r="L101" s="136"/>
      <c r="M101" s="6"/>
      <c r="N101" s="105"/>
      <c r="O101" s="137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21"/>
      <c r="B102" s="115"/>
      <c r="C102" s="115"/>
      <c r="D102" s="115"/>
      <c r="E102" s="6"/>
      <c r="F102" s="122"/>
      <c r="G102" s="55"/>
      <c r="H102" s="37"/>
      <c r="I102" s="55"/>
      <c r="J102" s="6"/>
      <c r="K102" s="135"/>
      <c r="L102" s="136"/>
      <c r="M102" s="6"/>
      <c r="N102" s="105"/>
      <c r="O102" s="137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55"/>
      <c r="B103" s="104"/>
      <c r="C103" s="104"/>
      <c r="D103" s="37"/>
      <c r="E103" s="55"/>
      <c r="F103" s="55"/>
      <c r="G103" s="55"/>
      <c r="H103" s="37"/>
      <c r="I103" s="55"/>
      <c r="J103" s="6"/>
      <c r="K103" s="135"/>
      <c r="L103" s="136"/>
      <c r="M103" s="6"/>
      <c r="N103" s="105"/>
      <c r="O103" s="137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38.25" customHeight="1">
      <c r="A104" s="37"/>
      <c r="B104" s="152" t="s">
        <v>617</v>
      </c>
      <c r="C104" s="152"/>
      <c r="D104" s="152"/>
      <c r="E104" s="152"/>
      <c r="F104" s="6"/>
      <c r="G104" s="6"/>
      <c r="H104" s="131"/>
      <c r="I104" s="6"/>
      <c r="J104" s="131"/>
      <c r="K104" s="132"/>
      <c r="L104" s="6"/>
      <c r="M104" s="6"/>
      <c r="N104" s="1"/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94" t="s">
        <v>16</v>
      </c>
      <c r="B105" s="95" t="s">
        <v>565</v>
      </c>
      <c r="C105" s="95"/>
      <c r="D105" s="96" t="s">
        <v>577</v>
      </c>
      <c r="E105" s="95" t="s">
        <v>578</v>
      </c>
      <c r="F105" s="95" t="s">
        <v>579</v>
      </c>
      <c r="G105" s="95" t="s">
        <v>618</v>
      </c>
      <c r="H105" s="95" t="s">
        <v>619</v>
      </c>
      <c r="I105" s="95" t="s">
        <v>582</v>
      </c>
      <c r="J105" s="153" t="s">
        <v>583</v>
      </c>
      <c r="K105" s="95" t="s">
        <v>584</v>
      </c>
      <c r="L105" s="95" t="s">
        <v>620</v>
      </c>
      <c r="M105" s="95" t="s">
        <v>587</v>
      </c>
      <c r="N105" s="96" t="s">
        <v>588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</v>
      </c>
      <c r="B106" s="155">
        <v>41579</v>
      </c>
      <c r="C106" s="155"/>
      <c r="D106" s="156" t="s">
        <v>621</v>
      </c>
      <c r="E106" s="157" t="s">
        <v>590</v>
      </c>
      <c r="F106" s="158">
        <v>82</v>
      </c>
      <c r="G106" s="157" t="s">
        <v>622</v>
      </c>
      <c r="H106" s="157">
        <v>100</v>
      </c>
      <c r="I106" s="159">
        <v>100</v>
      </c>
      <c r="J106" s="160" t="s">
        <v>623</v>
      </c>
      <c r="K106" s="161">
        <f t="shared" ref="K106:K158" si="50">H106-F106</f>
        <v>18</v>
      </c>
      <c r="L106" s="162">
        <f t="shared" ref="L106:L158" si="51">K106/F106</f>
        <v>0.21951219512195122</v>
      </c>
      <c r="M106" s="157" t="s">
        <v>593</v>
      </c>
      <c r="N106" s="163">
        <v>42657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2</v>
      </c>
      <c r="B107" s="155">
        <v>41794</v>
      </c>
      <c r="C107" s="155"/>
      <c r="D107" s="156" t="s">
        <v>624</v>
      </c>
      <c r="E107" s="157" t="s">
        <v>602</v>
      </c>
      <c r="F107" s="158">
        <v>257</v>
      </c>
      <c r="G107" s="157" t="s">
        <v>622</v>
      </c>
      <c r="H107" s="157">
        <v>300</v>
      </c>
      <c r="I107" s="159">
        <v>300</v>
      </c>
      <c r="J107" s="160" t="s">
        <v>623</v>
      </c>
      <c r="K107" s="161">
        <f t="shared" si="50"/>
        <v>43</v>
      </c>
      <c r="L107" s="162">
        <f t="shared" si="51"/>
        <v>0.16731517509727625</v>
      </c>
      <c r="M107" s="157" t="s">
        <v>593</v>
      </c>
      <c r="N107" s="163">
        <v>41822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3</v>
      </c>
      <c r="B108" s="155">
        <v>41828</v>
      </c>
      <c r="C108" s="155"/>
      <c r="D108" s="156" t="s">
        <v>625</v>
      </c>
      <c r="E108" s="157" t="s">
        <v>602</v>
      </c>
      <c r="F108" s="158">
        <v>393</v>
      </c>
      <c r="G108" s="157" t="s">
        <v>622</v>
      </c>
      <c r="H108" s="157">
        <v>468</v>
      </c>
      <c r="I108" s="159">
        <v>468</v>
      </c>
      <c r="J108" s="160" t="s">
        <v>623</v>
      </c>
      <c r="K108" s="161">
        <f t="shared" si="50"/>
        <v>75</v>
      </c>
      <c r="L108" s="162">
        <f t="shared" si="51"/>
        <v>0.19083969465648856</v>
      </c>
      <c r="M108" s="157" t="s">
        <v>593</v>
      </c>
      <c r="N108" s="163">
        <v>41863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</v>
      </c>
      <c r="B109" s="155">
        <v>41857</v>
      </c>
      <c r="C109" s="155"/>
      <c r="D109" s="156" t="s">
        <v>626</v>
      </c>
      <c r="E109" s="157" t="s">
        <v>602</v>
      </c>
      <c r="F109" s="158">
        <v>205</v>
      </c>
      <c r="G109" s="157" t="s">
        <v>622</v>
      </c>
      <c r="H109" s="157">
        <v>275</v>
      </c>
      <c r="I109" s="159">
        <v>250</v>
      </c>
      <c r="J109" s="160" t="s">
        <v>623</v>
      </c>
      <c r="K109" s="161">
        <f t="shared" si="50"/>
        <v>70</v>
      </c>
      <c r="L109" s="162">
        <f t="shared" si="51"/>
        <v>0.34146341463414637</v>
      </c>
      <c r="M109" s="157" t="s">
        <v>593</v>
      </c>
      <c r="N109" s="163">
        <v>41962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5</v>
      </c>
      <c r="B110" s="155">
        <v>41886</v>
      </c>
      <c r="C110" s="155"/>
      <c r="D110" s="156" t="s">
        <v>627</v>
      </c>
      <c r="E110" s="157" t="s">
        <v>602</v>
      </c>
      <c r="F110" s="158">
        <v>162</v>
      </c>
      <c r="G110" s="157" t="s">
        <v>622</v>
      </c>
      <c r="H110" s="157">
        <v>190</v>
      </c>
      <c r="I110" s="159">
        <v>190</v>
      </c>
      <c r="J110" s="160" t="s">
        <v>623</v>
      </c>
      <c r="K110" s="161">
        <f t="shared" si="50"/>
        <v>28</v>
      </c>
      <c r="L110" s="162">
        <f t="shared" si="51"/>
        <v>0.1728395061728395</v>
      </c>
      <c r="M110" s="157" t="s">
        <v>593</v>
      </c>
      <c r="N110" s="163">
        <v>42006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6</v>
      </c>
      <c r="B111" s="155">
        <v>41886</v>
      </c>
      <c r="C111" s="155"/>
      <c r="D111" s="156" t="s">
        <v>628</v>
      </c>
      <c r="E111" s="157" t="s">
        <v>602</v>
      </c>
      <c r="F111" s="158">
        <v>75</v>
      </c>
      <c r="G111" s="157" t="s">
        <v>622</v>
      </c>
      <c r="H111" s="157">
        <v>91.5</v>
      </c>
      <c r="I111" s="159" t="s">
        <v>615</v>
      </c>
      <c r="J111" s="160" t="s">
        <v>629</v>
      </c>
      <c r="K111" s="161">
        <f t="shared" si="50"/>
        <v>16.5</v>
      </c>
      <c r="L111" s="162">
        <f t="shared" si="51"/>
        <v>0.22</v>
      </c>
      <c r="M111" s="157" t="s">
        <v>593</v>
      </c>
      <c r="N111" s="163">
        <v>41954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7</v>
      </c>
      <c r="B112" s="155">
        <v>41913</v>
      </c>
      <c r="C112" s="155"/>
      <c r="D112" s="156" t="s">
        <v>630</v>
      </c>
      <c r="E112" s="157" t="s">
        <v>602</v>
      </c>
      <c r="F112" s="158">
        <v>850</v>
      </c>
      <c r="G112" s="157" t="s">
        <v>622</v>
      </c>
      <c r="H112" s="157">
        <v>982.5</v>
      </c>
      <c r="I112" s="159">
        <v>1050</v>
      </c>
      <c r="J112" s="160" t="s">
        <v>631</v>
      </c>
      <c r="K112" s="161">
        <f t="shared" si="50"/>
        <v>132.5</v>
      </c>
      <c r="L112" s="162">
        <f t="shared" si="51"/>
        <v>0.15588235294117647</v>
      </c>
      <c r="M112" s="157" t="s">
        <v>593</v>
      </c>
      <c r="N112" s="163">
        <v>42039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8</v>
      </c>
      <c r="B113" s="155">
        <v>41913</v>
      </c>
      <c r="C113" s="155"/>
      <c r="D113" s="156" t="s">
        <v>632</v>
      </c>
      <c r="E113" s="157" t="s">
        <v>602</v>
      </c>
      <c r="F113" s="158">
        <v>475</v>
      </c>
      <c r="G113" s="157" t="s">
        <v>622</v>
      </c>
      <c r="H113" s="157">
        <v>515</v>
      </c>
      <c r="I113" s="159">
        <v>600</v>
      </c>
      <c r="J113" s="160" t="s">
        <v>633</v>
      </c>
      <c r="K113" s="161">
        <f t="shared" si="50"/>
        <v>40</v>
      </c>
      <c r="L113" s="162">
        <f t="shared" si="51"/>
        <v>8.4210526315789472E-2</v>
      </c>
      <c r="M113" s="157" t="s">
        <v>593</v>
      </c>
      <c r="N113" s="163">
        <v>41939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9</v>
      </c>
      <c r="B114" s="155">
        <v>41913</v>
      </c>
      <c r="C114" s="155"/>
      <c r="D114" s="156" t="s">
        <v>634</v>
      </c>
      <c r="E114" s="157" t="s">
        <v>602</v>
      </c>
      <c r="F114" s="158">
        <v>86</v>
      </c>
      <c r="G114" s="157" t="s">
        <v>622</v>
      </c>
      <c r="H114" s="157">
        <v>99</v>
      </c>
      <c r="I114" s="159">
        <v>140</v>
      </c>
      <c r="J114" s="160" t="s">
        <v>635</v>
      </c>
      <c r="K114" s="161">
        <f t="shared" si="50"/>
        <v>13</v>
      </c>
      <c r="L114" s="162">
        <f t="shared" si="51"/>
        <v>0.15116279069767441</v>
      </c>
      <c r="M114" s="157" t="s">
        <v>593</v>
      </c>
      <c r="N114" s="163">
        <v>41939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10</v>
      </c>
      <c r="B115" s="155">
        <v>41926</v>
      </c>
      <c r="C115" s="155"/>
      <c r="D115" s="156" t="s">
        <v>636</v>
      </c>
      <c r="E115" s="157" t="s">
        <v>602</v>
      </c>
      <c r="F115" s="158">
        <v>496.6</v>
      </c>
      <c r="G115" s="157" t="s">
        <v>622</v>
      </c>
      <c r="H115" s="157">
        <v>621</v>
      </c>
      <c r="I115" s="159">
        <v>580</v>
      </c>
      <c r="J115" s="160" t="s">
        <v>623</v>
      </c>
      <c r="K115" s="161">
        <f t="shared" si="50"/>
        <v>124.39999999999998</v>
      </c>
      <c r="L115" s="162">
        <f t="shared" si="51"/>
        <v>0.25050342327829234</v>
      </c>
      <c r="M115" s="157" t="s">
        <v>593</v>
      </c>
      <c r="N115" s="163">
        <v>42605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11</v>
      </c>
      <c r="B116" s="155">
        <v>41926</v>
      </c>
      <c r="C116" s="155"/>
      <c r="D116" s="156" t="s">
        <v>637</v>
      </c>
      <c r="E116" s="157" t="s">
        <v>602</v>
      </c>
      <c r="F116" s="158">
        <v>2481.9</v>
      </c>
      <c r="G116" s="157" t="s">
        <v>622</v>
      </c>
      <c r="H116" s="157">
        <v>2840</v>
      </c>
      <c r="I116" s="159">
        <v>2870</v>
      </c>
      <c r="J116" s="160" t="s">
        <v>638</v>
      </c>
      <c r="K116" s="161">
        <f t="shared" si="50"/>
        <v>358.09999999999991</v>
      </c>
      <c r="L116" s="162">
        <f t="shared" si="51"/>
        <v>0.14428462065353154</v>
      </c>
      <c r="M116" s="157" t="s">
        <v>593</v>
      </c>
      <c r="N116" s="163">
        <v>42017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12</v>
      </c>
      <c r="B117" s="155">
        <v>41928</v>
      </c>
      <c r="C117" s="155"/>
      <c r="D117" s="156" t="s">
        <v>639</v>
      </c>
      <c r="E117" s="157" t="s">
        <v>602</v>
      </c>
      <c r="F117" s="158">
        <v>84.5</v>
      </c>
      <c r="G117" s="157" t="s">
        <v>622</v>
      </c>
      <c r="H117" s="157">
        <v>93</v>
      </c>
      <c r="I117" s="159">
        <v>110</v>
      </c>
      <c r="J117" s="160" t="s">
        <v>640</v>
      </c>
      <c r="K117" s="161">
        <f t="shared" si="50"/>
        <v>8.5</v>
      </c>
      <c r="L117" s="162">
        <f t="shared" si="51"/>
        <v>0.10059171597633136</v>
      </c>
      <c r="M117" s="157" t="s">
        <v>593</v>
      </c>
      <c r="N117" s="163">
        <v>41939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13</v>
      </c>
      <c r="B118" s="155">
        <v>41928</v>
      </c>
      <c r="C118" s="155"/>
      <c r="D118" s="156" t="s">
        <v>641</v>
      </c>
      <c r="E118" s="157" t="s">
        <v>602</v>
      </c>
      <c r="F118" s="158">
        <v>401</v>
      </c>
      <c r="G118" s="157" t="s">
        <v>622</v>
      </c>
      <c r="H118" s="157">
        <v>428</v>
      </c>
      <c r="I118" s="159">
        <v>450</v>
      </c>
      <c r="J118" s="160" t="s">
        <v>642</v>
      </c>
      <c r="K118" s="161">
        <f t="shared" si="50"/>
        <v>27</v>
      </c>
      <c r="L118" s="162">
        <f t="shared" si="51"/>
        <v>6.7331670822942641E-2</v>
      </c>
      <c r="M118" s="157" t="s">
        <v>593</v>
      </c>
      <c r="N118" s="163">
        <v>42020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14</v>
      </c>
      <c r="B119" s="155">
        <v>41928</v>
      </c>
      <c r="C119" s="155"/>
      <c r="D119" s="156" t="s">
        <v>643</v>
      </c>
      <c r="E119" s="157" t="s">
        <v>602</v>
      </c>
      <c r="F119" s="158">
        <v>101</v>
      </c>
      <c r="G119" s="157" t="s">
        <v>622</v>
      </c>
      <c r="H119" s="157">
        <v>112</v>
      </c>
      <c r="I119" s="159">
        <v>120</v>
      </c>
      <c r="J119" s="160" t="s">
        <v>644</v>
      </c>
      <c r="K119" s="161">
        <f t="shared" si="50"/>
        <v>11</v>
      </c>
      <c r="L119" s="162">
        <f t="shared" si="51"/>
        <v>0.10891089108910891</v>
      </c>
      <c r="M119" s="157" t="s">
        <v>593</v>
      </c>
      <c r="N119" s="163">
        <v>41939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15</v>
      </c>
      <c r="B120" s="155">
        <v>41954</v>
      </c>
      <c r="C120" s="155"/>
      <c r="D120" s="156" t="s">
        <v>645</v>
      </c>
      <c r="E120" s="157" t="s">
        <v>602</v>
      </c>
      <c r="F120" s="158">
        <v>59</v>
      </c>
      <c r="G120" s="157" t="s">
        <v>622</v>
      </c>
      <c r="H120" s="157">
        <v>76</v>
      </c>
      <c r="I120" s="159">
        <v>76</v>
      </c>
      <c r="J120" s="160" t="s">
        <v>623</v>
      </c>
      <c r="K120" s="161">
        <f t="shared" si="50"/>
        <v>17</v>
      </c>
      <c r="L120" s="162">
        <f t="shared" si="51"/>
        <v>0.28813559322033899</v>
      </c>
      <c r="M120" s="157" t="s">
        <v>593</v>
      </c>
      <c r="N120" s="163">
        <v>43032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16</v>
      </c>
      <c r="B121" s="155">
        <v>41954</v>
      </c>
      <c r="C121" s="155"/>
      <c r="D121" s="156" t="s">
        <v>634</v>
      </c>
      <c r="E121" s="157" t="s">
        <v>602</v>
      </c>
      <c r="F121" s="158">
        <v>99</v>
      </c>
      <c r="G121" s="157" t="s">
        <v>622</v>
      </c>
      <c r="H121" s="157">
        <v>120</v>
      </c>
      <c r="I121" s="159">
        <v>120</v>
      </c>
      <c r="J121" s="160" t="s">
        <v>611</v>
      </c>
      <c r="K121" s="161">
        <f t="shared" si="50"/>
        <v>21</v>
      </c>
      <c r="L121" s="162">
        <f t="shared" si="51"/>
        <v>0.21212121212121213</v>
      </c>
      <c r="M121" s="157" t="s">
        <v>593</v>
      </c>
      <c r="N121" s="163">
        <v>41960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17</v>
      </c>
      <c r="B122" s="155">
        <v>41956</v>
      </c>
      <c r="C122" s="155"/>
      <c r="D122" s="156" t="s">
        <v>646</v>
      </c>
      <c r="E122" s="157" t="s">
        <v>602</v>
      </c>
      <c r="F122" s="158">
        <v>22</v>
      </c>
      <c r="G122" s="157" t="s">
        <v>622</v>
      </c>
      <c r="H122" s="157">
        <v>33.549999999999997</v>
      </c>
      <c r="I122" s="159">
        <v>32</v>
      </c>
      <c r="J122" s="160" t="s">
        <v>647</v>
      </c>
      <c r="K122" s="161">
        <f t="shared" si="50"/>
        <v>11.549999999999997</v>
      </c>
      <c r="L122" s="162">
        <f t="shared" si="51"/>
        <v>0.52499999999999991</v>
      </c>
      <c r="M122" s="157" t="s">
        <v>593</v>
      </c>
      <c r="N122" s="163">
        <v>42188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18</v>
      </c>
      <c r="B123" s="155">
        <v>41976</v>
      </c>
      <c r="C123" s="155"/>
      <c r="D123" s="156" t="s">
        <v>648</v>
      </c>
      <c r="E123" s="157" t="s">
        <v>602</v>
      </c>
      <c r="F123" s="158">
        <v>440</v>
      </c>
      <c r="G123" s="157" t="s">
        <v>622</v>
      </c>
      <c r="H123" s="157">
        <v>520</v>
      </c>
      <c r="I123" s="159">
        <v>520</v>
      </c>
      <c r="J123" s="160" t="s">
        <v>649</v>
      </c>
      <c r="K123" s="161">
        <f t="shared" si="50"/>
        <v>80</v>
      </c>
      <c r="L123" s="162">
        <f t="shared" si="51"/>
        <v>0.18181818181818182</v>
      </c>
      <c r="M123" s="157" t="s">
        <v>593</v>
      </c>
      <c r="N123" s="163">
        <v>42208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19</v>
      </c>
      <c r="B124" s="155">
        <v>41976</v>
      </c>
      <c r="C124" s="155"/>
      <c r="D124" s="156" t="s">
        <v>650</v>
      </c>
      <c r="E124" s="157" t="s">
        <v>602</v>
      </c>
      <c r="F124" s="158">
        <v>360</v>
      </c>
      <c r="G124" s="157" t="s">
        <v>622</v>
      </c>
      <c r="H124" s="157">
        <v>427</v>
      </c>
      <c r="I124" s="159">
        <v>425</v>
      </c>
      <c r="J124" s="160" t="s">
        <v>651</v>
      </c>
      <c r="K124" s="161">
        <f t="shared" si="50"/>
        <v>67</v>
      </c>
      <c r="L124" s="162">
        <f t="shared" si="51"/>
        <v>0.18611111111111112</v>
      </c>
      <c r="M124" s="157" t="s">
        <v>593</v>
      </c>
      <c r="N124" s="163">
        <v>42058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20</v>
      </c>
      <c r="B125" s="155">
        <v>42012</v>
      </c>
      <c r="C125" s="155"/>
      <c r="D125" s="156" t="s">
        <v>652</v>
      </c>
      <c r="E125" s="157" t="s">
        <v>602</v>
      </c>
      <c r="F125" s="158">
        <v>360</v>
      </c>
      <c r="G125" s="157" t="s">
        <v>622</v>
      </c>
      <c r="H125" s="157">
        <v>455</v>
      </c>
      <c r="I125" s="159">
        <v>420</v>
      </c>
      <c r="J125" s="160" t="s">
        <v>653</v>
      </c>
      <c r="K125" s="161">
        <f t="shared" si="50"/>
        <v>95</v>
      </c>
      <c r="L125" s="162">
        <f t="shared" si="51"/>
        <v>0.2638888888888889</v>
      </c>
      <c r="M125" s="157" t="s">
        <v>593</v>
      </c>
      <c r="N125" s="163">
        <v>42024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21</v>
      </c>
      <c r="B126" s="155">
        <v>42012</v>
      </c>
      <c r="C126" s="155"/>
      <c r="D126" s="156" t="s">
        <v>654</v>
      </c>
      <c r="E126" s="157" t="s">
        <v>602</v>
      </c>
      <c r="F126" s="158">
        <v>130</v>
      </c>
      <c r="G126" s="157"/>
      <c r="H126" s="157">
        <v>175.5</v>
      </c>
      <c r="I126" s="159">
        <v>165</v>
      </c>
      <c r="J126" s="160" t="s">
        <v>655</v>
      </c>
      <c r="K126" s="161">
        <f t="shared" si="50"/>
        <v>45.5</v>
      </c>
      <c r="L126" s="162">
        <f t="shared" si="51"/>
        <v>0.35</v>
      </c>
      <c r="M126" s="157" t="s">
        <v>593</v>
      </c>
      <c r="N126" s="163">
        <v>43088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22</v>
      </c>
      <c r="B127" s="155">
        <v>42040</v>
      </c>
      <c r="C127" s="155"/>
      <c r="D127" s="156" t="s">
        <v>403</v>
      </c>
      <c r="E127" s="157" t="s">
        <v>590</v>
      </c>
      <c r="F127" s="158">
        <v>98</v>
      </c>
      <c r="G127" s="157"/>
      <c r="H127" s="157">
        <v>120</v>
      </c>
      <c r="I127" s="159">
        <v>120</v>
      </c>
      <c r="J127" s="160" t="s">
        <v>623</v>
      </c>
      <c r="K127" s="161">
        <f t="shared" si="50"/>
        <v>22</v>
      </c>
      <c r="L127" s="162">
        <f t="shared" si="51"/>
        <v>0.22448979591836735</v>
      </c>
      <c r="M127" s="157" t="s">
        <v>593</v>
      </c>
      <c r="N127" s="163">
        <v>42753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23</v>
      </c>
      <c r="B128" s="155">
        <v>42040</v>
      </c>
      <c r="C128" s="155"/>
      <c r="D128" s="156" t="s">
        <v>656</v>
      </c>
      <c r="E128" s="157" t="s">
        <v>590</v>
      </c>
      <c r="F128" s="158">
        <v>196</v>
      </c>
      <c r="G128" s="157"/>
      <c r="H128" s="157">
        <v>262</v>
      </c>
      <c r="I128" s="159">
        <v>255</v>
      </c>
      <c r="J128" s="160" t="s">
        <v>623</v>
      </c>
      <c r="K128" s="161">
        <f t="shared" si="50"/>
        <v>66</v>
      </c>
      <c r="L128" s="162">
        <f t="shared" si="51"/>
        <v>0.33673469387755101</v>
      </c>
      <c r="M128" s="157" t="s">
        <v>593</v>
      </c>
      <c r="N128" s="163">
        <v>42599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4">
        <v>24</v>
      </c>
      <c r="B129" s="165">
        <v>42067</v>
      </c>
      <c r="C129" s="165"/>
      <c r="D129" s="166" t="s">
        <v>402</v>
      </c>
      <c r="E129" s="167" t="s">
        <v>590</v>
      </c>
      <c r="F129" s="168">
        <v>235</v>
      </c>
      <c r="G129" s="168"/>
      <c r="H129" s="169">
        <v>77</v>
      </c>
      <c r="I129" s="169" t="s">
        <v>657</v>
      </c>
      <c r="J129" s="170" t="s">
        <v>658</v>
      </c>
      <c r="K129" s="171">
        <f t="shared" si="50"/>
        <v>-158</v>
      </c>
      <c r="L129" s="172">
        <f t="shared" si="51"/>
        <v>-0.67234042553191486</v>
      </c>
      <c r="M129" s="168" t="s">
        <v>603</v>
      </c>
      <c r="N129" s="165">
        <v>43522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25</v>
      </c>
      <c r="B130" s="155">
        <v>42067</v>
      </c>
      <c r="C130" s="155"/>
      <c r="D130" s="156" t="s">
        <v>659</v>
      </c>
      <c r="E130" s="157" t="s">
        <v>590</v>
      </c>
      <c r="F130" s="158">
        <v>185</v>
      </c>
      <c r="G130" s="157"/>
      <c r="H130" s="157">
        <v>224</v>
      </c>
      <c r="I130" s="159" t="s">
        <v>660</v>
      </c>
      <c r="J130" s="160" t="s">
        <v>623</v>
      </c>
      <c r="K130" s="161">
        <f t="shared" si="50"/>
        <v>39</v>
      </c>
      <c r="L130" s="162">
        <f t="shared" si="51"/>
        <v>0.21081081081081082</v>
      </c>
      <c r="M130" s="157" t="s">
        <v>593</v>
      </c>
      <c r="N130" s="163">
        <v>42647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4">
        <v>26</v>
      </c>
      <c r="B131" s="165">
        <v>42090</v>
      </c>
      <c r="C131" s="165"/>
      <c r="D131" s="173" t="s">
        <v>661</v>
      </c>
      <c r="E131" s="168" t="s">
        <v>590</v>
      </c>
      <c r="F131" s="168">
        <v>49.5</v>
      </c>
      <c r="G131" s="169"/>
      <c r="H131" s="169">
        <v>15.85</v>
      </c>
      <c r="I131" s="169">
        <v>67</v>
      </c>
      <c r="J131" s="170" t="s">
        <v>662</v>
      </c>
      <c r="K131" s="169">
        <f t="shared" si="50"/>
        <v>-33.65</v>
      </c>
      <c r="L131" s="174">
        <f t="shared" si="51"/>
        <v>-0.67979797979797973</v>
      </c>
      <c r="M131" s="168" t="s">
        <v>603</v>
      </c>
      <c r="N131" s="175">
        <v>43627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27</v>
      </c>
      <c r="B132" s="155">
        <v>42093</v>
      </c>
      <c r="C132" s="155"/>
      <c r="D132" s="156" t="s">
        <v>663</v>
      </c>
      <c r="E132" s="157" t="s">
        <v>590</v>
      </c>
      <c r="F132" s="158">
        <v>183.5</v>
      </c>
      <c r="G132" s="157"/>
      <c r="H132" s="157">
        <v>219</v>
      </c>
      <c r="I132" s="159">
        <v>218</v>
      </c>
      <c r="J132" s="160" t="s">
        <v>664</v>
      </c>
      <c r="K132" s="161">
        <f t="shared" si="50"/>
        <v>35.5</v>
      </c>
      <c r="L132" s="162">
        <f t="shared" si="51"/>
        <v>0.19346049046321526</v>
      </c>
      <c r="M132" s="157" t="s">
        <v>593</v>
      </c>
      <c r="N132" s="163">
        <v>42103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28</v>
      </c>
      <c r="B133" s="155">
        <v>42114</v>
      </c>
      <c r="C133" s="155"/>
      <c r="D133" s="156" t="s">
        <v>665</v>
      </c>
      <c r="E133" s="157" t="s">
        <v>590</v>
      </c>
      <c r="F133" s="158">
        <f>(227+237)/2</f>
        <v>232</v>
      </c>
      <c r="G133" s="157"/>
      <c r="H133" s="157">
        <v>298</v>
      </c>
      <c r="I133" s="159">
        <v>298</v>
      </c>
      <c r="J133" s="160" t="s">
        <v>623</v>
      </c>
      <c r="K133" s="161">
        <f t="shared" si="50"/>
        <v>66</v>
      </c>
      <c r="L133" s="162">
        <f t="shared" si="51"/>
        <v>0.28448275862068967</v>
      </c>
      <c r="M133" s="157" t="s">
        <v>593</v>
      </c>
      <c r="N133" s="163">
        <v>42823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29</v>
      </c>
      <c r="B134" s="155">
        <v>42128</v>
      </c>
      <c r="C134" s="155"/>
      <c r="D134" s="156" t="s">
        <v>666</v>
      </c>
      <c r="E134" s="157" t="s">
        <v>602</v>
      </c>
      <c r="F134" s="158">
        <v>385</v>
      </c>
      <c r="G134" s="157"/>
      <c r="H134" s="157">
        <f>212.5+331</f>
        <v>543.5</v>
      </c>
      <c r="I134" s="159">
        <v>510</v>
      </c>
      <c r="J134" s="160" t="s">
        <v>667</v>
      </c>
      <c r="K134" s="161">
        <f t="shared" si="50"/>
        <v>158.5</v>
      </c>
      <c r="L134" s="162">
        <f t="shared" si="51"/>
        <v>0.41168831168831171</v>
      </c>
      <c r="M134" s="157" t="s">
        <v>593</v>
      </c>
      <c r="N134" s="163">
        <v>42235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30</v>
      </c>
      <c r="B135" s="155">
        <v>42128</v>
      </c>
      <c r="C135" s="155"/>
      <c r="D135" s="156" t="s">
        <v>668</v>
      </c>
      <c r="E135" s="157" t="s">
        <v>602</v>
      </c>
      <c r="F135" s="158">
        <v>115.5</v>
      </c>
      <c r="G135" s="157"/>
      <c r="H135" s="157">
        <v>146</v>
      </c>
      <c r="I135" s="159">
        <v>142</v>
      </c>
      <c r="J135" s="160" t="s">
        <v>669</v>
      </c>
      <c r="K135" s="161">
        <f t="shared" si="50"/>
        <v>30.5</v>
      </c>
      <c r="L135" s="162">
        <f t="shared" si="51"/>
        <v>0.26406926406926406</v>
      </c>
      <c r="M135" s="157" t="s">
        <v>593</v>
      </c>
      <c r="N135" s="163">
        <v>42202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31</v>
      </c>
      <c r="B136" s="155">
        <v>42151</v>
      </c>
      <c r="C136" s="155"/>
      <c r="D136" s="156" t="s">
        <v>540</v>
      </c>
      <c r="E136" s="157" t="s">
        <v>602</v>
      </c>
      <c r="F136" s="158">
        <v>237.5</v>
      </c>
      <c r="G136" s="157"/>
      <c r="H136" s="157">
        <v>279.5</v>
      </c>
      <c r="I136" s="159">
        <v>278</v>
      </c>
      <c r="J136" s="160" t="s">
        <v>623</v>
      </c>
      <c r="K136" s="161">
        <f t="shared" si="50"/>
        <v>42</v>
      </c>
      <c r="L136" s="162">
        <f t="shared" si="51"/>
        <v>0.17684210526315788</v>
      </c>
      <c r="M136" s="157" t="s">
        <v>593</v>
      </c>
      <c r="N136" s="163">
        <v>42222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32</v>
      </c>
      <c r="B137" s="155">
        <v>42174</v>
      </c>
      <c r="C137" s="155"/>
      <c r="D137" s="156" t="s">
        <v>641</v>
      </c>
      <c r="E137" s="157" t="s">
        <v>590</v>
      </c>
      <c r="F137" s="158">
        <v>340</v>
      </c>
      <c r="G137" s="157"/>
      <c r="H137" s="157">
        <v>448</v>
      </c>
      <c r="I137" s="159">
        <v>448</v>
      </c>
      <c r="J137" s="160" t="s">
        <v>623</v>
      </c>
      <c r="K137" s="161">
        <f t="shared" si="50"/>
        <v>108</v>
      </c>
      <c r="L137" s="162">
        <f t="shared" si="51"/>
        <v>0.31764705882352939</v>
      </c>
      <c r="M137" s="157" t="s">
        <v>593</v>
      </c>
      <c r="N137" s="163">
        <v>43018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33</v>
      </c>
      <c r="B138" s="155">
        <v>42191</v>
      </c>
      <c r="C138" s="155"/>
      <c r="D138" s="156" t="s">
        <v>670</v>
      </c>
      <c r="E138" s="157" t="s">
        <v>590</v>
      </c>
      <c r="F138" s="158">
        <v>390</v>
      </c>
      <c r="G138" s="157"/>
      <c r="H138" s="157">
        <v>460</v>
      </c>
      <c r="I138" s="159">
        <v>460</v>
      </c>
      <c r="J138" s="160" t="s">
        <v>623</v>
      </c>
      <c r="K138" s="161">
        <f t="shared" si="50"/>
        <v>70</v>
      </c>
      <c r="L138" s="162">
        <f t="shared" si="51"/>
        <v>0.17948717948717949</v>
      </c>
      <c r="M138" s="157" t="s">
        <v>593</v>
      </c>
      <c r="N138" s="163">
        <v>42478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34</v>
      </c>
      <c r="B139" s="165">
        <v>42195</v>
      </c>
      <c r="C139" s="165"/>
      <c r="D139" s="166" t="s">
        <v>671</v>
      </c>
      <c r="E139" s="167" t="s">
        <v>590</v>
      </c>
      <c r="F139" s="168">
        <v>122.5</v>
      </c>
      <c r="G139" s="168"/>
      <c r="H139" s="169">
        <v>61</v>
      </c>
      <c r="I139" s="169">
        <v>172</v>
      </c>
      <c r="J139" s="170" t="s">
        <v>672</v>
      </c>
      <c r="K139" s="171">
        <f t="shared" si="50"/>
        <v>-61.5</v>
      </c>
      <c r="L139" s="172">
        <f t="shared" si="51"/>
        <v>-0.50204081632653064</v>
      </c>
      <c r="M139" s="168" t="s">
        <v>603</v>
      </c>
      <c r="N139" s="165">
        <v>43333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35</v>
      </c>
      <c r="B140" s="155">
        <v>42219</v>
      </c>
      <c r="C140" s="155"/>
      <c r="D140" s="156" t="s">
        <v>673</v>
      </c>
      <c r="E140" s="157" t="s">
        <v>590</v>
      </c>
      <c r="F140" s="158">
        <v>297.5</v>
      </c>
      <c r="G140" s="157"/>
      <c r="H140" s="157">
        <v>350</v>
      </c>
      <c r="I140" s="159">
        <v>360</v>
      </c>
      <c r="J140" s="160" t="s">
        <v>674</v>
      </c>
      <c r="K140" s="161">
        <f t="shared" si="50"/>
        <v>52.5</v>
      </c>
      <c r="L140" s="162">
        <f t="shared" si="51"/>
        <v>0.17647058823529413</v>
      </c>
      <c r="M140" s="157" t="s">
        <v>593</v>
      </c>
      <c r="N140" s="163">
        <v>42232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36</v>
      </c>
      <c r="B141" s="155">
        <v>42219</v>
      </c>
      <c r="C141" s="155"/>
      <c r="D141" s="156" t="s">
        <v>675</v>
      </c>
      <c r="E141" s="157" t="s">
        <v>590</v>
      </c>
      <c r="F141" s="158">
        <v>115.5</v>
      </c>
      <c r="G141" s="157"/>
      <c r="H141" s="157">
        <v>149</v>
      </c>
      <c r="I141" s="159">
        <v>140</v>
      </c>
      <c r="J141" s="160" t="s">
        <v>676</v>
      </c>
      <c r="K141" s="161">
        <f t="shared" si="50"/>
        <v>33.5</v>
      </c>
      <c r="L141" s="162">
        <f t="shared" si="51"/>
        <v>0.29004329004329005</v>
      </c>
      <c r="M141" s="157" t="s">
        <v>593</v>
      </c>
      <c r="N141" s="163">
        <v>42740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37</v>
      </c>
      <c r="B142" s="155">
        <v>42251</v>
      </c>
      <c r="C142" s="155"/>
      <c r="D142" s="156" t="s">
        <v>540</v>
      </c>
      <c r="E142" s="157" t="s">
        <v>590</v>
      </c>
      <c r="F142" s="158">
        <v>226</v>
      </c>
      <c r="G142" s="157"/>
      <c r="H142" s="157">
        <v>292</v>
      </c>
      <c r="I142" s="159">
        <v>292</v>
      </c>
      <c r="J142" s="160" t="s">
        <v>677</v>
      </c>
      <c r="K142" s="161">
        <f t="shared" si="50"/>
        <v>66</v>
      </c>
      <c r="L142" s="162">
        <f t="shared" si="51"/>
        <v>0.29203539823008851</v>
      </c>
      <c r="M142" s="157" t="s">
        <v>593</v>
      </c>
      <c r="N142" s="163">
        <v>42286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38</v>
      </c>
      <c r="B143" s="155">
        <v>42254</v>
      </c>
      <c r="C143" s="155"/>
      <c r="D143" s="156" t="s">
        <v>665</v>
      </c>
      <c r="E143" s="157" t="s">
        <v>590</v>
      </c>
      <c r="F143" s="158">
        <v>232.5</v>
      </c>
      <c r="G143" s="157"/>
      <c r="H143" s="157">
        <v>312.5</v>
      </c>
      <c r="I143" s="159">
        <v>310</v>
      </c>
      <c r="J143" s="160" t="s">
        <v>623</v>
      </c>
      <c r="K143" s="161">
        <f t="shared" si="50"/>
        <v>80</v>
      </c>
      <c r="L143" s="162">
        <f t="shared" si="51"/>
        <v>0.34408602150537637</v>
      </c>
      <c r="M143" s="157" t="s">
        <v>593</v>
      </c>
      <c r="N143" s="163">
        <v>42823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39</v>
      </c>
      <c r="B144" s="155">
        <v>42268</v>
      </c>
      <c r="C144" s="155"/>
      <c r="D144" s="156" t="s">
        <v>678</v>
      </c>
      <c r="E144" s="157" t="s">
        <v>590</v>
      </c>
      <c r="F144" s="158">
        <v>196.5</v>
      </c>
      <c r="G144" s="157"/>
      <c r="H144" s="157">
        <v>238</v>
      </c>
      <c r="I144" s="159">
        <v>238</v>
      </c>
      <c r="J144" s="160" t="s">
        <v>677</v>
      </c>
      <c r="K144" s="161">
        <f t="shared" si="50"/>
        <v>41.5</v>
      </c>
      <c r="L144" s="162">
        <f t="shared" si="51"/>
        <v>0.21119592875318066</v>
      </c>
      <c r="M144" s="157" t="s">
        <v>593</v>
      </c>
      <c r="N144" s="163">
        <v>42291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40</v>
      </c>
      <c r="B145" s="155">
        <v>42271</v>
      </c>
      <c r="C145" s="155"/>
      <c r="D145" s="156" t="s">
        <v>621</v>
      </c>
      <c r="E145" s="157" t="s">
        <v>590</v>
      </c>
      <c r="F145" s="158">
        <v>65</v>
      </c>
      <c r="G145" s="157"/>
      <c r="H145" s="157">
        <v>82</v>
      </c>
      <c r="I145" s="159">
        <v>82</v>
      </c>
      <c r="J145" s="160" t="s">
        <v>677</v>
      </c>
      <c r="K145" s="161">
        <f t="shared" si="50"/>
        <v>17</v>
      </c>
      <c r="L145" s="162">
        <f t="shared" si="51"/>
        <v>0.26153846153846155</v>
      </c>
      <c r="M145" s="157" t="s">
        <v>593</v>
      </c>
      <c r="N145" s="163">
        <v>42578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41</v>
      </c>
      <c r="B146" s="155">
        <v>42291</v>
      </c>
      <c r="C146" s="155"/>
      <c r="D146" s="156" t="s">
        <v>679</v>
      </c>
      <c r="E146" s="157" t="s">
        <v>590</v>
      </c>
      <c r="F146" s="158">
        <v>144</v>
      </c>
      <c r="G146" s="157"/>
      <c r="H146" s="157">
        <v>182.5</v>
      </c>
      <c r="I146" s="159">
        <v>181</v>
      </c>
      <c r="J146" s="160" t="s">
        <v>677</v>
      </c>
      <c r="K146" s="161">
        <f t="shared" si="50"/>
        <v>38.5</v>
      </c>
      <c r="L146" s="162">
        <f t="shared" si="51"/>
        <v>0.2673611111111111</v>
      </c>
      <c r="M146" s="157" t="s">
        <v>593</v>
      </c>
      <c r="N146" s="163">
        <v>42817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42</v>
      </c>
      <c r="B147" s="155">
        <v>42291</v>
      </c>
      <c r="C147" s="155"/>
      <c r="D147" s="156" t="s">
        <v>680</v>
      </c>
      <c r="E147" s="157" t="s">
        <v>590</v>
      </c>
      <c r="F147" s="158">
        <v>264</v>
      </c>
      <c r="G147" s="157"/>
      <c r="H147" s="157">
        <v>311</v>
      </c>
      <c r="I147" s="159">
        <v>311</v>
      </c>
      <c r="J147" s="160" t="s">
        <v>677</v>
      </c>
      <c r="K147" s="161">
        <f t="shared" si="50"/>
        <v>47</v>
      </c>
      <c r="L147" s="162">
        <f t="shared" si="51"/>
        <v>0.17803030303030304</v>
      </c>
      <c r="M147" s="157" t="s">
        <v>593</v>
      </c>
      <c r="N147" s="163">
        <v>42604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43</v>
      </c>
      <c r="B148" s="155">
        <v>42318</v>
      </c>
      <c r="C148" s="155"/>
      <c r="D148" s="156" t="s">
        <v>681</v>
      </c>
      <c r="E148" s="157" t="s">
        <v>602</v>
      </c>
      <c r="F148" s="158">
        <v>549.5</v>
      </c>
      <c r="G148" s="157"/>
      <c r="H148" s="157">
        <v>630</v>
      </c>
      <c r="I148" s="159">
        <v>630</v>
      </c>
      <c r="J148" s="160" t="s">
        <v>677</v>
      </c>
      <c r="K148" s="161">
        <f t="shared" si="50"/>
        <v>80.5</v>
      </c>
      <c r="L148" s="162">
        <f t="shared" si="51"/>
        <v>0.1464968152866242</v>
      </c>
      <c r="M148" s="157" t="s">
        <v>593</v>
      </c>
      <c r="N148" s="163">
        <v>42419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44</v>
      </c>
      <c r="B149" s="155">
        <v>42342</v>
      </c>
      <c r="C149" s="155"/>
      <c r="D149" s="156" t="s">
        <v>682</v>
      </c>
      <c r="E149" s="157" t="s">
        <v>590</v>
      </c>
      <c r="F149" s="158">
        <v>1027.5</v>
      </c>
      <c r="G149" s="157"/>
      <c r="H149" s="157">
        <v>1315</v>
      </c>
      <c r="I149" s="159">
        <v>1250</v>
      </c>
      <c r="J149" s="160" t="s">
        <v>677</v>
      </c>
      <c r="K149" s="161">
        <f t="shared" si="50"/>
        <v>287.5</v>
      </c>
      <c r="L149" s="162">
        <f t="shared" si="51"/>
        <v>0.27980535279805352</v>
      </c>
      <c r="M149" s="157" t="s">
        <v>593</v>
      </c>
      <c r="N149" s="163">
        <v>43244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45</v>
      </c>
      <c r="B150" s="155">
        <v>42367</v>
      </c>
      <c r="C150" s="155"/>
      <c r="D150" s="156" t="s">
        <v>683</v>
      </c>
      <c r="E150" s="157" t="s">
        <v>590</v>
      </c>
      <c r="F150" s="158">
        <v>465</v>
      </c>
      <c r="G150" s="157"/>
      <c r="H150" s="157">
        <v>540</v>
      </c>
      <c r="I150" s="159">
        <v>540</v>
      </c>
      <c r="J150" s="160" t="s">
        <v>677</v>
      </c>
      <c r="K150" s="161">
        <f t="shared" si="50"/>
        <v>75</v>
      </c>
      <c r="L150" s="162">
        <f t="shared" si="51"/>
        <v>0.16129032258064516</v>
      </c>
      <c r="M150" s="157" t="s">
        <v>593</v>
      </c>
      <c r="N150" s="163">
        <v>42530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46</v>
      </c>
      <c r="B151" s="155">
        <v>42380</v>
      </c>
      <c r="C151" s="155"/>
      <c r="D151" s="156" t="s">
        <v>403</v>
      </c>
      <c r="E151" s="157" t="s">
        <v>602</v>
      </c>
      <c r="F151" s="158">
        <v>81</v>
      </c>
      <c r="G151" s="157"/>
      <c r="H151" s="157">
        <v>110</v>
      </c>
      <c r="I151" s="159">
        <v>110</v>
      </c>
      <c r="J151" s="160" t="s">
        <v>677</v>
      </c>
      <c r="K151" s="161">
        <f t="shared" si="50"/>
        <v>29</v>
      </c>
      <c r="L151" s="162">
        <f t="shared" si="51"/>
        <v>0.35802469135802467</v>
      </c>
      <c r="M151" s="157" t="s">
        <v>593</v>
      </c>
      <c r="N151" s="163">
        <v>42745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47</v>
      </c>
      <c r="B152" s="155">
        <v>42382</v>
      </c>
      <c r="C152" s="155"/>
      <c r="D152" s="156" t="s">
        <v>684</v>
      </c>
      <c r="E152" s="157" t="s">
        <v>602</v>
      </c>
      <c r="F152" s="158">
        <v>417.5</v>
      </c>
      <c r="G152" s="157"/>
      <c r="H152" s="157">
        <v>547</v>
      </c>
      <c r="I152" s="159">
        <v>535</v>
      </c>
      <c r="J152" s="160" t="s">
        <v>677</v>
      </c>
      <c r="K152" s="161">
        <f t="shared" si="50"/>
        <v>129.5</v>
      </c>
      <c r="L152" s="162">
        <f t="shared" si="51"/>
        <v>0.31017964071856285</v>
      </c>
      <c r="M152" s="157" t="s">
        <v>593</v>
      </c>
      <c r="N152" s="163">
        <v>42578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48</v>
      </c>
      <c r="B153" s="155">
        <v>42408</v>
      </c>
      <c r="C153" s="155"/>
      <c r="D153" s="156" t="s">
        <v>685</v>
      </c>
      <c r="E153" s="157" t="s">
        <v>590</v>
      </c>
      <c r="F153" s="158">
        <v>650</v>
      </c>
      <c r="G153" s="157"/>
      <c r="H153" s="157">
        <v>800</v>
      </c>
      <c r="I153" s="159">
        <v>800</v>
      </c>
      <c r="J153" s="160" t="s">
        <v>677</v>
      </c>
      <c r="K153" s="161">
        <f t="shared" si="50"/>
        <v>150</v>
      </c>
      <c r="L153" s="162">
        <f t="shared" si="51"/>
        <v>0.23076923076923078</v>
      </c>
      <c r="M153" s="157" t="s">
        <v>593</v>
      </c>
      <c r="N153" s="163">
        <v>43154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49</v>
      </c>
      <c r="B154" s="155">
        <v>42433</v>
      </c>
      <c r="C154" s="155"/>
      <c r="D154" s="156" t="s">
        <v>237</v>
      </c>
      <c r="E154" s="157" t="s">
        <v>590</v>
      </c>
      <c r="F154" s="158">
        <v>437.5</v>
      </c>
      <c r="G154" s="157"/>
      <c r="H154" s="157">
        <v>504.5</v>
      </c>
      <c r="I154" s="159">
        <v>522</v>
      </c>
      <c r="J154" s="160" t="s">
        <v>686</v>
      </c>
      <c r="K154" s="161">
        <f t="shared" si="50"/>
        <v>67</v>
      </c>
      <c r="L154" s="162">
        <f t="shared" si="51"/>
        <v>0.15314285714285714</v>
      </c>
      <c r="M154" s="157" t="s">
        <v>593</v>
      </c>
      <c r="N154" s="163">
        <v>42480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50</v>
      </c>
      <c r="B155" s="155">
        <v>42438</v>
      </c>
      <c r="C155" s="155"/>
      <c r="D155" s="156" t="s">
        <v>687</v>
      </c>
      <c r="E155" s="157" t="s">
        <v>590</v>
      </c>
      <c r="F155" s="158">
        <v>189.5</v>
      </c>
      <c r="G155" s="157"/>
      <c r="H155" s="157">
        <v>218</v>
      </c>
      <c r="I155" s="159">
        <v>218</v>
      </c>
      <c r="J155" s="160" t="s">
        <v>677</v>
      </c>
      <c r="K155" s="161">
        <f t="shared" si="50"/>
        <v>28.5</v>
      </c>
      <c r="L155" s="162">
        <f t="shared" si="51"/>
        <v>0.15039577836411611</v>
      </c>
      <c r="M155" s="157" t="s">
        <v>593</v>
      </c>
      <c r="N155" s="163">
        <v>43034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51</v>
      </c>
      <c r="B156" s="165">
        <v>42471</v>
      </c>
      <c r="C156" s="165"/>
      <c r="D156" s="173" t="s">
        <v>688</v>
      </c>
      <c r="E156" s="168" t="s">
        <v>590</v>
      </c>
      <c r="F156" s="168">
        <v>36.5</v>
      </c>
      <c r="G156" s="169"/>
      <c r="H156" s="169">
        <v>15.85</v>
      </c>
      <c r="I156" s="169">
        <v>60</v>
      </c>
      <c r="J156" s="170" t="s">
        <v>689</v>
      </c>
      <c r="K156" s="171">
        <f t="shared" si="50"/>
        <v>-20.65</v>
      </c>
      <c r="L156" s="172">
        <f t="shared" si="51"/>
        <v>-0.5657534246575342</v>
      </c>
      <c r="M156" s="168" t="s">
        <v>603</v>
      </c>
      <c r="N156" s="176">
        <v>43627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52</v>
      </c>
      <c r="B157" s="155">
        <v>42472</v>
      </c>
      <c r="C157" s="155"/>
      <c r="D157" s="156" t="s">
        <v>690</v>
      </c>
      <c r="E157" s="157" t="s">
        <v>590</v>
      </c>
      <c r="F157" s="158">
        <v>93</v>
      </c>
      <c r="G157" s="157"/>
      <c r="H157" s="157">
        <v>149</v>
      </c>
      <c r="I157" s="159">
        <v>140</v>
      </c>
      <c r="J157" s="160" t="s">
        <v>691</v>
      </c>
      <c r="K157" s="161">
        <f t="shared" si="50"/>
        <v>56</v>
      </c>
      <c r="L157" s="162">
        <f t="shared" si="51"/>
        <v>0.60215053763440862</v>
      </c>
      <c r="M157" s="157" t="s">
        <v>593</v>
      </c>
      <c r="N157" s="163">
        <v>42740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53</v>
      </c>
      <c r="B158" s="155">
        <v>42472</v>
      </c>
      <c r="C158" s="155"/>
      <c r="D158" s="156" t="s">
        <v>692</v>
      </c>
      <c r="E158" s="157" t="s">
        <v>590</v>
      </c>
      <c r="F158" s="158">
        <v>130</v>
      </c>
      <c r="G158" s="157"/>
      <c r="H158" s="157">
        <v>150</v>
      </c>
      <c r="I158" s="159" t="s">
        <v>693</v>
      </c>
      <c r="J158" s="160" t="s">
        <v>677</v>
      </c>
      <c r="K158" s="161">
        <f t="shared" si="50"/>
        <v>20</v>
      </c>
      <c r="L158" s="162">
        <f t="shared" si="51"/>
        <v>0.15384615384615385</v>
      </c>
      <c r="M158" s="157" t="s">
        <v>593</v>
      </c>
      <c r="N158" s="163">
        <v>42564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54</v>
      </c>
      <c r="B159" s="155">
        <v>42473</v>
      </c>
      <c r="C159" s="155"/>
      <c r="D159" s="156" t="s">
        <v>694</v>
      </c>
      <c r="E159" s="157" t="s">
        <v>590</v>
      </c>
      <c r="F159" s="158">
        <v>196</v>
      </c>
      <c r="G159" s="157"/>
      <c r="H159" s="157">
        <v>299</v>
      </c>
      <c r="I159" s="159">
        <v>299</v>
      </c>
      <c r="J159" s="160" t="s">
        <v>677</v>
      </c>
      <c r="K159" s="161">
        <v>103</v>
      </c>
      <c r="L159" s="162">
        <v>0.52551020408163296</v>
      </c>
      <c r="M159" s="157" t="s">
        <v>593</v>
      </c>
      <c r="N159" s="163">
        <v>42620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55</v>
      </c>
      <c r="B160" s="155">
        <v>42473</v>
      </c>
      <c r="C160" s="155"/>
      <c r="D160" s="156" t="s">
        <v>695</v>
      </c>
      <c r="E160" s="157" t="s">
        <v>590</v>
      </c>
      <c r="F160" s="158">
        <v>88</v>
      </c>
      <c r="G160" s="157"/>
      <c r="H160" s="157">
        <v>103</v>
      </c>
      <c r="I160" s="159">
        <v>103</v>
      </c>
      <c r="J160" s="160" t="s">
        <v>677</v>
      </c>
      <c r="K160" s="161">
        <v>15</v>
      </c>
      <c r="L160" s="162">
        <v>0.170454545454545</v>
      </c>
      <c r="M160" s="157" t="s">
        <v>593</v>
      </c>
      <c r="N160" s="163">
        <v>42530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56</v>
      </c>
      <c r="B161" s="155">
        <v>42492</v>
      </c>
      <c r="C161" s="155"/>
      <c r="D161" s="156" t="s">
        <v>696</v>
      </c>
      <c r="E161" s="157" t="s">
        <v>590</v>
      </c>
      <c r="F161" s="158">
        <v>127.5</v>
      </c>
      <c r="G161" s="157"/>
      <c r="H161" s="157">
        <v>148</v>
      </c>
      <c r="I161" s="159" t="s">
        <v>697</v>
      </c>
      <c r="J161" s="160" t="s">
        <v>677</v>
      </c>
      <c r="K161" s="161">
        <f t="shared" ref="K161:K165" si="52">H161-F161</f>
        <v>20.5</v>
      </c>
      <c r="L161" s="162">
        <f t="shared" ref="L161:L165" si="53">K161/F161</f>
        <v>0.16078431372549021</v>
      </c>
      <c r="M161" s="157" t="s">
        <v>593</v>
      </c>
      <c r="N161" s="163">
        <v>42564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57</v>
      </c>
      <c r="B162" s="155">
        <v>42493</v>
      </c>
      <c r="C162" s="155"/>
      <c r="D162" s="156" t="s">
        <v>698</v>
      </c>
      <c r="E162" s="157" t="s">
        <v>590</v>
      </c>
      <c r="F162" s="158">
        <v>675</v>
      </c>
      <c r="G162" s="157"/>
      <c r="H162" s="157">
        <v>815</v>
      </c>
      <c r="I162" s="159" t="s">
        <v>699</v>
      </c>
      <c r="J162" s="160" t="s">
        <v>677</v>
      </c>
      <c r="K162" s="161">
        <f t="shared" si="52"/>
        <v>140</v>
      </c>
      <c r="L162" s="162">
        <f t="shared" si="53"/>
        <v>0.2074074074074074</v>
      </c>
      <c r="M162" s="157" t="s">
        <v>593</v>
      </c>
      <c r="N162" s="163">
        <v>43154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4">
        <v>58</v>
      </c>
      <c r="B163" s="165">
        <v>42522</v>
      </c>
      <c r="C163" s="165"/>
      <c r="D163" s="166" t="s">
        <v>700</v>
      </c>
      <c r="E163" s="167" t="s">
        <v>590</v>
      </c>
      <c r="F163" s="168">
        <v>500</v>
      </c>
      <c r="G163" s="168"/>
      <c r="H163" s="169">
        <v>232.5</v>
      </c>
      <c r="I163" s="169" t="s">
        <v>701</v>
      </c>
      <c r="J163" s="170" t="s">
        <v>702</v>
      </c>
      <c r="K163" s="171">
        <f t="shared" si="52"/>
        <v>-267.5</v>
      </c>
      <c r="L163" s="172">
        <f t="shared" si="53"/>
        <v>-0.53500000000000003</v>
      </c>
      <c r="M163" s="168" t="s">
        <v>603</v>
      </c>
      <c r="N163" s="165">
        <v>43735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59</v>
      </c>
      <c r="B164" s="155">
        <v>42527</v>
      </c>
      <c r="C164" s="155"/>
      <c r="D164" s="156" t="s">
        <v>542</v>
      </c>
      <c r="E164" s="157" t="s">
        <v>590</v>
      </c>
      <c r="F164" s="158">
        <v>110</v>
      </c>
      <c r="G164" s="157"/>
      <c r="H164" s="157">
        <v>126.5</v>
      </c>
      <c r="I164" s="159">
        <v>125</v>
      </c>
      <c r="J164" s="160" t="s">
        <v>629</v>
      </c>
      <c r="K164" s="161">
        <f t="shared" si="52"/>
        <v>16.5</v>
      </c>
      <c r="L164" s="162">
        <f t="shared" si="53"/>
        <v>0.15</v>
      </c>
      <c r="M164" s="157" t="s">
        <v>593</v>
      </c>
      <c r="N164" s="163">
        <v>42552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60</v>
      </c>
      <c r="B165" s="155">
        <v>42538</v>
      </c>
      <c r="C165" s="155"/>
      <c r="D165" s="156" t="s">
        <v>703</v>
      </c>
      <c r="E165" s="157" t="s">
        <v>590</v>
      </c>
      <c r="F165" s="158">
        <v>44</v>
      </c>
      <c r="G165" s="157"/>
      <c r="H165" s="157">
        <v>69.5</v>
      </c>
      <c r="I165" s="159">
        <v>69.5</v>
      </c>
      <c r="J165" s="160" t="s">
        <v>704</v>
      </c>
      <c r="K165" s="161">
        <f t="shared" si="52"/>
        <v>25.5</v>
      </c>
      <c r="L165" s="162">
        <f t="shared" si="53"/>
        <v>0.57954545454545459</v>
      </c>
      <c r="M165" s="157" t="s">
        <v>593</v>
      </c>
      <c r="N165" s="163">
        <v>42977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61</v>
      </c>
      <c r="B166" s="155">
        <v>42549</v>
      </c>
      <c r="C166" s="155"/>
      <c r="D166" s="156" t="s">
        <v>705</v>
      </c>
      <c r="E166" s="157" t="s">
        <v>590</v>
      </c>
      <c r="F166" s="158">
        <v>262.5</v>
      </c>
      <c r="G166" s="157"/>
      <c r="H166" s="157">
        <v>340</v>
      </c>
      <c r="I166" s="159">
        <v>333</v>
      </c>
      <c r="J166" s="160" t="s">
        <v>706</v>
      </c>
      <c r="K166" s="161">
        <v>77.5</v>
      </c>
      <c r="L166" s="162">
        <v>0.29523809523809502</v>
      </c>
      <c r="M166" s="157" t="s">
        <v>593</v>
      </c>
      <c r="N166" s="163">
        <v>43017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62</v>
      </c>
      <c r="B167" s="155">
        <v>42549</v>
      </c>
      <c r="C167" s="155"/>
      <c r="D167" s="156" t="s">
        <v>707</v>
      </c>
      <c r="E167" s="157" t="s">
        <v>590</v>
      </c>
      <c r="F167" s="158">
        <v>840</v>
      </c>
      <c r="G167" s="157"/>
      <c r="H167" s="157">
        <v>1230</v>
      </c>
      <c r="I167" s="159">
        <v>1230</v>
      </c>
      <c r="J167" s="160" t="s">
        <v>677</v>
      </c>
      <c r="K167" s="161">
        <v>390</v>
      </c>
      <c r="L167" s="162">
        <v>0.46428571428571402</v>
      </c>
      <c r="M167" s="157" t="s">
        <v>593</v>
      </c>
      <c r="N167" s="163">
        <v>42649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77">
        <v>63</v>
      </c>
      <c r="B168" s="178">
        <v>42556</v>
      </c>
      <c r="C168" s="178"/>
      <c r="D168" s="179" t="s">
        <v>708</v>
      </c>
      <c r="E168" s="180" t="s">
        <v>590</v>
      </c>
      <c r="F168" s="180">
        <v>395</v>
      </c>
      <c r="G168" s="181"/>
      <c r="H168" s="181">
        <f>(468.5+342.5)/2</f>
        <v>405.5</v>
      </c>
      <c r="I168" s="181">
        <v>510</v>
      </c>
      <c r="J168" s="182" t="s">
        <v>709</v>
      </c>
      <c r="K168" s="183">
        <f t="shared" ref="K168:K174" si="54">H168-F168</f>
        <v>10.5</v>
      </c>
      <c r="L168" s="184">
        <f t="shared" ref="L168:L174" si="55">K168/F168</f>
        <v>2.6582278481012658E-2</v>
      </c>
      <c r="M168" s="180" t="s">
        <v>610</v>
      </c>
      <c r="N168" s="178">
        <v>43606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4">
        <v>64</v>
      </c>
      <c r="B169" s="165">
        <v>42584</v>
      </c>
      <c r="C169" s="165"/>
      <c r="D169" s="166" t="s">
        <v>710</v>
      </c>
      <c r="E169" s="167" t="s">
        <v>602</v>
      </c>
      <c r="F169" s="168">
        <f>169.5-12.8</f>
        <v>156.69999999999999</v>
      </c>
      <c r="G169" s="168"/>
      <c r="H169" s="169">
        <v>77</v>
      </c>
      <c r="I169" s="169" t="s">
        <v>711</v>
      </c>
      <c r="J169" s="170" t="s">
        <v>712</v>
      </c>
      <c r="K169" s="171">
        <f t="shared" si="54"/>
        <v>-79.699999999999989</v>
      </c>
      <c r="L169" s="172">
        <f t="shared" si="55"/>
        <v>-0.50861518825781749</v>
      </c>
      <c r="M169" s="168" t="s">
        <v>603</v>
      </c>
      <c r="N169" s="165">
        <v>43522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64">
        <v>65</v>
      </c>
      <c r="B170" s="165">
        <v>42586</v>
      </c>
      <c r="C170" s="165"/>
      <c r="D170" s="166" t="s">
        <v>713</v>
      </c>
      <c r="E170" s="167" t="s">
        <v>590</v>
      </c>
      <c r="F170" s="168">
        <v>400</v>
      </c>
      <c r="G170" s="168"/>
      <c r="H170" s="169">
        <v>305</v>
      </c>
      <c r="I170" s="169">
        <v>475</v>
      </c>
      <c r="J170" s="170" t="s">
        <v>714</v>
      </c>
      <c r="K170" s="171">
        <f t="shared" si="54"/>
        <v>-95</v>
      </c>
      <c r="L170" s="172">
        <f t="shared" si="55"/>
        <v>-0.23749999999999999</v>
      </c>
      <c r="M170" s="168" t="s">
        <v>603</v>
      </c>
      <c r="N170" s="165">
        <v>43606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66</v>
      </c>
      <c r="B171" s="155">
        <v>42593</v>
      </c>
      <c r="C171" s="155"/>
      <c r="D171" s="156" t="s">
        <v>715</v>
      </c>
      <c r="E171" s="157" t="s">
        <v>590</v>
      </c>
      <c r="F171" s="158">
        <v>86.5</v>
      </c>
      <c r="G171" s="157"/>
      <c r="H171" s="157">
        <v>130</v>
      </c>
      <c r="I171" s="159">
        <v>130</v>
      </c>
      <c r="J171" s="160" t="s">
        <v>716</v>
      </c>
      <c r="K171" s="161">
        <f t="shared" si="54"/>
        <v>43.5</v>
      </c>
      <c r="L171" s="162">
        <f t="shared" si="55"/>
        <v>0.50289017341040465</v>
      </c>
      <c r="M171" s="157" t="s">
        <v>593</v>
      </c>
      <c r="N171" s="163">
        <v>43091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67</v>
      </c>
      <c r="B172" s="165">
        <v>42600</v>
      </c>
      <c r="C172" s="165"/>
      <c r="D172" s="166" t="s">
        <v>122</v>
      </c>
      <c r="E172" s="167" t="s">
        <v>590</v>
      </c>
      <c r="F172" s="168">
        <v>133.5</v>
      </c>
      <c r="G172" s="168"/>
      <c r="H172" s="169">
        <v>126.5</v>
      </c>
      <c r="I172" s="169">
        <v>178</v>
      </c>
      <c r="J172" s="170" t="s">
        <v>717</v>
      </c>
      <c r="K172" s="171">
        <f t="shared" si="54"/>
        <v>-7</v>
      </c>
      <c r="L172" s="172">
        <f t="shared" si="55"/>
        <v>-5.2434456928838954E-2</v>
      </c>
      <c r="M172" s="168" t="s">
        <v>603</v>
      </c>
      <c r="N172" s="165">
        <v>42615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68</v>
      </c>
      <c r="B173" s="155">
        <v>42613</v>
      </c>
      <c r="C173" s="155"/>
      <c r="D173" s="156" t="s">
        <v>718</v>
      </c>
      <c r="E173" s="157" t="s">
        <v>590</v>
      </c>
      <c r="F173" s="158">
        <v>560</v>
      </c>
      <c r="G173" s="157"/>
      <c r="H173" s="157">
        <v>725</v>
      </c>
      <c r="I173" s="159">
        <v>725</v>
      </c>
      <c r="J173" s="160" t="s">
        <v>623</v>
      </c>
      <c r="K173" s="161">
        <f t="shared" si="54"/>
        <v>165</v>
      </c>
      <c r="L173" s="162">
        <f t="shared" si="55"/>
        <v>0.29464285714285715</v>
      </c>
      <c r="M173" s="157" t="s">
        <v>593</v>
      </c>
      <c r="N173" s="163">
        <v>42456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69</v>
      </c>
      <c r="B174" s="155">
        <v>42614</v>
      </c>
      <c r="C174" s="155"/>
      <c r="D174" s="156" t="s">
        <v>719</v>
      </c>
      <c r="E174" s="157" t="s">
        <v>590</v>
      </c>
      <c r="F174" s="158">
        <v>160.5</v>
      </c>
      <c r="G174" s="157"/>
      <c r="H174" s="157">
        <v>210</v>
      </c>
      <c r="I174" s="159">
        <v>210</v>
      </c>
      <c r="J174" s="160" t="s">
        <v>623</v>
      </c>
      <c r="K174" s="161">
        <f t="shared" si="54"/>
        <v>49.5</v>
      </c>
      <c r="L174" s="162">
        <f t="shared" si="55"/>
        <v>0.30841121495327101</v>
      </c>
      <c r="M174" s="157" t="s">
        <v>593</v>
      </c>
      <c r="N174" s="163">
        <v>42871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70</v>
      </c>
      <c r="B175" s="155">
        <v>42646</v>
      </c>
      <c r="C175" s="155"/>
      <c r="D175" s="156" t="s">
        <v>415</v>
      </c>
      <c r="E175" s="157" t="s">
        <v>590</v>
      </c>
      <c r="F175" s="158">
        <v>430</v>
      </c>
      <c r="G175" s="157"/>
      <c r="H175" s="157">
        <v>596</v>
      </c>
      <c r="I175" s="159">
        <v>575</v>
      </c>
      <c r="J175" s="160" t="s">
        <v>720</v>
      </c>
      <c r="K175" s="161">
        <v>166</v>
      </c>
      <c r="L175" s="162">
        <v>0.38604651162790699</v>
      </c>
      <c r="M175" s="157" t="s">
        <v>593</v>
      </c>
      <c r="N175" s="163">
        <v>42769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71</v>
      </c>
      <c r="B176" s="155">
        <v>42657</v>
      </c>
      <c r="C176" s="155"/>
      <c r="D176" s="156" t="s">
        <v>721</v>
      </c>
      <c r="E176" s="157" t="s">
        <v>590</v>
      </c>
      <c r="F176" s="158">
        <v>280</v>
      </c>
      <c r="G176" s="157"/>
      <c r="H176" s="157">
        <v>345</v>
      </c>
      <c r="I176" s="159">
        <v>345</v>
      </c>
      <c r="J176" s="160" t="s">
        <v>623</v>
      </c>
      <c r="K176" s="161">
        <f t="shared" ref="K176:K181" si="56">H176-F176</f>
        <v>65</v>
      </c>
      <c r="L176" s="162">
        <f t="shared" ref="L176:L177" si="57">K176/F176</f>
        <v>0.23214285714285715</v>
      </c>
      <c r="M176" s="157" t="s">
        <v>593</v>
      </c>
      <c r="N176" s="163">
        <v>42814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72</v>
      </c>
      <c r="B177" s="155">
        <v>42657</v>
      </c>
      <c r="C177" s="155"/>
      <c r="D177" s="156" t="s">
        <v>722</v>
      </c>
      <c r="E177" s="157" t="s">
        <v>590</v>
      </c>
      <c r="F177" s="158">
        <v>245</v>
      </c>
      <c r="G177" s="157"/>
      <c r="H177" s="157">
        <v>325.5</v>
      </c>
      <c r="I177" s="159">
        <v>330</v>
      </c>
      <c r="J177" s="160" t="s">
        <v>723</v>
      </c>
      <c r="K177" s="161">
        <f t="shared" si="56"/>
        <v>80.5</v>
      </c>
      <c r="L177" s="162">
        <f t="shared" si="57"/>
        <v>0.32857142857142857</v>
      </c>
      <c r="M177" s="157" t="s">
        <v>593</v>
      </c>
      <c r="N177" s="163">
        <v>42769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73</v>
      </c>
      <c r="B178" s="155">
        <v>42660</v>
      </c>
      <c r="C178" s="155"/>
      <c r="D178" s="156" t="s">
        <v>724</v>
      </c>
      <c r="E178" s="157" t="s">
        <v>590</v>
      </c>
      <c r="F178" s="158">
        <v>125</v>
      </c>
      <c r="G178" s="157"/>
      <c r="H178" s="157">
        <v>160</v>
      </c>
      <c r="I178" s="159">
        <v>160</v>
      </c>
      <c r="J178" s="160" t="s">
        <v>677</v>
      </c>
      <c r="K178" s="161">
        <f t="shared" si="56"/>
        <v>35</v>
      </c>
      <c r="L178" s="162">
        <v>0.28000000000000003</v>
      </c>
      <c r="M178" s="157" t="s">
        <v>593</v>
      </c>
      <c r="N178" s="163">
        <v>42803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74</v>
      </c>
      <c r="B179" s="155">
        <v>42660</v>
      </c>
      <c r="C179" s="155"/>
      <c r="D179" s="156" t="s">
        <v>725</v>
      </c>
      <c r="E179" s="157" t="s">
        <v>590</v>
      </c>
      <c r="F179" s="158">
        <v>114</v>
      </c>
      <c r="G179" s="157"/>
      <c r="H179" s="157">
        <v>145</v>
      </c>
      <c r="I179" s="159">
        <v>145</v>
      </c>
      <c r="J179" s="160" t="s">
        <v>677</v>
      </c>
      <c r="K179" s="161">
        <f t="shared" si="56"/>
        <v>31</v>
      </c>
      <c r="L179" s="162">
        <f t="shared" ref="L179:L181" si="58">K179/F179</f>
        <v>0.27192982456140352</v>
      </c>
      <c r="M179" s="157" t="s">
        <v>593</v>
      </c>
      <c r="N179" s="163">
        <v>42859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75</v>
      </c>
      <c r="B180" s="155">
        <v>42660</v>
      </c>
      <c r="C180" s="155"/>
      <c r="D180" s="156" t="s">
        <v>726</v>
      </c>
      <c r="E180" s="157" t="s">
        <v>590</v>
      </c>
      <c r="F180" s="158">
        <v>212</v>
      </c>
      <c r="G180" s="157"/>
      <c r="H180" s="157">
        <v>280</v>
      </c>
      <c r="I180" s="159">
        <v>276</v>
      </c>
      <c r="J180" s="160" t="s">
        <v>727</v>
      </c>
      <c r="K180" s="161">
        <f t="shared" si="56"/>
        <v>68</v>
      </c>
      <c r="L180" s="162">
        <f t="shared" si="58"/>
        <v>0.32075471698113206</v>
      </c>
      <c r="M180" s="157" t="s">
        <v>593</v>
      </c>
      <c r="N180" s="163">
        <v>42858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76</v>
      </c>
      <c r="B181" s="155">
        <v>42678</v>
      </c>
      <c r="C181" s="155"/>
      <c r="D181" s="156" t="s">
        <v>464</v>
      </c>
      <c r="E181" s="157" t="s">
        <v>590</v>
      </c>
      <c r="F181" s="158">
        <v>155</v>
      </c>
      <c r="G181" s="157"/>
      <c r="H181" s="157">
        <v>210</v>
      </c>
      <c r="I181" s="159">
        <v>210</v>
      </c>
      <c r="J181" s="160" t="s">
        <v>728</v>
      </c>
      <c r="K181" s="161">
        <f t="shared" si="56"/>
        <v>55</v>
      </c>
      <c r="L181" s="162">
        <f t="shared" si="58"/>
        <v>0.35483870967741937</v>
      </c>
      <c r="M181" s="157" t="s">
        <v>593</v>
      </c>
      <c r="N181" s="163">
        <v>42944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77</v>
      </c>
      <c r="B182" s="165">
        <v>42710</v>
      </c>
      <c r="C182" s="165"/>
      <c r="D182" s="166" t="s">
        <v>729</v>
      </c>
      <c r="E182" s="167" t="s">
        <v>590</v>
      </c>
      <c r="F182" s="168">
        <v>150.5</v>
      </c>
      <c r="G182" s="168"/>
      <c r="H182" s="169">
        <v>72.5</v>
      </c>
      <c r="I182" s="169">
        <v>174</v>
      </c>
      <c r="J182" s="170" t="s">
        <v>730</v>
      </c>
      <c r="K182" s="171">
        <v>-78</v>
      </c>
      <c r="L182" s="172">
        <v>-0.51827242524916906</v>
      </c>
      <c r="M182" s="168" t="s">
        <v>603</v>
      </c>
      <c r="N182" s="165">
        <v>43333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78</v>
      </c>
      <c r="B183" s="155">
        <v>42712</v>
      </c>
      <c r="C183" s="155"/>
      <c r="D183" s="156" t="s">
        <v>731</v>
      </c>
      <c r="E183" s="157" t="s">
        <v>590</v>
      </c>
      <c r="F183" s="158">
        <v>380</v>
      </c>
      <c r="G183" s="157"/>
      <c r="H183" s="157">
        <v>478</v>
      </c>
      <c r="I183" s="159">
        <v>468</v>
      </c>
      <c r="J183" s="160" t="s">
        <v>677</v>
      </c>
      <c r="K183" s="161">
        <f t="shared" ref="K183:K185" si="59">H183-F183</f>
        <v>98</v>
      </c>
      <c r="L183" s="162">
        <f t="shared" ref="L183:L185" si="60">K183/F183</f>
        <v>0.25789473684210529</v>
      </c>
      <c r="M183" s="157" t="s">
        <v>593</v>
      </c>
      <c r="N183" s="163">
        <v>43025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79</v>
      </c>
      <c r="B184" s="155">
        <v>42734</v>
      </c>
      <c r="C184" s="155"/>
      <c r="D184" s="156" t="s">
        <v>121</v>
      </c>
      <c r="E184" s="157" t="s">
        <v>590</v>
      </c>
      <c r="F184" s="158">
        <v>305</v>
      </c>
      <c r="G184" s="157"/>
      <c r="H184" s="157">
        <v>375</v>
      </c>
      <c r="I184" s="159">
        <v>375</v>
      </c>
      <c r="J184" s="160" t="s">
        <v>677</v>
      </c>
      <c r="K184" s="161">
        <f t="shared" si="59"/>
        <v>70</v>
      </c>
      <c r="L184" s="162">
        <f t="shared" si="60"/>
        <v>0.22950819672131148</v>
      </c>
      <c r="M184" s="157" t="s">
        <v>593</v>
      </c>
      <c r="N184" s="163">
        <v>42768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80</v>
      </c>
      <c r="B185" s="155">
        <v>42739</v>
      </c>
      <c r="C185" s="155"/>
      <c r="D185" s="156" t="s">
        <v>104</v>
      </c>
      <c r="E185" s="157" t="s">
        <v>590</v>
      </c>
      <c r="F185" s="158">
        <v>99.5</v>
      </c>
      <c r="G185" s="157"/>
      <c r="H185" s="157">
        <v>158</v>
      </c>
      <c r="I185" s="159">
        <v>158</v>
      </c>
      <c r="J185" s="160" t="s">
        <v>677</v>
      </c>
      <c r="K185" s="161">
        <f t="shared" si="59"/>
        <v>58.5</v>
      </c>
      <c r="L185" s="162">
        <f t="shared" si="60"/>
        <v>0.5879396984924623</v>
      </c>
      <c r="M185" s="157" t="s">
        <v>593</v>
      </c>
      <c r="N185" s="163">
        <v>42898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81</v>
      </c>
      <c r="B186" s="155">
        <v>42739</v>
      </c>
      <c r="C186" s="155"/>
      <c r="D186" s="156" t="s">
        <v>104</v>
      </c>
      <c r="E186" s="157" t="s">
        <v>590</v>
      </c>
      <c r="F186" s="158">
        <v>99.5</v>
      </c>
      <c r="G186" s="157"/>
      <c r="H186" s="157">
        <v>158</v>
      </c>
      <c r="I186" s="159">
        <v>158</v>
      </c>
      <c r="J186" s="160" t="s">
        <v>677</v>
      </c>
      <c r="K186" s="161">
        <v>58.5</v>
      </c>
      <c r="L186" s="162">
        <v>0.58793969849246197</v>
      </c>
      <c r="M186" s="157" t="s">
        <v>593</v>
      </c>
      <c r="N186" s="163">
        <v>42898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82</v>
      </c>
      <c r="B187" s="155">
        <v>42786</v>
      </c>
      <c r="C187" s="155"/>
      <c r="D187" s="156" t="s">
        <v>210</v>
      </c>
      <c r="E187" s="157" t="s">
        <v>590</v>
      </c>
      <c r="F187" s="158">
        <v>140.5</v>
      </c>
      <c r="G187" s="157"/>
      <c r="H187" s="157">
        <v>220</v>
      </c>
      <c r="I187" s="159">
        <v>220</v>
      </c>
      <c r="J187" s="160" t="s">
        <v>677</v>
      </c>
      <c r="K187" s="161">
        <f>H187-F187</f>
        <v>79.5</v>
      </c>
      <c r="L187" s="162">
        <f>K187/F187</f>
        <v>0.5658362989323843</v>
      </c>
      <c r="M187" s="157" t="s">
        <v>593</v>
      </c>
      <c r="N187" s="163">
        <v>42864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83</v>
      </c>
      <c r="B188" s="155">
        <v>42786</v>
      </c>
      <c r="C188" s="155"/>
      <c r="D188" s="156" t="s">
        <v>732</v>
      </c>
      <c r="E188" s="157" t="s">
        <v>590</v>
      </c>
      <c r="F188" s="158">
        <v>202.5</v>
      </c>
      <c r="G188" s="157"/>
      <c r="H188" s="157">
        <v>234</v>
      </c>
      <c r="I188" s="159">
        <v>234</v>
      </c>
      <c r="J188" s="160" t="s">
        <v>677</v>
      </c>
      <c r="K188" s="161">
        <v>31.5</v>
      </c>
      <c r="L188" s="162">
        <v>0.155555555555556</v>
      </c>
      <c r="M188" s="157" t="s">
        <v>593</v>
      </c>
      <c r="N188" s="163">
        <v>42836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84</v>
      </c>
      <c r="B189" s="155">
        <v>42818</v>
      </c>
      <c r="C189" s="155"/>
      <c r="D189" s="156" t="s">
        <v>733</v>
      </c>
      <c r="E189" s="157" t="s">
        <v>590</v>
      </c>
      <c r="F189" s="158">
        <v>300.5</v>
      </c>
      <c r="G189" s="157"/>
      <c r="H189" s="157">
        <v>417.5</v>
      </c>
      <c r="I189" s="159">
        <v>420</v>
      </c>
      <c r="J189" s="160" t="s">
        <v>734</v>
      </c>
      <c r="K189" s="161">
        <f>H189-F189</f>
        <v>117</v>
      </c>
      <c r="L189" s="162">
        <f>K189/F189</f>
        <v>0.38935108153078202</v>
      </c>
      <c r="M189" s="157" t="s">
        <v>593</v>
      </c>
      <c r="N189" s="163">
        <v>43070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85</v>
      </c>
      <c r="B190" s="155">
        <v>42818</v>
      </c>
      <c r="C190" s="155"/>
      <c r="D190" s="156" t="s">
        <v>707</v>
      </c>
      <c r="E190" s="157" t="s">
        <v>590</v>
      </c>
      <c r="F190" s="158">
        <v>850</v>
      </c>
      <c r="G190" s="157"/>
      <c r="H190" s="157">
        <v>1042.5</v>
      </c>
      <c r="I190" s="159">
        <v>1023</v>
      </c>
      <c r="J190" s="160" t="s">
        <v>735</v>
      </c>
      <c r="K190" s="161">
        <v>192.5</v>
      </c>
      <c r="L190" s="162">
        <v>0.22647058823529401</v>
      </c>
      <c r="M190" s="157" t="s">
        <v>593</v>
      </c>
      <c r="N190" s="163">
        <v>42830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86</v>
      </c>
      <c r="B191" s="155">
        <v>42830</v>
      </c>
      <c r="C191" s="155"/>
      <c r="D191" s="156" t="s">
        <v>495</v>
      </c>
      <c r="E191" s="157" t="s">
        <v>590</v>
      </c>
      <c r="F191" s="158">
        <v>785</v>
      </c>
      <c r="G191" s="157"/>
      <c r="H191" s="157">
        <v>930</v>
      </c>
      <c r="I191" s="159">
        <v>920</v>
      </c>
      <c r="J191" s="160" t="s">
        <v>736</v>
      </c>
      <c r="K191" s="161">
        <f>H191-F191</f>
        <v>145</v>
      </c>
      <c r="L191" s="162">
        <f>K191/F191</f>
        <v>0.18471337579617833</v>
      </c>
      <c r="M191" s="157" t="s">
        <v>593</v>
      </c>
      <c r="N191" s="163">
        <v>42976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64">
        <v>87</v>
      </c>
      <c r="B192" s="165">
        <v>42831</v>
      </c>
      <c r="C192" s="165"/>
      <c r="D192" s="166" t="s">
        <v>737</v>
      </c>
      <c r="E192" s="167" t="s">
        <v>590</v>
      </c>
      <c r="F192" s="168">
        <v>40</v>
      </c>
      <c r="G192" s="168"/>
      <c r="H192" s="169">
        <v>13.1</v>
      </c>
      <c r="I192" s="169">
        <v>60</v>
      </c>
      <c r="J192" s="170" t="s">
        <v>738</v>
      </c>
      <c r="K192" s="171">
        <v>-26.9</v>
      </c>
      <c r="L192" s="172">
        <v>-0.67249999999999999</v>
      </c>
      <c r="M192" s="168" t="s">
        <v>603</v>
      </c>
      <c r="N192" s="165">
        <v>43138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88</v>
      </c>
      <c r="B193" s="155">
        <v>42837</v>
      </c>
      <c r="C193" s="155"/>
      <c r="D193" s="156" t="s">
        <v>102</v>
      </c>
      <c r="E193" s="157" t="s">
        <v>590</v>
      </c>
      <c r="F193" s="158">
        <v>289.5</v>
      </c>
      <c r="G193" s="157"/>
      <c r="H193" s="157">
        <v>354</v>
      </c>
      <c r="I193" s="159">
        <v>360</v>
      </c>
      <c r="J193" s="160" t="s">
        <v>739</v>
      </c>
      <c r="K193" s="161">
        <f t="shared" ref="K193:K201" si="61">H193-F193</f>
        <v>64.5</v>
      </c>
      <c r="L193" s="162">
        <f t="shared" ref="L193:L201" si="62">K193/F193</f>
        <v>0.22279792746113988</v>
      </c>
      <c r="M193" s="157" t="s">
        <v>593</v>
      </c>
      <c r="N193" s="163">
        <v>43040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89</v>
      </c>
      <c r="B194" s="155">
        <v>42845</v>
      </c>
      <c r="C194" s="155"/>
      <c r="D194" s="156" t="s">
        <v>435</v>
      </c>
      <c r="E194" s="157" t="s">
        <v>590</v>
      </c>
      <c r="F194" s="158">
        <v>700</v>
      </c>
      <c r="G194" s="157"/>
      <c r="H194" s="157">
        <v>840</v>
      </c>
      <c r="I194" s="159">
        <v>840</v>
      </c>
      <c r="J194" s="160" t="s">
        <v>740</v>
      </c>
      <c r="K194" s="161">
        <f t="shared" si="61"/>
        <v>140</v>
      </c>
      <c r="L194" s="162">
        <f t="shared" si="62"/>
        <v>0.2</v>
      </c>
      <c r="M194" s="157" t="s">
        <v>593</v>
      </c>
      <c r="N194" s="163">
        <v>42893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90</v>
      </c>
      <c r="B195" s="155">
        <v>42887</v>
      </c>
      <c r="C195" s="155"/>
      <c r="D195" s="156" t="s">
        <v>741</v>
      </c>
      <c r="E195" s="157" t="s">
        <v>590</v>
      </c>
      <c r="F195" s="158">
        <v>130</v>
      </c>
      <c r="G195" s="157"/>
      <c r="H195" s="157">
        <v>144.25</v>
      </c>
      <c r="I195" s="159">
        <v>170</v>
      </c>
      <c r="J195" s="160" t="s">
        <v>742</v>
      </c>
      <c r="K195" s="161">
        <f t="shared" si="61"/>
        <v>14.25</v>
      </c>
      <c r="L195" s="162">
        <f t="shared" si="62"/>
        <v>0.10961538461538461</v>
      </c>
      <c r="M195" s="157" t="s">
        <v>593</v>
      </c>
      <c r="N195" s="163">
        <v>43675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91</v>
      </c>
      <c r="B196" s="155">
        <v>42901</v>
      </c>
      <c r="C196" s="155"/>
      <c r="D196" s="156" t="s">
        <v>743</v>
      </c>
      <c r="E196" s="157" t="s">
        <v>590</v>
      </c>
      <c r="F196" s="158">
        <v>214.5</v>
      </c>
      <c r="G196" s="157"/>
      <c r="H196" s="157">
        <v>262</v>
      </c>
      <c r="I196" s="159">
        <v>262</v>
      </c>
      <c r="J196" s="160" t="s">
        <v>612</v>
      </c>
      <c r="K196" s="161">
        <f t="shared" si="61"/>
        <v>47.5</v>
      </c>
      <c r="L196" s="162">
        <f t="shared" si="62"/>
        <v>0.22144522144522144</v>
      </c>
      <c r="M196" s="157" t="s">
        <v>593</v>
      </c>
      <c r="N196" s="163">
        <v>42977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92</v>
      </c>
      <c r="B197" s="186">
        <v>42933</v>
      </c>
      <c r="C197" s="186"/>
      <c r="D197" s="187" t="s">
        <v>744</v>
      </c>
      <c r="E197" s="188" t="s">
        <v>590</v>
      </c>
      <c r="F197" s="189">
        <v>370</v>
      </c>
      <c r="G197" s="188"/>
      <c r="H197" s="188">
        <v>447.5</v>
      </c>
      <c r="I197" s="190">
        <v>450</v>
      </c>
      <c r="J197" s="191" t="s">
        <v>677</v>
      </c>
      <c r="K197" s="161">
        <f t="shared" si="61"/>
        <v>77.5</v>
      </c>
      <c r="L197" s="192">
        <f t="shared" si="62"/>
        <v>0.20945945945945946</v>
      </c>
      <c r="M197" s="188" t="s">
        <v>593</v>
      </c>
      <c r="N197" s="193">
        <v>43035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93</v>
      </c>
      <c r="B198" s="186">
        <v>42943</v>
      </c>
      <c r="C198" s="186"/>
      <c r="D198" s="187" t="s">
        <v>208</v>
      </c>
      <c r="E198" s="188" t="s">
        <v>590</v>
      </c>
      <c r="F198" s="189">
        <v>657.5</v>
      </c>
      <c r="G198" s="188"/>
      <c r="H198" s="188">
        <v>825</v>
      </c>
      <c r="I198" s="190">
        <v>820</v>
      </c>
      <c r="J198" s="191" t="s">
        <v>677</v>
      </c>
      <c r="K198" s="161">
        <f t="shared" si="61"/>
        <v>167.5</v>
      </c>
      <c r="L198" s="192">
        <f t="shared" si="62"/>
        <v>0.25475285171102663</v>
      </c>
      <c r="M198" s="188" t="s">
        <v>593</v>
      </c>
      <c r="N198" s="193">
        <v>43090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94</v>
      </c>
      <c r="B199" s="155">
        <v>42964</v>
      </c>
      <c r="C199" s="155"/>
      <c r="D199" s="156" t="s">
        <v>383</v>
      </c>
      <c r="E199" s="157" t="s">
        <v>590</v>
      </c>
      <c r="F199" s="158">
        <v>605</v>
      </c>
      <c r="G199" s="157"/>
      <c r="H199" s="157">
        <v>750</v>
      </c>
      <c r="I199" s="159">
        <v>750</v>
      </c>
      <c r="J199" s="160" t="s">
        <v>736</v>
      </c>
      <c r="K199" s="161">
        <f t="shared" si="61"/>
        <v>145</v>
      </c>
      <c r="L199" s="162">
        <f t="shared" si="62"/>
        <v>0.23966942148760331</v>
      </c>
      <c r="M199" s="157" t="s">
        <v>593</v>
      </c>
      <c r="N199" s="163">
        <v>43027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4">
        <v>95</v>
      </c>
      <c r="B200" s="165">
        <v>42979</v>
      </c>
      <c r="C200" s="165"/>
      <c r="D200" s="173" t="s">
        <v>745</v>
      </c>
      <c r="E200" s="168" t="s">
        <v>590</v>
      </c>
      <c r="F200" s="168">
        <v>255</v>
      </c>
      <c r="G200" s="169"/>
      <c r="H200" s="169">
        <v>217.25</v>
      </c>
      <c r="I200" s="169">
        <v>320</v>
      </c>
      <c r="J200" s="170" t="s">
        <v>746</v>
      </c>
      <c r="K200" s="171">
        <f t="shared" si="61"/>
        <v>-37.75</v>
      </c>
      <c r="L200" s="174">
        <f t="shared" si="62"/>
        <v>-0.14803921568627451</v>
      </c>
      <c r="M200" s="168" t="s">
        <v>603</v>
      </c>
      <c r="N200" s="165">
        <v>43661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96</v>
      </c>
      <c r="B201" s="155">
        <v>42997</v>
      </c>
      <c r="C201" s="155"/>
      <c r="D201" s="156" t="s">
        <v>747</v>
      </c>
      <c r="E201" s="157" t="s">
        <v>590</v>
      </c>
      <c r="F201" s="158">
        <v>215</v>
      </c>
      <c r="G201" s="157"/>
      <c r="H201" s="157">
        <v>258</v>
      </c>
      <c r="I201" s="159">
        <v>258</v>
      </c>
      <c r="J201" s="160" t="s">
        <v>677</v>
      </c>
      <c r="K201" s="161">
        <f t="shared" si="61"/>
        <v>43</v>
      </c>
      <c r="L201" s="162">
        <f t="shared" si="62"/>
        <v>0.2</v>
      </c>
      <c r="M201" s="157" t="s">
        <v>593</v>
      </c>
      <c r="N201" s="163">
        <v>43040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97</v>
      </c>
      <c r="B202" s="155">
        <v>42997</v>
      </c>
      <c r="C202" s="155"/>
      <c r="D202" s="156" t="s">
        <v>747</v>
      </c>
      <c r="E202" s="157" t="s">
        <v>590</v>
      </c>
      <c r="F202" s="158">
        <v>215</v>
      </c>
      <c r="G202" s="157"/>
      <c r="H202" s="157">
        <v>258</v>
      </c>
      <c r="I202" s="159">
        <v>258</v>
      </c>
      <c r="J202" s="191" t="s">
        <v>677</v>
      </c>
      <c r="K202" s="161">
        <v>43</v>
      </c>
      <c r="L202" s="162">
        <v>0.2</v>
      </c>
      <c r="M202" s="157" t="s">
        <v>593</v>
      </c>
      <c r="N202" s="163">
        <v>43040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98</v>
      </c>
      <c r="B203" s="186">
        <v>42998</v>
      </c>
      <c r="C203" s="186"/>
      <c r="D203" s="187" t="s">
        <v>748</v>
      </c>
      <c r="E203" s="188" t="s">
        <v>590</v>
      </c>
      <c r="F203" s="158">
        <v>75</v>
      </c>
      <c r="G203" s="188"/>
      <c r="H203" s="188">
        <v>90</v>
      </c>
      <c r="I203" s="190">
        <v>90</v>
      </c>
      <c r="J203" s="160" t="s">
        <v>749</v>
      </c>
      <c r="K203" s="161">
        <f t="shared" ref="K203:K208" si="63">H203-F203</f>
        <v>15</v>
      </c>
      <c r="L203" s="162">
        <f t="shared" ref="L203:L208" si="64">K203/F203</f>
        <v>0.2</v>
      </c>
      <c r="M203" s="157" t="s">
        <v>593</v>
      </c>
      <c r="N203" s="163">
        <v>43019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99</v>
      </c>
      <c r="B204" s="186">
        <v>43011</v>
      </c>
      <c r="C204" s="186"/>
      <c r="D204" s="187" t="s">
        <v>750</v>
      </c>
      <c r="E204" s="188" t="s">
        <v>590</v>
      </c>
      <c r="F204" s="189">
        <v>315</v>
      </c>
      <c r="G204" s="188"/>
      <c r="H204" s="188">
        <v>392</v>
      </c>
      <c r="I204" s="190">
        <v>384</v>
      </c>
      <c r="J204" s="191" t="s">
        <v>751</v>
      </c>
      <c r="K204" s="161">
        <f t="shared" si="63"/>
        <v>77</v>
      </c>
      <c r="L204" s="192">
        <f t="shared" si="64"/>
        <v>0.24444444444444444</v>
      </c>
      <c r="M204" s="188" t="s">
        <v>593</v>
      </c>
      <c r="N204" s="193">
        <v>43017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100</v>
      </c>
      <c r="B205" s="186">
        <v>43013</v>
      </c>
      <c r="C205" s="186"/>
      <c r="D205" s="187" t="s">
        <v>468</v>
      </c>
      <c r="E205" s="188" t="s">
        <v>590</v>
      </c>
      <c r="F205" s="189">
        <v>145</v>
      </c>
      <c r="G205" s="188"/>
      <c r="H205" s="188">
        <v>179</v>
      </c>
      <c r="I205" s="190">
        <v>180</v>
      </c>
      <c r="J205" s="191" t="s">
        <v>752</v>
      </c>
      <c r="K205" s="161">
        <f t="shared" si="63"/>
        <v>34</v>
      </c>
      <c r="L205" s="192">
        <f t="shared" si="64"/>
        <v>0.23448275862068965</v>
      </c>
      <c r="M205" s="188" t="s">
        <v>593</v>
      </c>
      <c r="N205" s="193">
        <v>43025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5">
        <v>101</v>
      </c>
      <c r="B206" s="186">
        <v>43014</v>
      </c>
      <c r="C206" s="186"/>
      <c r="D206" s="187" t="s">
        <v>358</v>
      </c>
      <c r="E206" s="188" t="s">
        <v>590</v>
      </c>
      <c r="F206" s="189">
        <v>256</v>
      </c>
      <c r="G206" s="188"/>
      <c r="H206" s="188">
        <v>323</v>
      </c>
      <c r="I206" s="190">
        <v>320</v>
      </c>
      <c r="J206" s="191" t="s">
        <v>677</v>
      </c>
      <c r="K206" s="161">
        <f t="shared" si="63"/>
        <v>67</v>
      </c>
      <c r="L206" s="192">
        <f t="shared" si="64"/>
        <v>0.26171875</v>
      </c>
      <c r="M206" s="188" t="s">
        <v>593</v>
      </c>
      <c r="N206" s="193">
        <v>43067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102</v>
      </c>
      <c r="B207" s="186">
        <v>43017</v>
      </c>
      <c r="C207" s="186"/>
      <c r="D207" s="187" t="s">
        <v>372</v>
      </c>
      <c r="E207" s="188" t="s">
        <v>590</v>
      </c>
      <c r="F207" s="189">
        <v>137.5</v>
      </c>
      <c r="G207" s="188"/>
      <c r="H207" s="188">
        <v>184</v>
      </c>
      <c r="I207" s="190">
        <v>183</v>
      </c>
      <c r="J207" s="191" t="s">
        <v>753</v>
      </c>
      <c r="K207" s="161">
        <f t="shared" si="63"/>
        <v>46.5</v>
      </c>
      <c r="L207" s="192">
        <f t="shared" si="64"/>
        <v>0.33818181818181819</v>
      </c>
      <c r="M207" s="188" t="s">
        <v>593</v>
      </c>
      <c r="N207" s="193">
        <v>43108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103</v>
      </c>
      <c r="B208" s="186">
        <v>43018</v>
      </c>
      <c r="C208" s="186"/>
      <c r="D208" s="187" t="s">
        <v>754</v>
      </c>
      <c r="E208" s="188" t="s">
        <v>590</v>
      </c>
      <c r="F208" s="189">
        <v>125.5</v>
      </c>
      <c r="G208" s="188"/>
      <c r="H208" s="188">
        <v>158</v>
      </c>
      <c r="I208" s="190">
        <v>155</v>
      </c>
      <c r="J208" s="191" t="s">
        <v>755</v>
      </c>
      <c r="K208" s="161">
        <f t="shared" si="63"/>
        <v>32.5</v>
      </c>
      <c r="L208" s="192">
        <f t="shared" si="64"/>
        <v>0.25896414342629481</v>
      </c>
      <c r="M208" s="188" t="s">
        <v>593</v>
      </c>
      <c r="N208" s="193">
        <v>43067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104</v>
      </c>
      <c r="B209" s="186">
        <v>43018</v>
      </c>
      <c r="C209" s="186"/>
      <c r="D209" s="187" t="s">
        <v>756</v>
      </c>
      <c r="E209" s="188" t="s">
        <v>590</v>
      </c>
      <c r="F209" s="189">
        <v>895</v>
      </c>
      <c r="G209" s="188"/>
      <c r="H209" s="188">
        <v>1122.5</v>
      </c>
      <c r="I209" s="190">
        <v>1078</v>
      </c>
      <c r="J209" s="191" t="s">
        <v>757</v>
      </c>
      <c r="K209" s="161">
        <v>227.5</v>
      </c>
      <c r="L209" s="192">
        <v>0.25418994413407803</v>
      </c>
      <c r="M209" s="188" t="s">
        <v>593</v>
      </c>
      <c r="N209" s="193">
        <v>43117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105</v>
      </c>
      <c r="B210" s="186">
        <v>43020</v>
      </c>
      <c r="C210" s="186"/>
      <c r="D210" s="187" t="s">
        <v>367</v>
      </c>
      <c r="E210" s="188" t="s">
        <v>590</v>
      </c>
      <c r="F210" s="189">
        <v>525</v>
      </c>
      <c r="G210" s="188"/>
      <c r="H210" s="188">
        <v>629</v>
      </c>
      <c r="I210" s="190">
        <v>629</v>
      </c>
      <c r="J210" s="191" t="s">
        <v>677</v>
      </c>
      <c r="K210" s="161">
        <v>104</v>
      </c>
      <c r="L210" s="192">
        <v>0.19809523809523799</v>
      </c>
      <c r="M210" s="188" t="s">
        <v>593</v>
      </c>
      <c r="N210" s="193">
        <v>43119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106</v>
      </c>
      <c r="B211" s="186">
        <v>43046</v>
      </c>
      <c r="C211" s="186"/>
      <c r="D211" s="187" t="s">
        <v>408</v>
      </c>
      <c r="E211" s="188" t="s">
        <v>590</v>
      </c>
      <c r="F211" s="189">
        <v>740</v>
      </c>
      <c r="G211" s="188"/>
      <c r="H211" s="188">
        <v>892.5</v>
      </c>
      <c r="I211" s="190">
        <v>900</v>
      </c>
      <c r="J211" s="191" t="s">
        <v>758</v>
      </c>
      <c r="K211" s="161">
        <f t="shared" ref="K211:K213" si="65">H211-F211</f>
        <v>152.5</v>
      </c>
      <c r="L211" s="192">
        <f t="shared" ref="L211:L213" si="66">K211/F211</f>
        <v>0.20608108108108109</v>
      </c>
      <c r="M211" s="188" t="s">
        <v>593</v>
      </c>
      <c r="N211" s="193">
        <v>43052</v>
      </c>
      <c r="O211" s="1"/>
      <c r="P211" s="1"/>
      <c r="Q211" s="239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107</v>
      </c>
      <c r="B212" s="155">
        <v>43073</v>
      </c>
      <c r="C212" s="155"/>
      <c r="D212" s="156" t="s">
        <v>759</v>
      </c>
      <c r="E212" s="157" t="s">
        <v>590</v>
      </c>
      <c r="F212" s="158">
        <v>118.5</v>
      </c>
      <c r="G212" s="157"/>
      <c r="H212" s="157">
        <v>143.5</v>
      </c>
      <c r="I212" s="159">
        <v>145</v>
      </c>
      <c r="J212" s="160" t="s">
        <v>760</v>
      </c>
      <c r="K212" s="161">
        <f t="shared" si="65"/>
        <v>25</v>
      </c>
      <c r="L212" s="162">
        <f t="shared" si="66"/>
        <v>0.2109704641350211</v>
      </c>
      <c r="M212" s="157" t="s">
        <v>593</v>
      </c>
      <c r="N212" s="163">
        <v>43097</v>
      </c>
      <c r="O212" s="1"/>
      <c r="P212" s="1"/>
      <c r="Q212" s="239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64">
        <v>108</v>
      </c>
      <c r="B213" s="165">
        <v>43090</v>
      </c>
      <c r="C213" s="165"/>
      <c r="D213" s="166" t="s">
        <v>440</v>
      </c>
      <c r="E213" s="167" t="s">
        <v>590</v>
      </c>
      <c r="F213" s="168">
        <v>715</v>
      </c>
      <c r="G213" s="168"/>
      <c r="H213" s="169">
        <v>500</v>
      </c>
      <c r="I213" s="169">
        <v>872</v>
      </c>
      <c r="J213" s="170" t="s">
        <v>761</v>
      </c>
      <c r="K213" s="171">
        <f t="shared" si="65"/>
        <v>-215</v>
      </c>
      <c r="L213" s="172">
        <f t="shared" si="66"/>
        <v>-0.30069930069930068</v>
      </c>
      <c r="M213" s="168" t="s">
        <v>603</v>
      </c>
      <c r="N213" s="165">
        <v>43670</v>
      </c>
      <c r="O213" s="1"/>
      <c r="P213" s="1"/>
      <c r="Q213" s="239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109</v>
      </c>
      <c r="B214" s="155">
        <v>43098</v>
      </c>
      <c r="C214" s="155"/>
      <c r="D214" s="156" t="s">
        <v>750</v>
      </c>
      <c r="E214" s="157" t="s">
        <v>590</v>
      </c>
      <c r="F214" s="158">
        <v>435</v>
      </c>
      <c r="G214" s="157"/>
      <c r="H214" s="157">
        <v>542.5</v>
      </c>
      <c r="I214" s="159">
        <v>539</v>
      </c>
      <c r="J214" s="160" t="s">
        <v>677</v>
      </c>
      <c r="K214" s="161">
        <v>107.5</v>
      </c>
      <c r="L214" s="162">
        <v>0.247126436781609</v>
      </c>
      <c r="M214" s="157" t="s">
        <v>593</v>
      </c>
      <c r="N214" s="163">
        <v>43206</v>
      </c>
      <c r="O214" s="1"/>
      <c r="P214" s="1"/>
      <c r="Q214" s="239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110</v>
      </c>
      <c r="B215" s="155">
        <v>43098</v>
      </c>
      <c r="C215" s="155"/>
      <c r="D215" s="156" t="s">
        <v>559</v>
      </c>
      <c r="E215" s="157" t="s">
        <v>590</v>
      </c>
      <c r="F215" s="158">
        <v>885</v>
      </c>
      <c r="G215" s="157"/>
      <c r="H215" s="157">
        <v>1090</v>
      </c>
      <c r="I215" s="159">
        <v>1084</v>
      </c>
      <c r="J215" s="160" t="s">
        <v>677</v>
      </c>
      <c r="K215" s="161">
        <v>205</v>
      </c>
      <c r="L215" s="162">
        <v>0.23163841807909599</v>
      </c>
      <c r="M215" s="157" t="s">
        <v>593</v>
      </c>
      <c r="N215" s="163">
        <v>43213</v>
      </c>
      <c r="O215" s="1"/>
      <c r="P215" s="1"/>
      <c r="Q215" s="239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94">
        <v>111</v>
      </c>
      <c r="B216" s="195">
        <v>43192</v>
      </c>
      <c r="C216" s="195"/>
      <c r="D216" s="173" t="s">
        <v>762</v>
      </c>
      <c r="E216" s="168" t="s">
        <v>590</v>
      </c>
      <c r="F216" s="196">
        <v>478.5</v>
      </c>
      <c r="G216" s="168"/>
      <c r="H216" s="168">
        <v>442</v>
      </c>
      <c r="I216" s="169">
        <v>613</v>
      </c>
      <c r="J216" s="170" t="s">
        <v>763</v>
      </c>
      <c r="K216" s="171">
        <f t="shared" ref="K216:K219" si="67">H216-F216</f>
        <v>-36.5</v>
      </c>
      <c r="L216" s="172">
        <f t="shared" ref="L216:L219" si="68">K216/F216</f>
        <v>-7.6280041797283177E-2</v>
      </c>
      <c r="M216" s="168" t="s">
        <v>603</v>
      </c>
      <c r="N216" s="165">
        <v>43762</v>
      </c>
      <c r="O216" s="1"/>
      <c r="P216" s="1"/>
      <c r="Q216" s="239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4">
        <v>112</v>
      </c>
      <c r="B217" s="165">
        <v>43194</v>
      </c>
      <c r="C217" s="165"/>
      <c r="D217" s="166" t="s">
        <v>764</v>
      </c>
      <c r="E217" s="167" t="s">
        <v>590</v>
      </c>
      <c r="F217" s="168">
        <f>141.5-7.3</f>
        <v>134.19999999999999</v>
      </c>
      <c r="G217" s="168"/>
      <c r="H217" s="169">
        <v>77</v>
      </c>
      <c r="I217" s="169">
        <v>180</v>
      </c>
      <c r="J217" s="170" t="s">
        <v>765</v>
      </c>
      <c r="K217" s="171">
        <f t="shared" si="67"/>
        <v>-57.199999999999989</v>
      </c>
      <c r="L217" s="172">
        <f t="shared" si="68"/>
        <v>-0.42622950819672129</v>
      </c>
      <c r="M217" s="168" t="s">
        <v>603</v>
      </c>
      <c r="N217" s="165">
        <v>43522</v>
      </c>
      <c r="O217" s="1"/>
      <c r="P217" s="1"/>
      <c r="Q217" s="239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4">
        <v>113</v>
      </c>
      <c r="B218" s="165">
        <v>43209</v>
      </c>
      <c r="C218" s="165"/>
      <c r="D218" s="166" t="s">
        <v>766</v>
      </c>
      <c r="E218" s="167" t="s">
        <v>590</v>
      </c>
      <c r="F218" s="168">
        <v>430</v>
      </c>
      <c r="G218" s="168"/>
      <c r="H218" s="169">
        <v>220</v>
      </c>
      <c r="I218" s="169">
        <v>537</v>
      </c>
      <c r="J218" s="170" t="s">
        <v>767</v>
      </c>
      <c r="K218" s="171">
        <f t="shared" si="67"/>
        <v>-210</v>
      </c>
      <c r="L218" s="172">
        <f t="shared" si="68"/>
        <v>-0.48837209302325579</v>
      </c>
      <c r="M218" s="168" t="s">
        <v>603</v>
      </c>
      <c r="N218" s="165">
        <v>43252</v>
      </c>
      <c r="O218" s="1"/>
      <c r="P218" s="1"/>
      <c r="Q218" s="239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114</v>
      </c>
      <c r="B219" s="186">
        <v>43220</v>
      </c>
      <c r="C219" s="186"/>
      <c r="D219" s="187" t="s">
        <v>768</v>
      </c>
      <c r="E219" s="188" t="s">
        <v>590</v>
      </c>
      <c r="F219" s="188">
        <v>153.5</v>
      </c>
      <c r="G219" s="188"/>
      <c r="H219" s="188">
        <v>196</v>
      </c>
      <c r="I219" s="190">
        <v>196</v>
      </c>
      <c r="J219" s="160" t="s">
        <v>769</v>
      </c>
      <c r="K219" s="161">
        <f t="shared" si="67"/>
        <v>42.5</v>
      </c>
      <c r="L219" s="162">
        <f t="shared" si="68"/>
        <v>0.27687296416938112</v>
      </c>
      <c r="M219" s="157" t="s">
        <v>593</v>
      </c>
      <c r="N219" s="163">
        <v>43605</v>
      </c>
      <c r="O219" s="1"/>
      <c r="P219" s="1"/>
      <c r="Q219" s="239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4">
        <v>115</v>
      </c>
      <c r="B220" s="165">
        <v>43306</v>
      </c>
      <c r="C220" s="165"/>
      <c r="D220" s="166" t="s">
        <v>737</v>
      </c>
      <c r="E220" s="167" t="s">
        <v>590</v>
      </c>
      <c r="F220" s="168">
        <v>27.5</v>
      </c>
      <c r="G220" s="168"/>
      <c r="H220" s="169">
        <v>13.1</v>
      </c>
      <c r="I220" s="169">
        <v>60</v>
      </c>
      <c r="J220" s="170" t="s">
        <v>770</v>
      </c>
      <c r="K220" s="171">
        <v>-14.4</v>
      </c>
      <c r="L220" s="172">
        <v>-0.52363636363636401</v>
      </c>
      <c r="M220" s="168" t="s">
        <v>603</v>
      </c>
      <c r="N220" s="165">
        <v>43138</v>
      </c>
      <c r="O220" s="1"/>
      <c r="P220" s="1"/>
      <c r="Q220" s="239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4">
        <v>116</v>
      </c>
      <c r="B221" s="195">
        <v>43318</v>
      </c>
      <c r="C221" s="195"/>
      <c r="D221" s="173" t="s">
        <v>771</v>
      </c>
      <c r="E221" s="168" t="s">
        <v>590</v>
      </c>
      <c r="F221" s="168">
        <v>148.5</v>
      </c>
      <c r="G221" s="168"/>
      <c r="H221" s="168">
        <v>102</v>
      </c>
      <c r="I221" s="169">
        <v>182</v>
      </c>
      <c r="J221" s="170" t="s">
        <v>772</v>
      </c>
      <c r="K221" s="171">
        <f>H221-F221</f>
        <v>-46.5</v>
      </c>
      <c r="L221" s="172">
        <f>K221/F221</f>
        <v>-0.31313131313131315</v>
      </c>
      <c r="M221" s="168" t="s">
        <v>603</v>
      </c>
      <c r="N221" s="165">
        <v>43661</v>
      </c>
      <c r="O221" s="1"/>
      <c r="P221" s="1"/>
      <c r="Q221" s="239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4">
        <v>117</v>
      </c>
      <c r="B222" s="155">
        <v>43335</v>
      </c>
      <c r="C222" s="155"/>
      <c r="D222" s="156" t="s">
        <v>773</v>
      </c>
      <c r="E222" s="157" t="s">
        <v>590</v>
      </c>
      <c r="F222" s="188">
        <v>285</v>
      </c>
      <c r="G222" s="157"/>
      <c r="H222" s="157">
        <v>355</v>
      </c>
      <c r="I222" s="159">
        <v>364</v>
      </c>
      <c r="J222" s="160" t="s">
        <v>774</v>
      </c>
      <c r="K222" s="161">
        <v>70</v>
      </c>
      <c r="L222" s="162">
        <v>0.24561403508771901</v>
      </c>
      <c r="M222" s="157" t="s">
        <v>593</v>
      </c>
      <c r="N222" s="163">
        <v>43455</v>
      </c>
      <c r="O222" s="1"/>
      <c r="P222" s="1"/>
      <c r="Q222" s="239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4">
        <v>118</v>
      </c>
      <c r="B223" s="155">
        <v>43341</v>
      </c>
      <c r="C223" s="155"/>
      <c r="D223" s="156" t="s">
        <v>398</v>
      </c>
      <c r="E223" s="157" t="s">
        <v>590</v>
      </c>
      <c r="F223" s="188">
        <v>525</v>
      </c>
      <c r="G223" s="157"/>
      <c r="H223" s="157">
        <v>585</v>
      </c>
      <c r="I223" s="159">
        <v>635</v>
      </c>
      <c r="J223" s="160" t="s">
        <v>775</v>
      </c>
      <c r="K223" s="161">
        <f t="shared" ref="K223:K274" si="69">H223-F223</f>
        <v>60</v>
      </c>
      <c r="L223" s="162">
        <f t="shared" ref="L223:L274" si="70">K223/F223</f>
        <v>0.11428571428571428</v>
      </c>
      <c r="M223" s="157" t="s">
        <v>593</v>
      </c>
      <c r="N223" s="163">
        <v>43662</v>
      </c>
      <c r="O223" s="1"/>
      <c r="P223" s="1"/>
      <c r="Q223" s="239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119</v>
      </c>
      <c r="B224" s="155">
        <v>43395</v>
      </c>
      <c r="C224" s="155"/>
      <c r="D224" s="156" t="s">
        <v>383</v>
      </c>
      <c r="E224" s="157" t="s">
        <v>590</v>
      </c>
      <c r="F224" s="188">
        <v>475</v>
      </c>
      <c r="G224" s="157"/>
      <c r="H224" s="157">
        <v>574</v>
      </c>
      <c r="I224" s="159">
        <v>570</v>
      </c>
      <c r="J224" s="160" t="s">
        <v>677</v>
      </c>
      <c r="K224" s="161">
        <f t="shared" si="69"/>
        <v>99</v>
      </c>
      <c r="L224" s="162">
        <f t="shared" si="70"/>
        <v>0.20842105263157895</v>
      </c>
      <c r="M224" s="157" t="s">
        <v>593</v>
      </c>
      <c r="N224" s="163">
        <v>43403</v>
      </c>
      <c r="O224" s="1"/>
      <c r="P224" s="1"/>
      <c r="Q224" s="239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120</v>
      </c>
      <c r="B225" s="186">
        <v>43397</v>
      </c>
      <c r="C225" s="186"/>
      <c r="D225" s="187" t="s">
        <v>776</v>
      </c>
      <c r="E225" s="188" t="s">
        <v>590</v>
      </c>
      <c r="F225" s="188">
        <v>707.5</v>
      </c>
      <c r="G225" s="188"/>
      <c r="H225" s="188">
        <v>872</v>
      </c>
      <c r="I225" s="190">
        <v>872</v>
      </c>
      <c r="J225" s="191" t="s">
        <v>677</v>
      </c>
      <c r="K225" s="161">
        <f t="shared" si="69"/>
        <v>164.5</v>
      </c>
      <c r="L225" s="192">
        <f t="shared" si="70"/>
        <v>0.23250883392226149</v>
      </c>
      <c r="M225" s="188" t="s">
        <v>593</v>
      </c>
      <c r="N225" s="193">
        <v>43482</v>
      </c>
      <c r="O225" s="1"/>
      <c r="P225" s="1"/>
      <c r="Q225" s="239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121</v>
      </c>
      <c r="B226" s="186">
        <v>43398</v>
      </c>
      <c r="C226" s="186"/>
      <c r="D226" s="187" t="s">
        <v>777</v>
      </c>
      <c r="E226" s="188" t="s">
        <v>590</v>
      </c>
      <c r="F226" s="188">
        <v>162</v>
      </c>
      <c r="G226" s="188"/>
      <c r="H226" s="188">
        <v>204</v>
      </c>
      <c r="I226" s="190">
        <v>209</v>
      </c>
      <c r="J226" s="191" t="s">
        <v>778</v>
      </c>
      <c r="K226" s="161">
        <f t="shared" si="69"/>
        <v>42</v>
      </c>
      <c r="L226" s="192">
        <f t="shared" si="70"/>
        <v>0.25925925925925924</v>
      </c>
      <c r="M226" s="188" t="s">
        <v>593</v>
      </c>
      <c r="N226" s="193">
        <v>43539</v>
      </c>
      <c r="O226" s="1"/>
      <c r="P226" s="1"/>
      <c r="Q226" s="239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122</v>
      </c>
      <c r="B227" s="186">
        <v>43399</v>
      </c>
      <c r="C227" s="186"/>
      <c r="D227" s="187" t="s">
        <v>488</v>
      </c>
      <c r="E227" s="188" t="s">
        <v>590</v>
      </c>
      <c r="F227" s="188">
        <v>240</v>
      </c>
      <c r="G227" s="188"/>
      <c r="H227" s="188">
        <v>297</v>
      </c>
      <c r="I227" s="190">
        <v>297</v>
      </c>
      <c r="J227" s="191" t="s">
        <v>677</v>
      </c>
      <c r="K227" s="197">
        <f t="shared" si="69"/>
        <v>57</v>
      </c>
      <c r="L227" s="192">
        <f t="shared" si="70"/>
        <v>0.23749999999999999</v>
      </c>
      <c r="M227" s="188" t="s">
        <v>593</v>
      </c>
      <c r="N227" s="193">
        <v>43417</v>
      </c>
      <c r="O227" s="1"/>
      <c r="P227" s="1"/>
      <c r="Q227" s="239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123</v>
      </c>
      <c r="B228" s="155">
        <v>43439</v>
      </c>
      <c r="C228" s="155"/>
      <c r="D228" s="156" t="s">
        <v>779</v>
      </c>
      <c r="E228" s="157" t="s">
        <v>590</v>
      </c>
      <c r="F228" s="157">
        <v>202.5</v>
      </c>
      <c r="G228" s="157"/>
      <c r="H228" s="157">
        <v>255</v>
      </c>
      <c r="I228" s="159">
        <v>252</v>
      </c>
      <c r="J228" s="160" t="s">
        <v>677</v>
      </c>
      <c r="K228" s="161">
        <f t="shared" si="69"/>
        <v>52.5</v>
      </c>
      <c r="L228" s="162">
        <f t="shared" si="70"/>
        <v>0.25925925925925924</v>
      </c>
      <c r="M228" s="157" t="s">
        <v>593</v>
      </c>
      <c r="N228" s="163">
        <v>43542</v>
      </c>
      <c r="O228" s="1"/>
      <c r="P228" s="1"/>
      <c r="Q228" s="239"/>
      <c r="R228" s="1"/>
      <c r="S228" s="6" t="s">
        <v>780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124</v>
      </c>
      <c r="B229" s="186">
        <v>43465</v>
      </c>
      <c r="C229" s="155"/>
      <c r="D229" s="187" t="s">
        <v>159</v>
      </c>
      <c r="E229" s="188" t="s">
        <v>590</v>
      </c>
      <c r="F229" s="188">
        <v>710</v>
      </c>
      <c r="G229" s="188"/>
      <c r="H229" s="188">
        <v>866</v>
      </c>
      <c r="I229" s="190">
        <v>866</v>
      </c>
      <c r="J229" s="191" t="s">
        <v>677</v>
      </c>
      <c r="K229" s="161">
        <f t="shared" si="69"/>
        <v>156</v>
      </c>
      <c r="L229" s="162">
        <f t="shared" si="70"/>
        <v>0.21971830985915494</v>
      </c>
      <c r="M229" s="157" t="s">
        <v>593</v>
      </c>
      <c r="N229" s="163">
        <v>43553</v>
      </c>
      <c r="O229" s="1"/>
      <c r="P229" s="1"/>
      <c r="Q229" s="239"/>
      <c r="R229" s="1"/>
      <c r="S229" s="6" t="s">
        <v>780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125</v>
      </c>
      <c r="B230" s="186">
        <v>43522</v>
      </c>
      <c r="C230" s="186"/>
      <c r="D230" s="187" t="s">
        <v>174</v>
      </c>
      <c r="E230" s="188" t="s">
        <v>590</v>
      </c>
      <c r="F230" s="188">
        <v>337.25</v>
      </c>
      <c r="G230" s="188"/>
      <c r="H230" s="188">
        <v>398.5</v>
      </c>
      <c r="I230" s="190">
        <v>411</v>
      </c>
      <c r="J230" s="160" t="s">
        <v>781</v>
      </c>
      <c r="K230" s="161">
        <f t="shared" si="69"/>
        <v>61.25</v>
      </c>
      <c r="L230" s="162">
        <f t="shared" si="70"/>
        <v>0.1816160118606375</v>
      </c>
      <c r="M230" s="157" t="s">
        <v>593</v>
      </c>
      <c r="N230" s="163">
        <v>43760</v>
      </c>
      <c r="O230" s="1"/>
      <c r="P230" s="1"/>
      <c r="Q230" s="239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8">
        <v>126</v>
      </c>
      <c r="B231" s="199">
        <v>43559</v>
      </c>
      <c r="C231" s="199"/>
      <c r="D231" s="200" t="s">
        <v>782</v>
      </c>
      <c r="E231" s="201" t="s">
        <v>590</v>
      </c>
      <c r="F231" s="201">
        <v>130</v>
      </c>
      <c r="G231" s="201"/>
      <c r="H231" s="201">
        <v>65</v>
      </c>
      <c r="I231" s="202">
        <v>158</v>
      </c>
      <c r="J231" s="170" t="s">
        <v>783</v>
      </c>
      <c r="K231" s="171">
        <f t="shared" si="69"/>
        <v>-65</v>
      </c>
      <c r="L231" s="172">
        <f t="shared" si="70"/>
        <v>-0.5</v>
      </c>
      <c r="M231" s="168" t="s">
        <v>603</v>
      </c>
      <c r="N231" s="165">
        <v>43726</v>
      </c>
      <c r="O231" s="1"/>
      <c r="P231" s="1"/>
      <c r="Q231" s="239"/>
      <c r="R231" s="1"/>
      <c r="S231" s="6" t="s">
        <v>784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127</v>
      </c>
      <c r="B232" s="186">
        <v>43017</v>
      </c>
      <c r="C232" s="186"/>
      <c r="D232" s="187" t="s">
        <v>210</v>
      </c>
      <c r="E232" s="188" t="s">
        <v>590</v>
      </c>
      <c r="F232" s="188">
        <v>141.5</v>
      </c>
      <c r="G232" s="188"/>
      <c r="H232" s="188">
        <v>183.5</v>
      </c>
      <c r="I232" s="190">
        <v>210</v>
      </c>
      <c r="J232" s="160" t="s">
        <v>778</v>
      </c>
      <c r="K232" s="161">
        <f t="shared" si="69"/>
        <v>42</v>
      </c>
      <c r="L232" s="162">
        <f t="shared" si="70"/>
        <v>0.29681978798586572</v>
      </c>
      <c r="M232" s="157" t="s">
        <v>593</v>
      </c>
      <c r="N232" s="163">
        <v>43042</v>
      </c>
      <c r="O232" s="1"/>
      <c r="P232" s="1"/>
      <c r="Q232" s="239"/>
      <c r="R232" s="1"/>
      <c r="S232" s="6" t="s">
        <v>784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98">
        <v>128</v>
      </c>
      <c r="B233" s="199">
        <v>43074</v>
      </c>
      <c r="C233" s="199"/>
      <c r="D233" s="200" t="s">
        <v>785</v>
      </c>
      <c r="E233" s="201" t="s">
        <v>590</v>
      </c>
      <c r="F233" s="196">
        <v>172</v>
      </c>
      <c r="G233" s="201"/>
      <c r="H233" s="201">
        <v>155.25</v>
      </c>
      <c r="I233" s="202">
        <v>230</v>
      </c>
      <c r="J233" s="170" t="s">
        <v>786</v>
      </c>
      <c r="K233" s="171">
        <f t="shared" si="69"/>
        <v>-16.75</v>
      </c>
      <c r="L233" s="172">
        <f t="shared" si="70"/>
        <v>-9.7383720930232565E-2</v>
      </c>
      <c r="M233" s="168" t="s">
        <v>603</v>
      </c>
      <c r="N233" s="165">
        <v>43787</v>
      </c>
      <c r="O233" s="1"/>
      <c r="P233" s="1"/>
      <c r="Q233" s="239"/>
      <c r="R233" s="1"/>
      <c r="S233" s="6" t="s">
        <v>784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129</v>
      </c>
      <c r="B234" s="186">
        <v>43398</v>
      </c>
      <c r="C234" s="186"/>
      <c r="D234" s="187" t="s">
        <v>120</v>
      </c>
      <c r="E234" s="188" t="s">
        <v>590</v>
      </c>
      <c r="F234" s="188">
        <v>698.5</v>
      </c>
      <c r="G234" s="188"/>
      <c r="H234" s="188">
        <v>890</v>
      </c>
      <c r="I234" s="190">
        <v>890</v>
      </c>
      <c r="J234" s="160" t="s">
        <v>787</v>
      </c>
      <c r="K234" s="161">
        <f t="shared" si="69"/>
        <v>191.5</v>
      </c>
      <c r="L234" s="162">
        <f t="shared" si="70"/>
        <v>0.27415891195418757</v>
      </c>
      <c r="M234" s="157" t="s">
        <v>593</v>
      </c>
      <c r="N234" s="163">
        <v>44328</v>
      </c>
      <c r="O234" s="1"/>
      <c r="P234" s="1"/>
      <c r="Q234" s="239"/>
      <c r="R234" s="1"/>
      <c r="S234" s="6" t="s">
        <v>780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130</v>
      </c>
      <c r="B235" s="186">
        <v>42877</v>
      </c>
      <c r="C235" s="186"/>
      <c r="D235" s="187" t="s">
        <v>788</v>
      </c>
      <c r="E235" s="188" t="s">
        <v>590</v>
      </c>
      <c r="F235" s="188">
        <v>127.6</v>
      </c>
      <c r="G235" s="188"/>
      <c r="H235" s="188">
        <v>138</v>
      </c>
      <c r="I235" s="190">
        <v>190</v>
      </c>
      <c r="J235" s="160" t="s">
        <v>789</v>
      </c>
      <c r="K235" s="161">
        <f t="shared" si="69"/>
        <v>10.400000000000006</v>
      </c>
      <c r="L235" s="162">
        <f t="shared" si="70"/>
        <v>8.1504702194357417E-2</v>
      </c>
      <c r="M235" s="157" t="s">
        <v>593</v>
      </c>
      <c r="N235" s="163">
        <v>43774</v>
      </c>
      <c r="O235" s="1"/>
      <c r="P235" s="1"/>
      <c r="Q235" s="239"/>
      <c r="R235" s="1"/>
      <c r="S235" s="6" t="s">
        <v>784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131</v>
      </c>
      <c r="B236" s="186">
        <v>43158</v>
      </c>
      <c r="C236" s="186"/>
      <c r="D236" s="187" t="s">
        <v>790</v>
      </c>
      <c r="E236" s="188" t="s">
        <v>590</v>
      </c>
      <c r="F236" s="188">
        <v>317</v>
      </c>
      <c r="G236" s="188"/>
      <c r="H236" s="188">
        <v>382.5</v>
      </c>
      <c r="I236" s="190">
        <v>398</v>
      </c>
      <c r="J236" s="160" t="s">
        <v>791</v>
      </c>
      <c r="K236" s="161">
        <f t="shared" si="69"/>
        <v>65.5</v>
      </c>
      <c r="L236" s="162">
        <f t="shared" si="70"/>
        <v>0.20662460567823343</v>
      </c>
      <c r="M236" s="157" t="s">
        <v>593</v>
      </c>
      <c r="N236" s="163">
        <v>44238</v>
      </c>
      <c r="O236" s="1"/>
      <c r="P236" s="1"/>
      <c r="Q236" s="239"/>
      <c r="R236" s="1"/>
      <c r="S236" s="6" t="s">
        <v>784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8">
        <v>132</v>
      </c>
      <c r="B237" s="199">
        <v>43164</v>
      </c>
      <c r="C237" s="199"/>
      <c r="D237" s="200" t="s">
        <v>166</v>
      </c>
      <c r="E237" s="201" t="s">
        <v>590</v>
      </c>
      <c r="F237" s="196">
        <f>510-14.4</f>
        <v>495.6</v>
      </c>
      <c r="G237" s="201"/>
      <c r="H237" s="201">
        <v>350</v>
      </c>
      <c r="I237" s="202">
        <v>672</v>
      </c>
      <c r="J237" s="170" t="s">
        <v>792</v>
      </c>
      <c r="K237" s="171">
        <f t="shared" si="69"/>
        <v>-145.60000000000002</v>
      </c>
      <c r="L237" s="172">
        <f t="shared" si="70"/>
        <v>-0.29378531073446329</v>
      </c>
      <c r="M237" s="168" t="s">
        <v>603</v>
      </c>
      <c r="N237" s="165">
        <v>43887</v>
      </c>
      <c r="O237" s="1"/>
      <c r="P237" s="1"/>
      <c r="Q237" s="239"/>
      <c r="R237" s="1"/>
      <c r="S237" s="6" t="s">
        <v>780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8">
        <v>133</v>
      </c>
      <c r="B238" s="199">
        <v>43237</v>
      </c>
      <c r="C238" s="199"/>
      <c r="D238" s="200" t="s">
        <v>793</v>
      </c>
      <c r="E238" s="201" t="s">
        <v>590</v>
      </c>
      <c r="F238" s="196">
        <v>230.3</v>
      </c>
      <c r="G238" s="201"/>
      <c r="H238" s="201">
        <v>102.5</v>
      </c>
      <c r="I238" s="202">
        <v>348</v>
      </c>
      <c r="J238" s="170" t="s">
        <v>794</v>
      </c>
      <c r="K238" s="171">
        <f t="shared" si="69"/>
        <v>-127.80000000000001</v>
      </c>
      <c r="L238" s="172">
        <f t="shared" si="70"/>
        <v>-0.55492835432045162</v>
      </c>
      <c r="M238" s="168" t="s">
        <v>603</v>
      </c>
      <c r="N238" s="165">
        <v>43896</v>
      </c>
      <c r="O238" s="1"/>
      <c r="P238" s="1"/>
      <c r="Q238" s="239"/>
      <c r="R238" s="1"/>
      <c r="S238" s="6" t="s">
        <v>780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134</v>
      </c>
      <c r="B239" s="186">
        <v>43258</v>
      </c>
      <c r="C239" s="186"/>
      <c r="D239" s="187" t="s">
        <v>444</v>
      </c>
      <c r="E239" s="188" t="s">
        <v>590</v>
      </c>
      <c r="F239" s="188">
        <f>342.5-5.1</f>
        <v>337.4</v>
      </c>
      <c r="G239" s="188"/>
      <c r="H239" s="188">
        <v>412.5</v>
      </c>
      <c r="I239" s="190">
        <v>439</v>
      </c>
      <c r="J239" s="160" t="s">
        <v>795</v>
      </c>
      <c r="K239" s="161">
        <f t="shared" si="69"/>
        <v>75.100000000000023</v>
      </c>
      <c r="L239" s="162">
        <f t="shared" si="70"/>
        <v>0.22258446947243635</v>
      </c>
      <c r="M239" s="157" t="s">
        <v>593</v>
      </c>
      <c r="N239" s="163">
        <v>44230</v>
      </c>
      <c r="O239" s="1"/>
      <c r="P239" s="1"/>
      <c r="Q239" s="239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79">
        <v>135</v>
      </c>
      <c r="B240" s="178">
        <v>43285</v>
      </c>
      <c r="C240" s="178"/>
      <c r="D240" s="179" t="s">
        <v>58</v>
      </c>
      <c r="E240" s="180" t="s">
        <v>590</v>
      </c>
      <c r="F240" s="180">
        <f>127.5-5.53</f>
        <v>121.97</v>
      </c>
      <c r="G240" s="181"/>
      <c r="H240" s="181">
        <v>122.5</v>
      </c>
      <c r="I240" s="181">
        <v>170</v>
      </c>
      <c r="J240" s="182" t="s">
        <v>796</v>
      </c>
      <c r="K240" s="183">
        <f t="shared" si="69"/>
        <v>0.53000000000000114</v>
      </c>
      <c r="L240" s="184">
        <f t="shared" si="70"/>
        <v>4.3453308190538747E-3</v>
      </c>
      <c r="M240" s="180" t="s">
        <v>610</v>
      </c>
      <c r="N240" s="178">
        <v>44431</v>
      </c>
      <c r="O240" s="1"/>
      <c r="P240" s="1"/>
      <c r="Q240" s="239"/>
      <c r="R240" s="1"/>
      <c r="S240" s="6" t="s">
        <v>780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8">
        <v>136</v>
      </c>
      <c r="B241" s="199">
        <v>43294</v>
      </c>
      <c r="C241" s="199"/>
      <c r="D241" s="200" t="s">
        <v>797</v>
      </c>
      <c r="E241" s="201" t="s">
        <v>590</v>
      </c>
      <c r="F241" s="196">
        <v>46.5</v>
      </c>
      <c r="G241" s="201"/>
      <c r="H241" s="201">
        <v>17</v>
      </c>
      <c r="I241" s="202">
        <v>59</v>
      </c>
      <c r="J241" s="170" t="s">
        <v>798</v>
      </c>
      <c r="K241" s="171">
        <f t="shared" si="69"/>
        <v>-29.5</v>
      </c>
      <c r="L241" s="172">
        <f t="shared" si="70"/>
        <v>-0.63440860215053763</v>
      </c>
      <c r="M241" s="168" t="s">
        <v>603</v>
      </c>
      <c r="N241" s="165">
        <v>43887</v>
      </c>
      <c r="O241" s="1"/>
      <c r="P241" s="1"/>
      <c r="Q241" s="239"/>
      <c r="R241" s="1"/>
      <c r="S241" s="6" t="s">
        <v>780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137</v>
      </c>
      <c r="B242" s="186">
        <v>43396</v>
      </c>
      <c r="C242" s="186"/>
      <c r="D242" s="187" t="s">
        <v>427</v>
      </c>
      <c r="E242" s="188" t="s">
        <v>590</v>
      </c>
      <c r="F242" s="188">
        <v>156.5</v>
      </c>
      <c r="G242" s="188"/>
      <c r="H242" s="188">
        <v>207.5</v>
      </c>
      <c r="I242" s="190">
        <v>191</v>
      </c>
      <c r="J242" s="160" t="s">
        <v>677</v>
      </c>
      <c r="K242" s="161">
        <f t="shared" si="69"/>
        <v>51</v>
      </c>
      <c r="L242" s="162">
        <f t="shared" si="70"/>
        <v>0.32587859424920129</v>
      </c>
      <c r="M242" s="157" t="s">
        <v>593</v>
      </c>
      <c r="N242" s="163">
        <v>44369</v>
      </c>
      <c r="O242" s="1"/>
      <c r="P242" s="1"/>
      <c r="Q242" s="239"/>
      <c r="R242" s="1"/>
      <c r="S242" s="6" t="s">
        <v>780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138</v>
      </c>
      <c r="B243" s="186">
        <v>43439</v>
      </c>
      <c r="C243" s="186"/>
      <c r="D243" s="187" t="s">
        <v>346</v>
      </c>
      <c r="E243" s="188" t="s">
        <v>590</v>
      </c>
      <c r="F243" s="188">
        <v>259.5</v>
      </c>
      <c r="G243" s="188"/>
      <c r="H243" s="188">
        <v>320</v>
      </c>
      <c r="I243" s="190">
        <v>320</v>
      </c>
      <c r="J243" s="160" t="s">
        <v>677</v>
      </c>
      <c r="K243" s="161">
        <f t="shared" si="69"/>
        <v>60.5</v>
      </c>
      <c r="L243" s="162">
        <f t="shared" si="70"/>
        <v>0.23314065510597304</v>
      </c>
      <c r="M243" s="157" t="s">
        <v>593</v>
      </c>
      <c r="N243" s="163">
        <v>44323</v>
      </c>
      <c r="O243" s="1"/>
      <c r="P243" s="1"/>
      <c r="Q243" s="239"/>
      <c r="R243" s="1"/>
      <c r="S243" s="6" t="s">
        <v>780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8">
        <v>139</v>
      </c>
      <c r="B244" s="199">
        <v>43439</v>
      </c>
      <c r="C244" s="199"/>
      <c r="D244" s="200" t="s">
        <v>799</v>
      </c>
      <c r="E244" s="201" t="s">
        <v>590</v>
      </c>
      <c r="F244" s="201">
        <v>715</v>
      </c>
      <c r="G244" s="201"/>
      <c r="H244" s="201">
        <v>445</v>
      </c>
      <c r="I244" s="202">
        <v>840</v>
      </c>
      <c r="J244" s="170" t="s">
        <v>800</v>
      </c>
      <c r="K244" s="171">
        <f t="shared" si="69"/>
        <v>-270</v>
      </c>
      <c r="L244" s="172">
        <f t="shared" si="70"/>
        <v>-0.3776223776223776</v>
      </c>
      <c r="M244" s="168" t="s">
        <v>603</v>
      </c>
      <c r="N244" s="165">
        <v>43800</v>
      </c>
      <c r="O244" s="1"/>
      <c r="P244" s="1"/>
      <c r="Q244" s="239"/>
      <c r="R244" s="1"/>
      <c r="S244" s="6" t="s">
        <v>780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140</v>
      </c>
      <c r="B245" s="186">
        <v>43469</v>
      </c>
      <c r="C245" s="186"/>
      <c r="D245" s="187" t="s">
        <v>180</v>
      </c>
      <c r="E245" s="188" t="s">
        <v>590</v>
      </c>
      <c r="F245" s="188">
        <v>875</v>
      </c>
      <c r="G245" s="188"/>
      <c r="H245" s="188">
        <v>1165</v>
      </c>
      <c r="I245" s="190">
        <v>1185</v>
      </c>
      <c r="J245" s="160" t="s">
        <v>801</v>
      </c>
      <c r="K245" s="161">
        <f t="shared" si="69"/>
        <v>290</v>
      </c>
      <c r="L245" s="162">
        <f t="shared" si="70"/>
        <v>0.33142857142857141</v>
      </c>
      <c r="M245" s="157" t="s">
        <v>593</v>
      </c>
      <c r="N245" s="163">
        <v>43847</v>
      </c>
      <c r="O245" s="1"/>
      <c r="P245" s="1"/>
      <c r="Q245" s="239"/>
      <c r="R245" s="1"/>
      <c r="S245" s="6" t="s">
        <v>780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141</v>
      </c>
      <c r="B246" s="186">
        <v>43559</v>
      </c>
      <c r="C246" s="186"/>
      <c r="D246" s="187" t="s">
        <v>364</v>
      </c>
      <c r="E246" s="188" t="s">
        <v>590</v>
      </c>
      <c r="F246" s="188">
        <f>387-14.63</f>
        <v>372.37</v>
      </c>
      <c r="G246" s="188"/>
      <c r="H246" s="188">
        <v>490</v>
      </c>
      <c r="I246" s="190">
        <v>490</v>
      </c>
      <c r="J246" s="160" t="s">
        <v>677</v>
      </c>
      <c r="K246" s="161">
        <f t="shared" si="69"/>
        <v>117.63</v>
      </c>
      <c r="L246" s="162">
        <f t="shared" si="70"/>
        <v>0.31589548030185027</v>
      </c>
      <c r="M246" s="157" t="s">
        <v>593</v>
      </c>
      <c r="N246" s="163">
        <v>43850</v>
      </c>
      <c r="O246" s="1"/>
      <c r="P246" s="1"/>
      <c r="Q246" s="239"/>
      <c r="R246" s="1"/>
      <c r="S246" s="6" t="s">
        <v>780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98">
        <v>142</v>
      </c>
      <c r="B247" s="199">
        <v>43578</v>
      </c>
      <c r="C247" s="199"/>
      <c r="D247" s="200" t="s">
        <v>802</v>
      </c>
      <c r="E247" s="201" t="s">
        <v>602</v>
      </c>
      <c r="F247" s="201">
        <v>220</v>
      </c>
      <c r="G247" s="201"/>
      <c r="H247" s="201">
        <v>127.5</v>
      </c>
      <c r="I247" s="202">
        <v>284</v>
      </c>
      <c r="J247" s="170" t="s">
        <v>803</v>
      </c>
      <c r="K247" s="171">
        <f t="shared" si="69"/>
        <v>-92.5</v>
      </c>
      <c r="L247" s="172">
        <f t="shared" si="70"/>
        <v>-0.42045454545454547</v>
      </c>
      <c r="M247" s="168" t="s">
        <v>603</v>
      </c>
      <c r="N247" s="165">
        <v>43896</v>
      </c>
      <c r="O247" s="1"/>
      <c r="P247" s="1"/>
      <c r="Q247" s="239"/>
      <c r="R247" s="1"/>
      <c r="S247" s="6" t="s">
        <v>780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143</v>
      </c>
      <c r="B248" s="186">
        <v>43622</v>
      </c>
      <c r="C248" s="186"/>
      <c r="D248" s="187" t="s">
        <v>489</v>
      </c>
      <c r="E248" s="188" t="s">
        <v>602</v>
      </c>
      <c r="F248" s="188">
        <v>332.8</v>
      </c>
      <c r="G248" s="188"/>
      <c r="H248" s="188">
        <v>405</v>
      </c>
      <c r="I248" s="190">
        <v>419</v>
      </c>
      <c r="J248" s="160" t="s">
        <v>804</v>
      </c>
      <c r="K248" s="161">
        <f t="shared" si="69"/>
        <v>72.199999999999989</v>
      </c>
      <c r="L248" s="162">
        <f t="shared" si="70"/>
        <v>0.21694711538461534</v>
      </c>
      <c r="M248" s="157" t="s">
        <v>593</v>
      </c>
      <c r="N248" s="163">
        <v>43860</v>
      </c>
      <c r="O248" s="1"/>
      <c r="P248" s="1"/>
      <c r="Q248" s="239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79">
        <v>144</v>
      </c>
      <c r="B249" s="178">
        <v>43641</v>
      </c>
      <c r="C249" s="178"/>
      <c r="D249" s="179" t="s">
        <v>172</v>
      </c>
      <c r="E249" s="180" t="s">
        <v>590</v>
      </c>
      <c r="F249" s="180">
        <v>386</v>
      </c>
      <c r="G249" s="181"/>
      <c r="H249" s="181">
        <v>395</v>
      </c>
      <c r="I249" s="181">
        <v>452</v>
      </c>
      <c r="J249" s="182" t="s">
        <v>805</v>
      </c>
      <c r="K249" s="183">
        <f t="shared" si="69"/>
        <v>9</v>
      </c>
      <c r="L249" s="184">
        <f t="shared" si="70"/>
        <v>2.3316062176165803E-2</v>
      </c>
      <c r="M249" s="180" t="s">
        <v>610</v>
      </c>
      <c r="N249" s="178">
        <v>43868</v>
      </c>
      <c r="O249" s="1"/>
      <c r="P249" s="1"/>
      <c r="Q249" s="239"/>
      <c r="R249" s="1"/>
      <c r="S249" s="6" t="s">
        <v>784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79">
        <v>145</v>
      </c>
      <c r="B250" s="178">
        <v>43707</v>
      </c>
      <c r="C250" s="178"/>
      <c r="D250" s="179" t="s">
        <v>146</v>
      </c>
      <c r="E250" s="180" t="s">
        <v>590</v>
      </c>
      <c r="F250" s="180">
        <v>137.5</v>
      </c>
      <c r="G250" s="181"/>
      <c r="H250" s="181">
        <v>138.5</v>
      </c>
      <c r="I250" s="181">
        <v>190</v>
      </c>
      <c r="J250" s="182" t="s">
        <v>806</v>
      </c>
      <c r="K250" s="183">
        <f t="shared" si="69"/>
        <v>1</v>
      </c>
      <c r="L250" s="184">
        <f t="shared" si="70"/>
        <v>7.2727272727272727E-3</v>
      </c>
      <c r="M250" s="180" t="s">
        <v>610</v>
      </c>
      <c r="N250" s="178">
        <v>44432</v>
      </c>
      <c r="O250" s="1"/>
      <c r="P250" s="1"/>
      <c r="Q250" s="239"/>
      <c r="R250" s="1"/>
      <c r="S250" s="6" t="s">
        <v>780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146</v>
      </c>
      <c r="B251" s="186">
        <v>43731</v>
      </c>
      <c r="C251" s="186"/>
      <c r="D251" s="187" t="s">
        <v>437</v>
      </c>
      <c r="E251" s="188" t="s">
        <v>590</v>
      </c>
      <c r="F251" s="188">
        <v>235</v>
      </c>
      <c r="G251" s="188"/>
      <c r="H251" s="188">
        <v>295</v>
      </c>
      <c r="I251" s="190">
        <v>296</v>
      </c>
      <c r="J251" s="160" t="s">
        <v>807</v>
      </c>
      <c r="K251" s="161">
        <f t="shared" si="69"/>
        <v>60</v>
      </c>
      <c r="L251" s="162">
        <f t="shared" si="70"/>
        <v>0.25531914893617019</v>
      </c>
      <c r="M251" s="157" t="s">
        <v>593</v>
      </c>
      <c r="N251" s="163">
        <v>43844</v>
      </c>
      <c r="O251" s="1"/>
      <c r="P251" s="1"/>
      <c r="Q251" s="239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147</v>
      </c>
      <c r="B252" s="186">
        <v>43752</v>
      </c>
      <c r="C252" s="186"/>
      <c r="D252" s="187" t="s">
        <v>808</v>
      </c>
      <c r="E252" s="188" t="s">
        <v>590</v>
      </c>
      <c r="F252" s="188">
        <v>277.5</v>
      </c>
      <c r="G252" s="188"/>
      <c r="H252" s="188">
        <v>333</v>
      </c>
      <c r="I252" s="190">
        <v>333</v>
      </c>
      <c r="J252" s="160" t="s">
        <v>809</v>
      </c>
      <c r="K252" s="161">
        <f t="shared" si="69"/>
        <v>55.5</v>
      </c>
      <c r="L252" s="162">
        <f t="shared" si="70"/>
        <v>0.2</v>
      </c>
      <c r="M252" s="157" t="s">
        <v>593</v>
      </c>
      <c r="N252" s="163">
        <v>43846</v>
      </c>
      <c r="O252" s="1"/>
      <c r="P252" s="1"/>
      <c r="Q252" s="239"/>
      <c r="R252" s="1"/>
      <c r="S252" s="6" t="s">
        <v>780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148</v>
      </c>
      <c r="B253" s="186">
        <v>43752</v>
      </c>
      <c r="C253" s="186"/>
      <c r="D253" s="187" t="s">
        <v>810</v>
      </c>
      <c r="E253" s="188" t="s">
        <v>590</v>
      </c>
      <c r="F253" s="188">
        <v>930</v>
      </c>
      <c r="G253" s="188"/>
      <c r="H253" s="188">
        <v>1165</v>
      </c>
      <c r="I253" s="190">
        <v>1200</v>
      </c>
      <c r="J253" s="160" t="s">
        <v>811</v>
      </c>
      <c r="K253" s="161">
        <f t="shared" si="69"/>
        <v>235</v>
      </c>
      <c r="L253" s="162">
        <f t="shared" si="70"/>
        <v>0.25268817204301075</v>
      </c>
      <c r="M253" s="157" t="s">
        <v>593</v>
      </c>
      <c r="N253" s="163">
        <v>43847</v>
      </c>
      <c r="O253" s="1"/>
      <c r="P253" s="1"/>
      <c r="Q253" s="239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149</v>
      </c>
      <c r="B254" s="186">
        <v>43753</v>
      </c>
      <c r="C254" s="186"/>
      <c r="D254" s="187" t="s">
        <v>812</v>
      </c>
      <c r="E254" s="188" t="s">
        <v>590</v>
      </c>
      <c r="F254" s="158">
        <v>111</v>
      </c>
      <c r="G254" s="188"/>
      <c r="H254" s="188">
        <v>141</v>
      </c>
      <c r="I254" s="190">
        <v>141</v>
      </c>
      <c r="J254" s="160" t="s">
        <v>813</v>
      </c>
      <c r="K254" s="161">
        <f t="shared" si="69"/>
        <v>30</v>
      </c>
      <c r="L254" s="162">
        <f t="shared" si="70"/>
        <v>0.27027027027027029</v>
      </c>
      <c r="M254" s="157" t="s">
        <v>593</v>
      </c>
      <c r="N254" s="163">
        <v>44328</v>
      </c>
      <c r="O254" s="1"/>
      <c r="P254" s="1"/>
      <c r="Q254" s="239"/>
      <c r="R254" s="1"/>
      <c r="S254" s="6" t="s">
        <v>784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150</v>
      </c>
      <c r="B255" s="186">
        <v>43753</v>
      </c>
      <c r="C255" s="186"/>
      <c r="D255" s="187" t="s">
        <v>814</v>
      </c>
      <c r="E255" s="188" t="s">
        <v>590</v>
      </c>
      <c r="F255" s="158">
        <v>296</v>
      </c>
      <c r="G255" s="188"/>
      <c r="H255" s="188">
        <v>370</v>
      </c>
      <c r="I255" s="190">
        <v>370</v>
      </c>
      <c r="J255" s="160" t="s">
        <v>677</v>
      </c>
      <c r="K255" s="161">
        <f t="shared" si="69"/>
        <v>74</v>
      </c>
      <c r="L255" s="162">
        <f t="shared" si="70"/>
        <v>0.25</v>
      </c>
      <c r="M255" s="157" t="s">
        <v>593</v>
      </c>
      <c r="N255" s="163">
        <v>43853</v>
      </c>
      <c r="O255" s="1"/>
      <c r="P255" s="1"/>
      <c r="Q255" s="239"/>
      <c r="R255" s="1"/>
      <c r="S255" s="6" t="s">
        <v>784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151</v>
      </c>
      <c r="B256" s="186">
        <v>43754</v>
      </c>
      <c r="C256" s="186"/>
      <c r="D256" s="187" t="s">
        <v>815</v>
      </c>
      <c r="E256" s="188" t="s">
        <v>590</v>
      </c>
      <c r="F256" s="158">
        <v>300</v>
      </c>
      <c r="G256" s="188"/>
      <c r="H256" s="188">
        <v>382.5</v>
      </c>
      <c r="I256" s="190">
        <v>344</v>
      </c>
      <c r="J256" s="160" t="s">
        <v>816</v>
      </c>
      <c r="K256" s="161">
        <f t="shared" si="69"/>
        <v>82.5</v>
      </c>
      <c r="L256" s="162">
        <f t="shared" si="70"/>
        <v>0.27500000000000002</v>
      </c>
      <c r="M256" s="157" t="s">
        <v>593</v>
      </c>
      <c r="N256" s="163">
        <v>44238</v>
      </c>
      <c r="O256" s="1"/>
      <c r="P256" s="1"/>
      <c r="Q256" s="239"/>
      <c r="R256" s="1"/>
      <c r="S256" s="6" t="s">
        <v>784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152</v>
      </c>
      <c r="B257" s="186">
        <v>43832</v>
      </c>
      <c r="C257" s="186"/>
      <c r="D257" s="187" t="s">
        <v>817</v>
      </c>
      <c r="E257" s="188" t="s">
        <v>590</v>
      </c>
      <c r="F257" s="158">
        <v>495</v>
      </c>
      <c r="G257" s="188"/>
      <c r="H257" s="188">
        <v>595</v>
      </c>
      <c r="I257" s="190">
        <v>590</v>
      </c>
      <c r="J257" s="160" t="s">
        <v>613</v>
      </c>
      <c r="K257" s="161">
        <f t="shared" si="69"/>
        <v>100</v>
      </c>
      <c r="L257" s="162">
        <f t="shared" si="70"/>
        <v>0.20202020202020202</v>
      </c>
      <c r="M257" s="157" t="s">
        <v>593</v>
      </c>
      <c r="N257" s="163">
        <v>44589</v>
      </c>
      <c r="O257" s="1"/>
      <c r="P257" s="1"/>
      <c r="Q257" s="239"/>
      <c r="R257" s="1"/>
      <c r="S257" s="6" t="s">
        <v>784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153</v>
      </c>
      <c r="B258" s="186">
        <v>43966</v>
      </c>
      <c r="C258" s="186"/>
      <c r="D258" s="187" t="s">
        <v>76</v>
      </c>
      <c r="E258" s="188" t="s">
        <v>590</v>
      </c>
      <c r="F258" s="158">
        <v>67.5</v>
      </c>
      <c r="G258" s="188"/>
      <c r="H258" s="188">
        <v>86</v>
      </c>
      <c r="I258" s="190">
        <v>86</v>
      </c>
      <c r="J258" s="160" t="s">
        <v>818</v>
      </c>
      <c r="K258" s="161">
        <f t="shared" si="69"/>
        <v>18.5</v>
      </c>
      <c r="L258" s="162">
        <f t="shared" si="70"/>
        <v>0.27407407407407408</v>
      </c>
      <c r="M258" s="157" t="s">
        <v>593</v>
      </c>
      <c r="N258" s="163">
        <v>44008</v>
      </c>
      <c r="O258" s="1"/>
      <c r="P258" s="1"/>
      <c r="Q258" s="239"/>
      <c r="R258" s="1"/>
      <c r="S258" s="6" t="s">
        <v>784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154</v>
      </c>
      <c r="B259" s="186">
        <v>44035</v>
      </c>
      <c r="C259" s="186"/>
      <c r="D259" s="187" t="s">
        <v>488</v>
      </c>
      <c r="E259" s="188" t="s">
        <v>590</v>
      </c>
      <c r="F259" s="158">
        <v>231</v>
      </c>
      <c r="G259" s="188"/>
      <c r="H259" s="188">
        <v>281</v>
      </c>
      <c r="I259" s="190">
        <v>281</v>
      </c>
      <c r="J259" s="160" t="s">
        <v>677</v>
      </c>
      <c r="K259" s="161">
        <f t="shared" si="69"/>
        <v>50</v>
      </c>
      <c r="L259" s="162">
        <f t="shared" si="70"/>
        <v>0.21645021645021645</v>
      </c>
      <c r="M259" s="157" t="s">
        <v>593</v>
      </c>
      <c r="N259" s="163">
        <v>44358</v>
      </c>
      <c r="O259" s="1"/>
      <c r="P259" s="1"/>
      <c r="Q259" s="239"/>
      <c r="R259" s="1"/>
      <c r="S259" s="6" t="s">
        <v>784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155</v>
      </c>
      <c r="B260" s="186">
        <v>44092</v>
      </c>
      <c r="C260" s="186"/>
      <c r="D260" s="187" t="s">
        <v>144</v>
      </c>
      <c r="E260" s="188" t="s">
        <v>590</v>
      </c>
      <c r="F260" s="188">
        <v>206</v>
      </c>
      <c r="G260" s="188"/>
      <c r="H260" s="188">
        <v>248</v>
      </c>
      <c r="I260" s="190">
        <v>248</v>
      </c>
      <c r="J260" s="160" t="s">
        <v>677</v>
      </c>
      <c r="K260" s="161">
        <f t="shared" si="69"/>
        <v>42</v>
      </c>
      <c r="L260" s="162">
        <f t="shared" si="70"/>
        <v>0.20388349514563106</v>
      </c>
      <c r="M260" s="157" t="s">
        <v>593</v>
      </c>
      <c r="N260" s="163">
        <v>44214</v>
      </c>
      <c r="O260" s="1"/>
      <c r="P260" s="1"/>
      <c r="Q260" s="239"/>
      <c r="R260" s="1"/>
      <c r="S260" s="6" t="s">
        <v>784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156</v>
      </c>
      <c r="B261" s="186">
        <v>44140</v>
      </c>
      <c r="C261" s="186"/>
      <c r="D261" s="187" t="s">
        <v>144</v>
      </c>
      <c r="E261" s="188" t="s">
        <v>590</v>
      </c>
      <c r="F261" s="188">
        <v>182.5</v>
      </c>
      <c r="G261" s="188"/>
      <c r="H261" s="188">
        <v>248</v>
      </c>
      <c r="I261" s="190">
        <v>248</v>
      </c>
      <c r="J261" s="160" t="s">
        <v>677</v>
      </c>
      <c r="K261" s="161">
        <f t="shared" si="69"/>
        <v>65.5</v>
      </c>
      <c r="L261" s="162">
        <f t="shared" si="70"/>
        <v>0.35890410958904112</v>
      </c>
      <c r="M261" s="157" t="s">
        <v>593</v>
      </c>
      <c r="N261" s="163">
        <v>44214</v>
      </c>
      <c r="O261" s="1"/>
      <c r="P261" s="1"/>
      <c r="Q261" s="239"/>
      <c r="R261" s="1"/>
      <c r="S261" s="6" t="s">
        <v>784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157</v>
      </c>
      <c r="B262" s="186">
        <v>44140</v>
      </c>
      <c r="C262" s="186"/>
      <c r="D262" s="187" t="s">
        <v>346</v>
      </c>
      <c r="E262" s="188" t="s">
        <v>590</v>
      </c>
      <c r="F262" s="188">
        <v>247.5</v>
      </c>
      <c r="G262" s="188"/>
      <c r="H262" s="188">
        <v>320</v>
      </c>
      <c r="I262" s="190">
        <v>320</v>
      </c>
      <c r="J262" s="160" t="s">
        <v>677</v>
      </c>
      <c r="K262" s="161">
        <f t="shared" si="69"/>
        <v>72.5</v>
      </c>
      <c r="L262" s="162">
        <f t="shared" si="70"/>
        <v>0.29292929292929293</v>
      </c>
      <c r="M262" s="157" t="s">
        <v>593</v>
      </c>
      <c r="N262" s="163">
        <v>44323</v>
      </c>
      <c r="O262" s="1"/>
      <c r="P262" s="1"/>
      <c r="Q262" s="239"/>
      <c r="R262" s="1"/>
      <c r="S262" s="6" t="s">
        <v>784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158</v>
      </c>
      <c r="B263" s="186">
        <v>44140</v>
      </c>
      <c r="C263" s="186"/>
      <c r="D263" s="187" t="s">
        <v>203</v>
      </c>
      <c r="E263" s="188" t="s">
        <v>590</v>
      </c>
      <c r="F263" s="158">
        <v>925</v>
      </c>
      <c r="G263" s="188"/>
      <c r="H263" s="188">
        <v>1095</v>
      </c>
      <c r="I263" s="190">
        <v>1093</v>
      </c>
      <c r="J263" s="160" t="s">
        <v>819</v>
      </c>
      <c r="K263" s="161">
        <f t="shared" si="69"/>
        <v>170</v>
      </c>
      <c r="L263" s="162">
        <f t="shared" si="70"/>
        <v>0.18378378378378379</v>
      </c>
      <c r="M263" s="157" t="s">
        <v>593</v>
      </c>
      <c r="N263" s="163">
        <v>44201</v>
      </c>
      <c r="O263" s="1"/>
      <c r="P263" s="1"/>
      <c r="Q263" s="239"/>
      <c r="R263" s="1"/>
      <c r="S263" s="6" t="s">
        <v>784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159</v>
      </c>
      <c r="B264" s="186">
        <v>44140</v>
      </c>
      <c r="C264" s="186"/>
      <c r="D264" s="187" t="s">
        <v>364</v>
      </c>
      <c r="E264" s="188" t="s">
        <v>590</v>
      </c>
      <c r="F264" s="158">
        <v>332.5</v>
      </c>
      <c r="G264" s="188"/>
      <c r="H264" s="188">
        <v>393</v>
      </c>
      <c r="I264" s="190">
        <v>406</v>
      </c>
      <c r="J264" s="160" t="s">
        <v>820</v>
      </c>
      <c r="K264" s="161">
        <f t="shared" si="69"/>
        <v>60.5</v>
      </c>
      <c r="L264" s="162">
        <f t="shared" si="70"/>
        <v>0.18195488721804512</v>
      </c>
      <c r="M264" s="157" t="s">
        <v>593</v>
      </c>
      <c r="N264" s="163">
        <v>44256</v>
      </c>
      <c r="O264" s="1"/>
      <c r="P264" s="1"/>
      <c r="Q264" s="239"/>
      <c r="R264" s="1"/>
      <c r="S264" s="6" t="s">
        <v>784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160</v>
      </c>
      <c r="B265" s="186">
        <v>44141</v>
      </c>
      <c r="C265" s="186"/>
      <c r="D265" s="187" t="s">
        <v>488</v>
      </c>
      <c r="E265" s="188" t="s">
        <v>590</v>
      </c>
      <c r="F265" s="158">
        <v>231</v>
      </c>
      <c r="G265" s="188"/>
      <c r="H265" s="188">
        <v>281</v>
      </c>
      <c r="I265" s="190">
        <v>281</v>
      </c>
      <c r="J265" s="160" t="s">
        <v>677</v>
      </c>
      <c r="K265" s="161">
        <f t="shared" si="69"/>
        <v>50</v>
      </c>
      <c r="L265" s="162">
        <f t="shared" si="70"/>
        <v>0.21645021645021645</v>
      </c>
      <c r="M265" s="157" t="s">
        <v>593</v>
      </c>
      <c r="N265" s="163">
        <v>44358</v>
      </c>
      <c r="O265" s="1"/>
      <c r="P265" s="1"/>
      <c r="Q265" s="239"/>
      <c r="R265" s="1"/>
      <c r="S265" s="6" t="s">
        <v>784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161</v>
      </c>
      <c r="B266" s="186">
        <v>44187</v>
      </c>
      <c r="C266" s="186"/>
      <c r="D266" s="187" t="s">
        <v>821</v>
      </c>
      <c r="E266" s="188" t="s">
        <v>590</v>
      </c>
      <c r="F266" s="158">
        <v>190</v>
      </c>
      <c r="G266" s="188"/>
      <c r="H266" s="188">
        <v>239</v>
      </c>
      <c r="I266" s="190">
        <v>239</v>
      </c>
      <c r="J266" s="160" t="s">
        <v>822</v>
      </c>
      <c r="K266" s="161">
        <f t="shared" si="69"/>
        <v>49</v>
      </c>
      <c r="L266" s="162">
        <f t="shared" si="70"/>
        <v>0.25789473684210529</v>
      </c>
      <c r="M266" s="157" t="s">
        <v>593</v>
      </c>
      <c r="N266" s="163">
        <v>44844</v>
      </c>
      <c r="O266" s="1"/>
      <c r="P266" s="1"/>
      <c r="Q266" s="239"/>
      <c r="R266" s="1"/>
      <c r="S266" s="6" t="s">
        <v>784</v>
      </c>
    </row>
    <row r="267" spans="1:27" ht="12.75" customHeight="1">
      <c r="A267" s="185">
        <v>162</v>
      </c>
      <c r="B267" s="186">
        <v>44258</v>
      </c>
      <c r="C267" s="186"/>
      <c r="D267" s="187" t="s">
        <v>817</v>
      </c>
      <c r="E267" s="188" t="s">
        <v>590</v>
      </c>
      <c r="F267" s="158">
        <v>495</v>
      </c>
      <c r="G267" s="188"/>
      <c r="H267" s="188">
        <v>595</v>
      </c>
      <c r="I267" s="190">
        <v>590</v>
      </c>
      <c r="J267" s="160" t="s">
        <v>613</v>
      </c>
      <c r="K267" s="161">
        <f t="shared" si="69"/>
        <v>100</v>
      </c>
      <c r="L267" s="162">
        <f t="shared" si="70"/>
        <v>0.20202020202020202</v>
      </c>
      <c r="M267" s="157" t="s">
        <v>593</v>
      </c>
      <c r="N267" s="163">
        <v>44589</v>
      </c>
      <c r="O267" s="1"/>
      <c r="P267" s="1"/>
      <c r="Q267" s="239"/>
      <c r="S267" s="6" t="s">
        <v>784</v>
      </c>
    </row>
    <row r="268" spans="1:27" ht="12.75" customHeight="1">
      <c r="A268" s="185">
        <v>163</v>
      </c>
      <c r="B268" s="186">
        <v>44274</v>
      </c>
      <c r="C268" s="186"/>
      <c r="D268" s="187" t="s">
        <v>364</v>
      </c>
      <c r="E268" s="188" t="s">
        <v>590</v>
      </c>
      <c r="F268" s="158">
        <v>355</v>
      </c>
      <c r="G268" s="188"/>
      <c r="H268" s="188">
        <v>422.5</v>
      </c>
      <c r="I268" s="190">
        <v>420</v>
      </c>
      <c r="J268" s="160" t="s">
        <v>823</v>
      </c>
      <c r="K268" s="161">
        <f t="shared" si="69"/>
        <v>67.5</v>
      </c>
      <c r="L268" s="162">
        <f t="shared" si="70"/>
        <v>0.19014084507042253</v>
      </c>
      <c r="M268" s="157" t="s">
        <v>593</v>
      </c>
      <c r="N268" s="163">
        <v>44361</v>
      </c>
      <c r="O268" s="1"/>
      <c r="S268" s="203" t="s">
        <v>784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164</v>
      </c>
      <c r="B269" s="186">
        <v>44295</v>
      </c>
      <c r="C269" s="186"/>
      <c r="D269" s="187" t="s">
        <v>326</v>
      </c>
      <c r="E269" s="188" t="s">
        <v>590</v>
      </c>
      <c r="F269" s="158">
        <v>555</v>
      </c>
      <c r="G269" s="188"/>
      <c r="H269" s="188">
        <v>663</v>
      </c>
      <c r="I269" s="190">
        <v>663</v>
      </c>
      <c r="J269" s="160" t="s">
        <v>824</v>
      </c>
      <c r="K269" s="161">
        <f t="shared" si="69"/>
        <v>108</v>
      </c>
      <c r="L269" s="162">
        <f t="shared" si="70"/>
        <v>0.19459459459459461</v>
      </c>
      <c r="M269" s="157" t="s">
        <v>593</v>
      </c>
      <c r="N269" s="163">
        <v>44321</v>
      </c>
      <c r="O269" s="1"/>
      <c r="P269" s="1"/>
      <c r="Q269" s="239"/>
      <c r="R269" s="1"/>
      <c r="S269" s="203" t="s">
        <v>784</v>
      </c>
    </row>
    <row r="270" spans="1:27" ht="12.75" customHeight="1">
      <c r="A270" s="185">
        <v>165</v>
      </c>
      <c r="B270" s="186">
        <v>44308</v>
      </c>
      <c r="C270" s="186"/>
      <c r="D270" s="187" t="s">
        <v>788</v>
      </c>
      <c r="E270" s="188" t="s">
        <v>590</v>
      </c>
      <c r="F270" s="158">
        <v>126.5</v>
      </c>
      <c r="G270" s="188"/>
      <c r="H270" s="188">
        <v>155</v>
      </c>
      <c r="I270" s="190">
        <v>155</v>
      </c>
      <c r="J270" s="160" t="s">
        <v>677</v>
      </c>
      <c r="K270" s="161">
        <f t="shared" si="69"/>
        <v>28.5</v>
      </c>
      <c r="L270" s="162">
        <f t="shared" si="70"/>
        <v>0.22529644268774704</v>
      </c>
      <c r="M270" s="157" t="s">
        <v>593</v>
      </c>
      <c r="N270" s="163">
        <v>44362</v>
      </c>
      <c r="O270" s="1"/>
      <c r="S270" s="203" t="s">
        <v>784</v>
      </c>
    </row>
    <row r="271" spans="1:27" ht="12.75" customHeight="1">
      <c r="A271" s="164">
        <v>166</v>
      </c>
      <c r="B271" s="195">
        <v>44368</v>
      </c>
      <c r="C271" s="195"/>
      <c r="D271" s="166" t="s">
        <v>825</v>
      </c>
      <c r="E271" s="168" t="s">
        <v>590</v>
      </c>
      <c r="F271" s="196">
        <v>287.5</v>
      </c>
      <c r="G271" s="168"/>
      <c r="H271" s="168">
        <v>245</v>
      </c>
      <c r="I271" s="169">
        <v>344</v>
      </c>
      <c r="J271" s="170" t="s">
        <v>826</v>
      </c>
      <c r="K271" s="171">
        <f t="shared" si="69"/>
        <v>-42.5</v>
      </c>
      <c r="L271" s="172">
        <f t="shared" si="70"/>
        <v>-0.14782608695652175</v>
      </c>
      <c r="M271" s="168" t="s">
        <v>603</v>
      </c>
      <c r="N271" s="165">
        <v>44508</v>
      </c>
      <c r="O271" s="1"/>
      <c r="S271" s="203" t="s">
        <v>784</v>
      </c>
    </row>
    <row r="272" spans="1:27" ht="12.75" customHeight="1">
      <c r="A272" s="185">
        <v>167</v>
      </c>
      <c r="B272" s="186">
        <v>44368</v>
      </c>
      <c r="C272" s="186"/>
      <c r="D272" s="187" t="s">
        <v>488</v>
      </c>
      <c r="E272" s="188" t="s">
        <v>590</v>
      </c>
      <c r="F272" s="158">
        <v>241</v>
      </c>
      <c r="G272" s="188"/>
      <c r="H272" s="188">
        <v>298</v>
      </c>
      <c r="I272" s="190">
        <v>320</v>
      </c>
      <c r="J272" s="160" t="s">
        <v>677</v>
      </c>
      <c r="K272" s="161">
        <f t="shared" si="69"/>
        <v>57</v>
      </c>
      <c r="L272" s="162">
        <f t="shared" si="70"/>
        <v>0.23651452282157676</v>
      </c>
      <c r="M272" s="157" t="s">
        <v>593</v>
      </c>
      <c r="N272" s="163">
        <v>44802</v>
      </c>
      <c r="O272" s="37"/>
      <c r="S272" s="203" t="s">
        <v>784</v>
      </c>
    </row>
    <row r="273" spans="1:19" ht="12.75" customHeight="1">
      <c r="A273" s="185">
        <v>168</v>
      </c>
      <c r="B273" s="186">
        <v>44406</v>
      </c>
      <c r="C273" s="186"/>
      <c r="D273" s="187" t="s">
        <v>788</v>
      </c>
      <c r="E273" s="188" t="s">
        <v>590</v>
      </c>
      <c r="F273" s="158">
        <v>162.5</v>
      </c>
      <c r="G273" s="188"/>
      <c r="H273" s="188">
        <v>200</v>
      </c>
      <c r="I273" s="190">
        <v>200</v>
      </c>
      <c r="J273" s="160" t="s">
        <v>677</v>
      </c>
      <c r="K273" s="161">
        <f t="shared" si="69"/>
        <v>37.5</v>
      </c>
      <c r="L273" s="162">
        <f t="shared" si="70"/>
        <v>0.23076923076923078</v>
      </c>
      <c r="M273" s="157" t="s">
        <v>593</v>
      </c>
      <c r="N273" s="163">
        <v>44802</v>
      </c>
      <c r="O273" s="1"/>
      <c r="S273" s="203" t="s">
        <v>784</v>
      </c>
    </row>
    <row r="274" spans="1:19" ht="12.75" customHeight="1">
      <c r="A274" s="185">
        <v>169</v>
      </c>
      <c r="B274" s="186">
        <v>44462</v>
      </c>
      <c r="C274" s="186"/>
      <c r="D274" s="187" t="s">
        <v>445</v>
      </c>
      <c r="E274" s="188" t="s">
        <v>590</v>
      </c>
      <c r="F274" s="158">
        <v>1235</v>
      </c>
      <c r="G274" s="188"/>
      <c r="H274" s="188">
        <v>1505</v>
      </c>
      <c r="I274" s="190">
        <v>1500</v>
      </c>
      <c r="J274" s="160" t="s">
        <v>677</v>
      </c>
      <c r="K274" s="161">
        <f t="shared" si="69"/>
        <v>270</v>
      </c>
      <c r="L274" s="162">
        <f t="shared" si="70"/>
        <v>0.21862348178137653</v>
      </c>
      <c r="M274" s="157" t="s">
        <v>593</v>
      </c>
      <c r="N274" s="163">
        <v>44564</v>
      </c>
      <c r="O274" s="1"/>
      <c r="S274" s="203" t="s">
        <v>784</v>
      </c>
    </row>
    <row r="275" spans="1:19" ht="12.75" customHeight="1">
      <c r="A275" s="204">
        <v>170</v>
      </c>
      <c r="B275" s="205">
        <v>44480</v>
      </c>
      <c r="C275" s="205"/>
      <c r="D275" s="206" t="s">
        <v>827</v>
      </c>
      <c r="E275" s="207" t="s">
        <v>590</v>
      </c>
      <c r="F275" s="55">
        <v>58.75</v>
      </c>
      <c r="G275" s="207"/>
      <c r="H275" s="208"/>
      <c r="I275" s="51"/>
      <c r="J275" s="209" t="s">
        <v>591</v>
      </c>
      <c r="K275" s="204"/>
      <c r="L275" s="205"/>
      <c r="M275" s="205"/>
      <c r="N275" s="206"/>
      <c r="O275" s="37"/>
      <c r="S275" s="203" t="s">
        <v>784</v>
      </c>
    </row>
    <row r="276" spans="1:19" ht="12.75" customHeight="1">
      <c r="A276" s="154">
        <v>171</v>
      </c>
      <c r="B276" s="155">
        <v>44481</v>
      </c>
      <c r="C276" s="155"/>
      <c r="D276" s="156" t="s">
        <v>278</v>
      </c>
      <c r="E276" s="157" t="s">
        <v>590</v>
      </c>
      <c r="F276" s="158">
        <v>315</v>
      </c>
      <c r="G276" s="157"/>
      <c r="H276" s="157">
        <v>335</v>
      </c>
      <c r="I276" s="159">
        <v>380</v>
      </c>
      <c r="J276" s="160" t="s">
        <v>943</v>
      </c>
      <c r="K276" s="161">
        <f t="shared" ref="K276" si="71">H276-F276</f>
        <v>20</v>
      </c>
      <c r="L276" s="162">
        <f t="shared" ref="L276" si="72">K276/F276</f>
        <v>6.3492063492063489E-2</v>
      </c>
      <c r="M276" s="157" t="s">
        <v>593</v>
      </c>
      <c r="N276" s="163">
        <v>45297</v>
      </c>
      <c r="O276" s="37"/>
      <c r="S276" s="203" t="s">
        <v>784</v>
      </c>
    </row>
    <row r="277" spans="1:19" ht="12.75" customHeight="1">
      <c r="A277" s="154">
        <v>172</v>
      </c>
      <c r="B277" s="155">
        <v>44481</v>
      </c>
      <c r="C277" s="155"/>
      <c r="D277" s="156" t="s">
        <v>828</v>
      </c>
      <c r="E277" s="157" t="s">
        <v>590</v>
      </c>
      <c r="F277" s="158">
        <v>45.5</v>
      </c>
      <c r="G277" s="157"/>
      <c r="H277" s="157">
        <v>56.5</v>
      </c>
      <c r="I277" s="159">
        <v>56</v>
      </c>
      <c r="J277" s="160" t="s">
        <v>677</v>
      </c>
      <c r="K277" s="161">
        <f t="shared" ref="K277:K278" si="73">H277-F277</f>
        <v>11</v>
      </c>
      <c r="L277" s="162">
        <f t="shared" ref="L277:L278" si="74">K277/F277</f>
        <v>0.24175824175824176</v>
      </c>
      <c r="M277" s="157" t="s">
        <v>593</v>
      </c>
      <c r="N277" s="163">
        <v>44881</v>
      </c>
      <c r="O277" s="37"/>
      <c r="S277" s="203"/>
    </row>
    <row r="278" spans="1:19" ht="12.75" customHeight="1">
      <c r="A278" s="154">
        <v>173</v>
      </c>
      <c r="B278" s="155">
        <v>44551</v>
      </c>
      <c r="C278" s="155"/>
      <c r="D278" s="156" t="s">
        <v>131</v>
      </c>
      <c r="E278" s="157" t="s">
        <v>590</v>
      </c>
      <c r="F278" s="158">
        <v>2300</v>
      </c>
      <c r="G278" s="157"/>
      <c r="H278" s="157">
        <f>(2820+2200)/2</f>
        <v>2510</v>
      </c>
      <c r="I278" s="159">
        <v>3000</v>
      </c>
      <c r="J278" s="160" t="s">
        <v>829</v>
      </c>
      <c r="K278" s="161">
        <f t="shared" si="73"/>
        <v>210</v>
      </c>
      <c r="L278" s="162">
        <f t="shared" si="74"/>
        <v>9.1304347826086957E-2</v>
      </c>
      <c r="M278" s="157" t="s">
        <v>593</v>
      </c>
      <c r="N278" s="163">
        <v>44649</v>
      </c>
      <c r="O278" s="1"/>
      <c r="S278" s="203"/>
    </row>
    <row r="279" spans="1:19" ht="12.75" customHeight="1">
      <c r="A279" s="154">
        <v>174</v>
      </c>
      <c r="B279" s="155">
        <v>44606</v>
      </c>
      <c r="C279" s="155"/>
      <c r="D279" s="156" t="s">
        <v>435</v>
      </c>
      <c r="E279" s="157" t="s">
        <v>590</v>
      </c>
      <c r="F279" s="158">
        <v>635</v>
      </c>
      <c r="G279" s="157"/>
      <c r="H279" s="157">
        <v>700</v>
      </c>
      <c r="I279" s="159">
        <v>764</v>
      </c>
      <c r="J279" s="160" t="s">
        <v>863</v>
      </c>
      <c r="K279" s="161">
        <f t="shared" ref="K279" si="75">H279-F279</f>
        <v>65</v>
      </c>
      <c r="L279" s="162">
        <f t="shared" ref="L279" si="76">K279/F279</f>
        <v>0.10236220472440945</v>
      </c>
      <c r="M279" s="157" t="s">
        <v>593</v>
      </c>
      <c r="N279" s="163">
        <v>45159</v>
      </c>
      <c r="O279" s="37"/>
      <c r="S279" s="203"/>
    </row>
    <row r="280" spans="1:19" ht="12.75" customHeight="1">
      <c r="A280" s="154">
        <v>175</v>
      </c>
      <c r="B280" s="155">
        <v>44613</v>
      </c>
      <c r="C280" s="155"/>
      <c r="D280" s="156" t="s">
        <v>445</v>
      </c>
      <c r="E280" s="157" t="s">
        <v>590</v>
      </c>
      <c r="F280" s="158">
        <v>1255</v>
      </c>
      <c r="G280" s="157"/>
      <c r="H280" s="157">
        <v>1515</v>
      </c>
      <c r="I280" s="159">
        <v>1510</v>
      </c>
      <c r="J280" s="160" t="s">
        <v>677</v>
      </c>
      <c r="K280" s="161">
        <f>H280-F280</f>
        <v>260</v>
      </c>
      <c r="L280" s="162">
        <f>K280/F280</f>
        <v>0.20717131474103587</v>
      </c>
      <c r="M280" s="157" t="s">
        <v>593</v>
      </c>
      <c r="N280" s="163">
        <v>44834</v>
      </c>
      <c r="O280" s="37"/>
      <c r="S280" s="203"/>
    </row>
    <row r="281" spans="1:19" ht="12.75" customHeight="1">
      <c r="A281">
        <v>176</v>
      </c>
      <c r="B281" s="211">
        <v>44670</v>
      </c>
      <c r="C281" s="211"/>
      <c r="D281" s="53" t="s">
        <v>551</v>
      </c>
      <c r="E281" s="212" t="s">
        <v>590</v>
      </c>
      <c r="F281" s="51" t="s">
        <v>830</v>
      </c>
      <c r="G281" s="51"/>
      <c r="H281" s="51"/>
      <c r="I281" s="51">
        <v>553</v>
      </c>
      <c r="J281" s="51" t="s">
        <v>591</v>
      </c>
      <c r="K281" s="51"/>
      <c r="L281" s="51"/>
      <c r="M281" s="51"/>
      <c r="N281" s="51"/>
      <c r="O281" s="37"/>
      <c r="S281" s="203"/>
    </row>
    <row r="282" spans="1:19" ht="12.75" customHeight="1">
      <c r="A282" s="185">
        <v>177</v>
      </c>
      <c r="B282" s="186">
        <v>44746</v>
      </c>
      <c r="C282" s="186"/>
      <c r="D282" s="187" t="s">
        <v>831</v>
      </c>
      <c r="E282" s="188" t="s">
        <v>590</v>
      </c>
      <c r="F282" s="188">
        <v>207.5</v>
      </c>
      <c r="G282" s="188"/>
      <c r="H282" s="188">
        <v>254</v>
      </c>
      <c r="I282" s="190">
        <v>254</v>
      </c>
      <c r="J282" s="160" t="s">
        <v>677</v>
      </c>
      <c r="K282" s="161">
        <f t="shared" ref="K282:K284" si="77">H282-F282</f>
        <v>46.5</v>
      </c>
      <c r="L282" s="162">
        <f t="shared" ref="L282:L284" si="78">K282/F282</f>
        <v>0.22409638554216868</v>
      </c>
      <c r="M282" s="157" t="s">
        <v>593</v>
      </c>
      <c r="N282" s="163">
        <v>44792</v>
      </c>
      <c r="O282" s="1"/>
      <c r="S282" s="203"/>
    </row>
    <row r="283" spans="1:19" ht="12.75" customHeight="1">
      <c r="A283" s="185">
        <v>178</v>
      </c>
      <c r="B283" s="186">
        <v>44775</v>
      </c>
      <c r="C283" s="186"/>
      <c r="D283" s="187" t="s">
        <v>490</v>
      </c>
      <c r="E283" s="188" t="s">
        <v>590</v>
      </c>
      <c r="F283" s="188">
        <v>31.25</v>
      </c>
      <c r="G283" s="188"/>
      <c r="H283" s="188">
        <v>38.75</v>
      </c>
      <c r="I283" s="190">
        <v>38</v>
      </c>
      <c r="J283" s="160" t="s">
        <v>677</v>
      </c>
      <c r="K283" s="161">
        <f t="shared" si="77"/>
        <v>7.5</v>
      </c>
      <c r="L283" s="162">
        <f t="shared" si="78"/>
        <v>0.24</v>
      </c>
      <c r="M283" s="157" t="s">
        <v>593</v>
      </c>
      <c r="N283" s="163">
        <v>44844</v>
      </c>
      <c r="O283" s="37"/>
      <c r="S283" s="55"/>
    </row>
    <row r="284" spans="1:19" ht="12.75" customHeight="1">
      <c r="A284" s="185">
        <v>179</v>
      </c>
      <c r="B284" s="186">
        <v>44841</v>
      </c>
      <c r="C284" s="186"/>
      <c r="D284" s="187" t="s">
        <v>832</v>
      </c>
      <c r="E284" s="188" t="s">
        <v>590</v>
      </c>
      <c r="F284" s="158">
        <v>665</v>
      </c>
      <c r="G284" s="188"/>
      <c r="H284" s="188">
        <v>807.5</v>
      </c>
      <c r="I284" s="190">
        <v>840</v>
      </c>
      <c r="J284" s="160" t="s">
        <v>829</v>
      </c>
      <c r="K284" s="161">
        <f t="shared" si="77"/>
        <v>142.5</v>
      </c>
      <c r="L284" s="162">
        <f t="shared" si="78"/>
        <v>0.21428571428571427</v>
      </c>
      <c r="M284" s="157" t="s">
        <v>593</v>
      </c>
      <c r="N284" s="163">
        <v>45097</v>
      </c>
      <c r="O284" s="37"/>
      <c r="S284" s="55"/>
    </row>
    <row r="285" spans="1:19" ht="12.75" customHeight="1">
      <c r="A285" s="185">
        <v>180</v>
      </c>
      <c r="B285" s="186">
        <v>44844</v>
      </c>
      <c r="C285" s="186"/>
      <c r="D285" s="187" t="s">
        <v>437</v>
      </c>
      <c r="E285" s="188" t="s">
        <v>590</v>
      </c>
      <c r="F285" s="158">
        <v>227.5</v>
      </c>
      <c r="G285" s="188"/>
      <c r="H285" s="188">
        <v>270</v>
      </c>
      <c r="I285" s="190">
        <v>291</v>
      </c>
      <c r="J285" s="160" t="s">
        <v>865</v>
      </c>
      <c r="K285" s="161">
        <f t="shared" ref="K285" si="79">H285-F285</f>
        <v>42.5</v>
      </c>
      <c r="L285" s="162">
        <f t="shared" ref="L285" si="80">K285/F285</f>
        <v>0.18681318681318682</v>
      </c>
      <c r="M285" s="157" t="s">
        <v>593</v>
      </c>
      <c r="N285" s="163">
        <v>45160</v>
      </c>
      <c r="O285" s="37"/>
      <c r="R285" s="37"/>
      <c r="S285" s="55"/>
    </row>
    <row r="286" spans="1:19" ht="12.75" customHeight="1">
      <c r="A286" s="185">
        <v>181</v>
      </c>
      <c r="B286" s="186">
        <v>44845</v>
      </c>
      <c r="C286" s="186"/>
      <c r="D286" s="187" t="s">
        <v>435</v>
      </c>
      <c r="E286" s="188" t="s">
        <v>590</v>
      </c>
      <c r="F286" s="158">
        <v>555</v>
      </c>
      <c r="G286" s="188"/>
      <c r="H286" s="188">
        <v>700</v>
      </c>
      <c r="I286" s="190">
        <v>765</v>
      </c>
      <c r="J286" s="160" t="s">
        <v>864</v>
      </c>
      <c r="K286" s="161">
        <f t="shared" ref="K286" si="81">H286-F286</f>
        <v>145</v>
      </c>
      <c r="L286" s="162">
        <f t="shared" ref="L286" si="82">K286/F286</f>
        <v>0.26126126126126126</v>
      </c>
      <c r="M286" s="157" t="s">
        <v>593</v>
      </c>
      <c r="N286" s="163">
        <v>45159</v>
      </c>
      <c r="O286" s="37"/>
      <c r="R286" s="37"/>
      <c r="S286" s="55"/>
    </row>
    <row r="287" spans="1:19" ht="12.75" customHeight="1">
      <c r="A287" s="185">
        <v>182</v>
      </c>
      <c r="B287" s="186">
        <v>44981</v>
      </c>
      <c r="C287" s="186"/>
      <c r="D287" s="187" t="s">
        <v>452</v>
      </c>
      <c r="E287" s="188" t="s">
        <v>590</v>
      </c>
      <c r="F287" s="158">
        <v>1675</v>
      </c>
      <c r="G287" s="188"/>
      <c r="H287" s="188">
        <v>2080</v>
      </c>
      <c r="I287" s="190">
        <v>2080</v>
      </c>
      <c r="J287" s="160" t="s">
        <v>677</v>
      </c>
      <c r="K287" s="161">
        <f>H287-F287</f>
        <v>405</v>
      </c>
      <c r="L287" s="162">
        <f>K287/F287</f>
        <v>0.2417910447761194</v>
      </c>
      <c r="M287" s="157" t="s">
        <v>593</v>
      </c>
      <c r="N287" s="163">
        <v>45119</v>
      </c>
      <c r="O287" s="37"/>
      <c r="S287" s="55" t="s">
        <v>861</v>
      </c>
    </row>
    <row r="288" spans="1:19" ht="12.75" customHeight="1">
      <c r="A288" s="185">
        <v>183</v>
      </c>
      <c r="B288" s="186">
        <v>44986</v>
      </c>
      <c r="C288" s="186"/>
      <c r="D288" s="187" t="s">
        <v>490</v>
      </c>
      <c r="E288" s="188" t="s">
        <v>590</v>
      </c>
      <c r="F288" s="158">
        <v>57.5</v>
      </c>
      <c r="G288" s="188"/>
      <c r="H288" s="188">
        <v>120</v>
      </c>
      <c r="I288" s="190">
        <v>120</v>
      </c>
      <c r="J288" s="160" t="s">
        <v>677</v>
      </c>
      <c r="K288" s="161">
        <f>H288-F288</f>
        <v>62.5</v>
      </c>
      <c r="L288" s="162">
        <f>K288/F288</f>
        <v>1.0869565217391304</v>
      </c>
      <c r="M288" s="157" t="s">
        <v>593</v>
      </c>
      <c r="N288" s="163">
        <v>45049</v>
      </c>
      <c r="O288" s="37"/>
      <c r="S288" s="55" t="s">
        <v>861</v>
      </c>
    </row>
    <row r="289" spans="1:39" ht="12.75" customHeight="1">
      <c r="A289" s="185">
        <v>184</v>
      </c>
      <c r="B289" s="186">
        <v>45008</v>
      </c>
      <c r="C289" s="186"/>
      <c r="D289" s="187" t="s">
        <v>507</v>
      </c>
      <c r="E289" s="188" t="s">
        <v>590</v>
      </c>
      <c r="F289" s="158">
        <v>2765</v>
      </c>
      <c r="G289" s="188"/>
      <c r="H289" s="188">
        <v>3547.5</v>
      </c>
      <c r="I289" s="190">
        <v>3523</v>
      </c>
      <c r="J289" s="160" t="s">
        <v>677</v>
      </c>
      <c r="K289" s="161">
        <f>H289-F289</f>
        <v>782.5</v>
      </c>
      <c r="L289" s="162">
        <f>K289/F289</f>
        <v>0.28300180831826399</v>
      </c>
      <c r="M289" s="157" t="s">
        <v>593</v>
      </c>
      <c r="N289" s="163">
        <v>45177</v>
      </c>
      <c r="O289" s="37"/>
      <c r="S289" s="55" t="s">
        <v>861</v>
      </c>
    </row>
    <row r="290" spans="1:39" ht="12.75" customHeight="1">
      <c r="A290" s="185">
        <v>185</v>
      </c>
      <c r="B290" s="186">
        <v>45027</v>
      </c>
      <c r="C290" s="186"/>
      <c r="D290" s="187" t="s">
        <v>833</v>
      </c>
      <c r="E290" s="188" t="s">
        <v>590</v>
      </c>
      <c r="F290" s="188">
        <v>460</v>
      </c>
      <c r="G290" s="188"/>
      <c r="H290" s="188">
        <v>825</v>
      </c>
      <c r="I290" s="190">
        <v>810</v>
      </c>
      <c r="J290" s="160" t="s">
        <v>677</v>
      </c>
      <c r="K290" s="161">
        <f>H290-F290</f>
        <v>365</v>
      </c>
      <c r="L290" s="162">
        <f>K290/F290</f>
        <v>0.79347826086956519</v>
      </c>
      <c r="M290" s="157" t="s">
        <v>593</v>
      </c>
      <c r="N290" s="163">
        <v>45155</v>
      </c>
      <c r="O290" s="37"/>
      <c r="S290" s="55" t="s">
        <v>861</v>
      </c>
    </row>
    <row r="291" spans="1:39" ht="12.75" customHeight="1">
      <c r="A291" s="210">
        <v>186</v>
      </c>
      <c r="B291" s="211">
        <v>45050</v>
      </c>
      <c r="C291" s="53"/>
      <c r="D291" s="53" t="s">
        <v>42</v>
      </c>
      <c r="E291" s="212" t="s">
        <v>590</v>
      </c>
      <c r="F291" s="51" t="s">
        <v>834</v>
      </c>
      <c r="G291" s="51"/>
      <c r="H291" s="51"/>
      <c r="I291" s="51">
        <v>5040</v>
      </c>
      <c r="J291" s="51" t="s">
        <v>591</v>
      </c>
      <c r="K291" s="51"/>
      <c r="L291" s="51"/>
      <c r="M291" s="51"/>
      <c r="N291" s="51"/>
      <c r="O291" s="37"/>
      <c r="S291" s="55" t="s">
        <v>861</v>
      </c>
    </row>
    <row r="292" spans="1:39" ht="12.75" customHeight="1">
      <c r="A292" s="185">
        <v>187</v>
      </c>
      <c r="B292" s="186">
        <v>45075</v>
      </c>
      <c r="C292" s="186"/>
      <c r="D292" s="187" t="s">
        <v>835</v>
      </c>
      <c r="E292" s="188" t="s">
        <v>590</v>
      </c>
      <c r="F292" s="158">
        <v>585</v>
      </c>
      <c r="G292" s="188"/>
      <c r="H292" s="188">
        <v>732</v>
      </c>
      <c r="I292" s="190">
        <v>732</v>
      </c>
      <c r="J292" s="160" t="s">
        <v>677</v>
      </c>
      <c r="K292" s="161">
        <f>H292-F292</f>
        <v>147</v>
      </c>
      <c r="L292" s="162">
        <f>K292/F292</f>
        <v>0.25128205128205128</v>
      </c>
      <c r="M292" s="157" t="s">
        <v>593</v>
      </c>
      <c r="N292" s="163">
        <v>45152</v>
      </c>
      <c r="O292" s="37"/>
      <c r="R292" s="37"/>
      <c r="S292" s="55" t="s">
        <v>861</v>
      </c>
      <c r="U292" s="37"/>
      <c r="W292" s="37"/>
      <c r="X292" s="55"/>
      <c r="Z292" s="37"/>
      <c r="AB292" s="37"/>
      <c r="AC292" s="55"/>
      <c r="AE292" s="37"/>
      <c r="AG292" s="37"/>
      <c r="AH292" s="55"/>
      <c r="AJ292" s="37"/>
      <c r="AL292" s="37"/>
      <c r="AM292" s="55"/>
    </row>
    <row r="293" spans="1:39" ht="12.75" customHeight="1">
      <c r="A293" s="210">
        <v>188</v>
      </c>
      <c r="B293" s="211">
        <v>45078</v>
      </c>
      <c r="C293" s="53"/>
      <c r="D293" s="53" t="s">
        <v>539</v>
      </c>
      <c r="E293" s="212" t="s">
        <v>590</v>
      </c>
      <c r="F293" s="51" t="s">
        <v>836</v>
      </c>
      <c r="G293" s="51"/>
      <c r="H293" s="51"/>
      <c r="I293" s="51">
        <v>4300</v>
      </c>
      <c r="J293" s="51" t="s">
        <v>591</v>
      </c>
      <c r="K293" s="51"/>
      <c r="L293" s="51"/>
      <c r="M293" s="51"/>
      <c r="N293" s="51"/>
      <c r="O293" s="37"/>
      <c r="R293" s="37"/>
      <c r="S293" s="55" t="s">
        <v>861</v>
      </c>
      <c r="U293" s="37"/>
      <c r="W293" s="37"/>
      <c r="X293" s="55"/>
      <c r="Z293" s="37"/>
      <c r="AB293" s="37"/>
      <c r="AC293" s="55"/>
      <c r="AE293" s="37"/>
      <c r="AG293" s="37"/>
      <c r="AH293" s="55"/>
      <c r="AJ293" s="37"/>
      <c r="AL293" s="37"/>
      <c r="AM293" s="55"/>
    </row>
    <row r="294" spans="1:39" ht="12.75" customHeight="1">
      <c r="A294" s="185">
        <v>189</v>
      </c>
      <c r="B294" s="186">
        <v>45103</v>
      </c>
      <c r="C294" s="186"/>
      <c r="D294" s="187" t="s">
        <v>858</v>
      </c>
      <c r="E294" s="188" t="s">
        <v>590</v>
      </c>
      <c r="F294" s="158">
        <v>282.5</v>
      </c>
      <c r="G294" s="188"/>
      <c r="H294" s="188">
        <v>383</v>
      </c>
      <c r="I294" s="190">
        <v>383</v>
      </c>
      <c r="J294" s="160" t="s">
        <v>677</v>
      </c>
      <c r="K294" s="161">
        <f>H294-F294</f>
        <v>100.5</v>
      </c>
      <c r="L294" s="162">
        <f>K294/F294</f>
        <v>0.35575221238938054</v>
      </c>
      <c r="M294" s="157" t="s">
        <v>593</v>
      </c>
      <c r="N294" s="163">
        <v>45265</v>
      </c>
      <c r="O294" s="37"/>
      <c r="R294" s="37"/>
      <c r="S294" s="55" t="s">
        <v>861</v>
      </c>
      <c r="U294" s="37"/>
      <c r="W294" s="37"/>
      <c r="X294" s="55"/>
      <c r="Z294" s="37"/>
      <c r="AB294" s="37"/>
      <c r="AC294" s="55"/>
      <c r="AE294" s="37"/>
      <c r="AG294" s="37"/>
      <c r="AH294" s="55"/>
      <c r="AJ294" s="37"/>
      <c r="AL294" s="37"/>
      <c r="AM294" s="55"/>
    </row>
    <row r="295" spans="1:39" ht="12.75" customHeight="1">
      <c r="A295" s="185">
        <v>190</v>
      </c>
      <c r="B295" s="186">
        <v>45120</v>
      </c>
      <c r="C295" s="186"/>
      <c r="D295" s="187" t="s">
        <v>538</v>
      </c>
      <c r="E295" s="188" t="s">
        <v>590</v>
      </c>
      <c r="F295" s="158">
        <v>2312.5</v>
      </c>
      <c r="G295" s="188"/>
      <c r="H295" s="188">
        <v>2935</v>
      </c>
      <c r="I295" s="190">
        <v>2935</v>
      </c>
      <c r="J295" s="160" t="s">
        <v>677</v>
      </c>
      <c r="K295" s="161">
        <f>H295-F295</f>
        <v>622.5</v>
      </c>
      <c r="L295" s="162">
        <f>K295/F295</f>
        <v>0.26918918918918922</v>
      </c>
      <c r="M295" s="157" t="s">
        <v>593</v>
      </c>
      <c r="N295" s="163">
        <v>45177</v>
      </c>
      <c r="O295" s="37"/>
      <c r="R295" s="37"/>
      <c r="S295" s="55" t="s">
        <v>861</v>
      </c>
      <c r="U295" s="37"/>
      <c r="W295" s="37"/>
      <c r="X295" s="55"/>
      <c r="Z295" s="37"/>
      <c r="AB295" s="37"/>
      <c r="AC295" s="55"/>
      <c r="AE295" s="37"/>
      <c r="AG295" s="37"/>
      <c r="AH295" s="55"/>
      <c r="AJ295" s="37"/>
      <c r="AL295" s="37"/>
      <c r="AM295" s="55"/>
    </row>
    <row r="296" spans="1:39" ht="12.75" customHeight="1">
      <c r="A296" s="185">
        <v>191</v>
      </c>
      <c r="B296" s="186">
        <v>45125</v>
      </c>
      <c r="C296" s="186"/>
      <c r="D296" s="187" t="s">
        <v>203</v>
      </c>
      <c r="E296" s="188" t="s">
        <v>590</v>
      </c>
      <c r="F296" s="158">
        <v>3980</v>
      </c>
      <c r="G296" s="188"/>
      <c r="H296" s="188">
        <v>4895</v>
      </c>
      <c r="I296" s="190">
        <v>4895</v>
      </c>
      <c r="J296" s="160" t="s">
        <v>677</v>
      </c>
      <c r="K296" s="161">
        <f>H296-F296</f>
        <v>915</v>
      </c>
      <c r="L296" s="162">
        <f>K296/F296</f>
        <v>0.22989949748743718</v>
      </c>
      <c r="M296" s="157" t="s">
        <v>593</v>
      </c>
      <c r="N296" s="163">
        <v>45155</v>
      </c>
      <c r="O296" s="37"/>
      <c r="S296" s="55" t="s">
        <v>861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185">
        <v>192</v>
      </c>
      <c r="B297" s="186">
        <v>45145</v>
      </c>
      <c r="C297" s="186"/>
      <c r="D297" s="187" t="s">
        <v>862</v>
      </c>
      <c r="E297" s="188" t="s">
        <v>590</v>
      </c>
      <c r="F297" s="158">
        <v>565</v>
      </c>
      <c r="G297" s="188"/>
      <c r="H297" s="188">
        <v>725</v>
      </c>
      <c r="I297" s="190">
        <v>725</v>
      </c>
      <c r="J297" s="160" t="s">
        <v>677</v>
      </c>
      <c r="K297" s="161">
        <f>H297-F297</f>
        <v>160</v>
      </c>
      <c r="L297" s="162">
        <f>K297/F297</f>
        <v>0.2831858407079646</v>
      </c>
      <c r="M297" s="157" t="s">
        <v>593</v>
      </c>
      <c r="N297" s="163">
        <v>45169</v>
      </c>
      <c r="O297" s="37"/>
      <c r="S297" s="55" t="s">
        <v>861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88">
        <v>193</v>
      </c>
      <c r="B298" s="289">
        <v>45167</v>
      </c>
      <c r="C298" s="289"/>
      <c r="D298" s="290" t="s">
        <v>866</v>
      </c>
      <c r="E298" s="291" t="s">
        <v>590</v>
      </c>
      <c r="F298" s="158">
        <v>700</v>
      </c>
      <c r="G298" s="291"/>
      <c r="H298" s="291">
        <v>950</v>
      </c>
      <c r="I298" s="292">
        <v>950</v>
      </c>
      <c r="J298" s="293" t="s">
        <v>677</v>
      </c>
      <c r="K298" s="161">
        <f>H298-F298</f>
        <v>250</v>
      </c>
      <c r="L298" s="162">
        <f>K298/F298</f>
        <v>0.35714285714285715</v>
      </c>
      <c r="M298" s="157" t="s">
        <v>593</v>
      </c>
      <c r="N298" s="163">
        <v>45261</v>
      </c>
      <c r="O298" s="37"/>
      <c r="S298" s="55" t="s">
        <v>861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10">
        <v>194</v>
      </c>
      <c r="B299" s="211">
        <v>45184</v>
      </c>
      <c r="C299" s="53"/>
      <c r="D299" s="53" t="s">
        <v>541</v>
      </c>
      <c r="E299" s="212" t="s">
        <v>590</v>
      </c>
      <c r="F299" s="51" t="s">
        <v>868</v>
      </c>
      <c r="G299" s="51"/>
      <c r="H299" s="51"/>
      <c r="I299" s="51">
        <v>480</v>
      </c>
      <c r="J299" s="51" t="s">
        <v>591</v>
      </c>
      <c r="K299" s="51"/>
      <c r="L299" s="51"/>
      <c r="M299" s="51"/>
      <c r="N299" s="51"/>
      <c r="O299" s="37"/>
      <c r="S299" s="55" t="s">
        <v>861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10">
        <v>195</v>
      </c>
      <c r="B300" s="211">
        <v>45203</v>
      </c>
      <c r="C300" s="53"/>
      <c r="D300" s="53" t="s">
        <v>176</v>
      </c>
      <c r="E300" s="212" t="s">
        <v>590</v>
      </c>
      <c r="F300" s="51" t="s">
        <v>869</v>
      </c>
      <c r="G300" s="51"/>
      <c r="H300" s="51"/>
      <c r="I300" s="51">
        <v>1198</v>
      </c>
      <c r="J300" s="51" t="s">
        <v>591</v>
      </c>
      <c r="K300" s="51"/>
      <c r="L300" s="51"/>
      <c r="M300" s="51"/>
      <c r="N300" s="51"/>
      <c r="O300" s="37"/>
      <c r="S300" s="55" t="s">
        <v>874</v>
      </c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10">
        <v>196</v>
      </c>
      <c r="B301" s="211">
        <v>45216</v>
      </c>
      <c r="C301" s="53"/>
      <c r="D301" s="53" t="s">
        <v>107</v>
      </c>
      <c r="E301" s="212" t="s">
        <v>590</v>
      </c>
      <c r="F301" s="51" t="s">
        <v>870</v>
      </c>
      <c r="G301" s="51"/>
      <c r="H301" s="51"/>
      <c r="I301" s="51">
        <v>6870</v>
      </c>
      <c r="J301" s="51" t="s">
        <v>591</v>
      </c>
      <c r="K301" s="51"/>
      <c r="L301" s="51"/>
      <c r="M301" s="51"/>
      <c r="N301" s="51"/>
      <c r="O301" s="37"/>
      <c r="S301" s="55" t="s">
        <v>874</v>
      </c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288">
        <v>197</v>
      </c>
      <c r="B302" s="289">
        <v>45216</v>
      </c>
      <c r="C302" s="289"/>
      <c r="D302" s="290" t="s">
        <v>871</v>
      </c>
      <c r="E302" s="291" t="s">
        <v>590</v>
      </c>
      <c r="F302" s="158">
        <v>1090</v>
      </c>
      <c r="G302" s="291"/>
      <c r="H302" s="291">
        <v>1415</v>
      </c>
      <c r="I302" s="292">
        <v>1415</v>
      </c>
      <c r="J302" s="293" t="s">
        <v>677</v>
      </c>
      <c r="K302" s="161">
        <f>H302-F302</f>
        <v>325</v>
      </c>
      <c r="L302" s="162">
        <f>K302/F302</f>
        <v>0.29816513761467889</v>
      </c>
      <c r="M302" s="157" t="s">
        <v>593</v>
      </c>
      <c r="N302" s="163">
        <v>45282</v>
      </c>
      <c r="O302" s="37"/>
      <c r="S302" s="55" t="s">
        <v>861</v>
      </c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288">
        <v>198</v>
      </c>
      <c r="B303" s="289">
        <v>45236</v>
      </c>
      <c r="C303" s="289"/>
      <c r="D303" s="290" t="s">
        <v>876</v>
      </c>
      <c r="E303" s="291" t="s">
        <v>590</v>
      </c>
      <c r="F303" s="158">
        <v>1270</v>
      </c>
      <c r="G303" s="291"/>
      <c r="H303" s="291">
        <v>1613</v>
      </c>
      <c r="I303" s="292">
        <v>1613</v>
      </c>
      <c r="J303" s="293" t="s">
        <v>677</v>
      </c>
      <c r="K303" s="161">
        <f>H303-F303</f>
        <v>343</v>
      </c>
      <c r="L303" s="162">
        <f>K303/F303</f>
        <v>0.27007874015748029</v>
      </c>
      <c r="M303" s="157" t="s">
        <v>593</v>
      </c>
      <c r="N303" s="163">
        <v>45246</v>
      </c>
      <c r="O303" s="37"/>
      <c r="S303" s="55" t="s">
        <v>874</v>
      </c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10">
        <v>199</v>
      </c>
      <c r="B304" s="211">
        <v>45251</v>
      </c>
      <c r="C304" s="53"/>
      <c r="D304" s="53" t="s">
        <v>880</v>
      </c>
      <c r="E304" s="212" t="s">
        <v>590</v>
      </c>
      <c r="F304" s="51" t="s">
        <v>881</v>
      </c>
      <c r="G304" s="51"/>
      <c r="H304" s="51"/>
      <c r="I304" s="51">
        <v>1490</v>
      </c>
      <c r="J304" s="51" t="s">
        <v>591</v>
      </c>
      <c r="K304" s="51"/>
      <c r="L304" s="51"/>
      <c r="M304" s="51"/>
      <c r="N304" s="51"/>
      <c r="O304" s="37"/>
      <c r="S304" s="55" t="s">
        <v>861</v>
      </c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>
      <c r="A305" s="210">
        <v>200</v>
      </c>
      <c r="B305" s="211">
        <v>45254</v>
      </c>
      <c r="C305" s="53"/>
      <c r="D305" s="53" t="s">
        <v>876</v>
      </c>
      <c r="E305" s="212" t="s">
        <v>590</v>
      </c>
      <c r="F305" s="51" t="s">
        <v>884</v>
      </c>
      <c r="G305" s="51"/>
      <c r="H305" s="51"/>
      <c r="I305" s="51">
        <v>1806</v>
      </c>
      <c r="J305" s="51" t="s">
        <v>591</v>
      </c>
      <c r="K305" s="51"/>
      <c r="L305" s="51"/>
      <c r="M305" s="51"/>
      <c r="N305" s="51"/>
      <c r="O305" s="37"/>
      <c r="S305" s="55" t="s">
        <v>874</v>
      </c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>
      <c r="A306" s="210">
        <v>201</v>
      </c>
      <c r="B306" s="211">
        <v>45265</v>
      </c>
      <c r="C306" s="53"/>
      <c r="D306" s="227" t="s">
        <v>542</v>
      </c>
      <c r="E306" s="212" t="s">
        <v>590</v>
      </c>
      <c r="F306" s="51" t="s">
        <v>891</v>
      </c>
      <c r="G306" s="51"/>
      <c r="I306" s="51">
        <v>558</v>
      </c>
      <c r="J306" s="51" t="s">
        <v>591</v>
      </c>
      <c r="K306" s="51"/>
      <c r="L306" s="51"/>
      <c r="M306" s="51"/>
      <c r="N306" s="51"/>
      <c r="O306" s="37"/>
      <c r="S306" s="55" t="s">
        <v>861</v>
      </c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>
      <c r="A307" s="210">
        <v>202</v>
      </c>
      <c r="B307" s="211">
        <v>45272</v>
      </c>
      <c r="C307" s="53"/>
      <c r="D307" s="53" t="s">
        <v>895</v>
      </c>
      <c r="E307" s="212" t="s">
        <v>590</v>
      </c>
      <c r="F307" s="51" t="s">
        <v>896</v>
      </c>
      <c r="G307" s="51"/>
      <c r="H307" s="51"/>
      <c r="I307" s="51">
        <v>5512</v>
      </c>
      <c r="J307" s="51" t="s">
        <v>591</v>
      </c>
      <c r="K307" s="51"/>
      <c r="L307" s="51"/>
      <c r="M307" s="51"/>
      <c r="N307" s="51"/>
      <c r="O307" s="37"/>
      <c r="S307" s="55" t="s">
        <v>874</v>
      </c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A308" s="210">
        <v>203</v>
      </c>
      <c r="B308" s="211">
        <v>45292</v>
      </c>
      <c r="C308" s="53"/>
      <c r="D308" s="53" t="s">
        <v>314</v>
      </c>
      <c r="E308" s="212" t="s">
        <v>590</v>
      </c>
      <c r="F308" s="51" t="s">
        <v>915</v>
      </c>
      <c r="G308" s="51"/>
      <c r="H308" s="51"/>
      <c r="I308" s="51">
        <v>4909</v>
      </c>
      <c r="J308" s="51" t="s">
        <v>591</v>
      </c>
      <c r="K308" s="51"/>
      <c r="L308" s="51"/>
      <c r="M308" s="51"/>
      <c r="N308" s="51"/>
      <c r="O308" s="37"/>
      <c r="S308" s="55"/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>
      <c r="A309" s="210">
        <v>204</v>
      </c>
      <c r="B309" s="211">
        <v>45294</v>
      </c>
      <c r="C309" s="53"/>
      <c r="D309" s="53" t="s">
        <v>540</v>
      </c>
      <c r="E309" s="212" t="s">
        <v>590</v>
      </c>
      <c r="F309" s="51" t="s">
        <v>927</v>
      </c>
      <c r="G309" s="51"/>
      <c r="H309" s="51"/>
      <c r="I309" s="51">
        <v>1080</v>
      </c>
      <c r="J309" s="51" t="s">
        <v>591</v>
      </c>
      <c r="K309" s="51"/>
      <c r="L309" s="51"/>
      <c r="M309" s="51"/>
      <c r="N309" s="51"/>
      <c r="O309" s="37"/>
      <c r="S309" s="55"/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53"/>
      <c r="B310" s="53"/>
      <c r="C310" s="53"/>
      <c r="D310" s="53"/>
      <c r="E310" s="53"/>
      <c r="F310" s="51"/>
      <c r="G310" s="51"/>
      <c r="H310" s="51"/>
      <c r="I310" s="51"/>
      <c r="J310" s="31"/>
      <c r="K310" s="51"/>
      <c r="L310" s="51"/>
      <c r="M310" s="51"/>
      <c r="N310" s="53"/>
      <c r="O310" s="37"/>
      <c r="S310" s="55"/>
      <c r="U310" s="37"/>
      <c r="X310" s="55"/>
      <c r="Z310" s="37"/>
      <c r="AC310" s="55"/>
      <c r="AE310" s="37"/>
      <c r="AH310" s="55"/>
      <c r="AJ310" s="37"/>
      <c r="AM310" s="55"/>
    </row>
    <row r="311" spans="1:39" ht="12.75" customHeight="1">
      <c r="B311" s="213" t="s">
        <v>837</v>
      </c>
      <c r="F311" s="55"/>
      <c r="G311" s="55"/>
      <c r="H311" s="55"/>
      <c r="I311" s="55"/>
      <c r="J311" s="37"/>
      <c r="K311" s="55"/>
      <c r="L311" s="55"/>
      <c r="M311" s="55"/>
      <c r="O311" s="37"/>
      <c r="S311" s="55"/>
      <c r="U311" s="37"/>
      <c r="X311" s="55"/>
      <c r="Z311" s="37"/>
      <c r="AC311" s="55"/>
      <c r="AE311" s="37"/>
      <c r="AH311" s="55"/>
      <c r="AJ311" s="37"/>
      <c r="AM311" s="55"/>
    </row>
    <row r="312" spans="1:39" ht="12.75" customHeight="1">
      <c r="A312" s="214"/>
      <c r="F312" s="55"/>
      <c r="G312" s="55"/>
      <c r="H312" s="55"/>
      <c r="I312" s="55"/>
      <c r="J312" s="37"/>
      <c r="K312" s="55"/>
      <c r="L312" s="55"/>
      <c r="M312" s="55"/>
      <c r="O312" s="37"/>
      <c r="S312" s="55"/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214"/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39" ht="12.75" customHeight="1">
      <c r="A314" s="51"/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3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3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</sheetData>
  <autoFilter ref="S1:S310"/>
  <mergeCells count="33">
    <mergeCell ref="J83:J84"/>
    <mergeCell ref="P83:P84"/>
    <mergeCell ref="A83:A84"/>
    <mergeCell ref="B83:B84"/>
    <mergeCell ref="M80:M81"/>
    <mergeCell ref="J80:J81"/>
    <mergeCell ref="P80:P81"/>
    <mergeCell ref="A80:A81"/>
    <mergeCell ref="B80:B81"/>
    <mergeCell ref="O80:O81"/>
    <mergeCell ref="O73:O74"/>
    <mergeCell ref="M73:M74"/>
    <mergeCell ref="A76:A77"/>
    <mergeCell ref="B76:B77"/>
    <mergeCell ref="P76:P77"/>
    <mergeCell ref="J76:J77"/>
    <mergeCell ref="A73:A74"/>
    <mergeCell ref="B73:B74"/>
    <mergeCell ref="J73:J74"/>
    <mergeCell ref="P73:P74"/>
    <mergeCell ref="O76:O77"/>
    <mergeCell ref="M63:M64"/>
    <mergeCell ref="O63:O64"/>
    <mergeCell ref="P63:P64"/>
    <mergeCell ref="A70:A71"/>
    <mergeCell ref="B70:B71"/>
    <mergeCell ref="J70:J71"/>
    <mergeCell ref="J63:J64"/>
    <mergeCell ref="A63:A64"/>
    <mergeCell ref="B63:B64"/>
    <mergeCell ref="M70:M71"/>
    <mergeCell ref="O70:O71"/>
    <mergeCell ref="P70:P7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4 K72 K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2024-01-24T02:59:05Z</dcterms:modified>
</cp:coreProperties>
</file>