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10" i="7"/>
  <c r="K110"/>
  <c r="L109"/>
  <c r="K109"/>
  <c r="L108"/>
  <c r="K108"/>
  <c r="L103"/>
  <c r="K103"/>
  <c r="L106"/>
  <c r="K106"/>
  <c r="L107"/>
  <c r="K107"/>
  <c r="L102"/>
  <c r="K102"/>
  <c r="L46"/>
  <c r="K46"/>
  <c r="L57"/>
  <c r="K57"/>
  <c r="L56"/>
  <c r="K56"/>
  <c r="L63"/>
  <c r="K63"/>
  <c r="L62"/>
  <c r="K62"/>
  <c r="L64"/>
  <c r="K64"/>
  <c r="L105"/>
  <c r="K105"/>
  <c r="L104"/>
  <c r="K104"/>
  <c r="L100"/>
  <c r="K100"/>
  <c r="L92"/>
  <c r="K92"/>
  <c r="L61"/>
  <c r="K61"/>
  <c r="L60"/>
  <c r="K60"/>
  <c r="L59"/>
  <c r="K59"/>
  <c r="M63" l="1"/>
  <c r="M107"/>
  <c r="M57"/>
  <c r="M62"/>
  <c r="M110"/>
  <c r="M109"/>
  <c r="M108"/>
  <c r="M102"/>
  <c r="M103"/>
  <c r="M106"/>
  <c r="M56"/>
  <c r="M46"/>
  <c r="M105"/>
  <c r="M64"/>
  <c r="M60"/>
  <c r="M92"/>
  <c r="M104"/>
  <c r="M100"/>
  <c r="M61"/>
  <c r="M59"/>
  <c r="L52"/>
  <c r="K52"/>
  <c r="L51"/>
  <c r="K51"/>
  <c r="L148"/>
  <c r="K148"/>
  <c r="K137"/>
  <c r="M137" s="1"/>
  <c r="K136"/>
  <c r="M136" s="1"/>
  <c r="K129"/>
  <c r="K128"/>
  <c r="L99"/>
  <c r="K99"/>
  <c r="L101"/>
  <c r="K101"/>
  <c r="L98"/>
  <c r="K98"/>
  <c r="L97"/>
  <c r="K97"/>
  <c r="K135"/>
  <c r="M135" s="1"/>
  <c r="K134"/>
  <c r="M134" s="1"/>
  <c r="L96"/>
  <c r="K96"/>
  <c r="L54"/>
  <c r="K54"/>
  <c r="L58"/>
  <c r="K58"/>
  <c r="L95"/>
  <c r="K95"/>
  <c r="L147"/>
  <c r="K147"/>
  <c r="L12"/>
  <c r="K12"/>
  <c r="K133"/>
  <c r="M133" s="1"/>
  <c r="L88"/>
  <c r="K88"/>
  <c r="L55"/>
  <c r="K55"/>
  <c r="L17"/>
  <c r="K17"/>
  <c r="K130"/>
  <c r="M130" s="1"/>
  <c r="L90"/>
  <c r="K90"/>
  <c r="L91"/>
  <c r="K91"/>
  <c r="L16"/>
  <c r="K16"/>
  <c r="L89"/>
  <c r="K89"/>
  <c r="L50"/>
  <c r="K50"/>
  <c r="L35"/>
  <c r="K35"/>
  <c r="K127"/>
  <c r="M127" s="1"/>
  <c r="L49"/>
  <c r="K49"/>
  <c r="L48"/>
  <c r="K48"/>
  <c r="L47"/>
  <c r="K47"/>
  <c r="L84"/>
  <c r="K84"/>
  <c r="L15"/>
  <c r="K15"/>
  <c r="L30"/>
  <c r="K30"/>
  <c r="K126"/>
  <c r="M126" s="1"/>
  <c r="L87"/>
  <c r="K87"/>
  <c r="L43"/>
  <c r="K43"/>
  <c r="L45"/>
  <c r="K45"/>
  <c r="L38"/>
  <c r="K38"/>
  <c r="M50" l="1"/>
  <c r="M90"/>
  <c r="M97"/>
  <c r="M52"/>
  <c r="M12"/>
  <c r="M98"/>
  <c r="M147"/>
  <c r="M101"/>
  <c r="M148"/>
  <c r="M51"/>
  <c r="M88"/>
  <c r="M99"/>
  <c r="M55"/>
  <c r="M58"/>
  <c r="M95"/>
  <c r="M96"/>
  <c r="M54"/>
  <c r="M17"/>
  <c r="M16"/>
  <c r="M91"/>
  <c r="M89"/>
  <c r="M35"/>
  <c r="M45"/>
  <c r="M49"/>
  <c r="M30"/>
  <c r="M87"/>
  <c r="M47"/>
  <c r="M48"/>
  <c r="M84"/>
  <c r="M15"/>
  <c r="M43"/>
  <c r="M38"/>
  <c r="K125"/>
  <c r="M125" s="1"/>
  <c r="L85"/>
  <c r="K85"/>
  <c r="L83"/>
  <c r="K83"/>
  <c r="L86"/>
  <c r="K86"/>
  <c r="L32"/>
  <c r="K32"/>
  <c r="L39"/>
  <c r="K39"/>
  <c r="K124"/>
  <c r="M124" s="1"/>
  <c r="L42"/>
  <c r="K42"/>
  <c r="L44"/>
  <c r="K44"/>
  <c r="K123"/>
  <c r="M123" s="1"/>
  <c r="L41"/>
  <c r="K41"/>
  <c r="L82"/>
  <c r="K82"/>
  <c r="L79"/>
  <c r="K79"/>
  <c r="L14"/>
  <c r="K14"/>
  <c r="L11"/>
  <c r="K11"/>
  <c r="L40"/>
  <c r="K40"/>
  <c r="L34"/>
  <c r="K34"/>
  <c r="L81"/>
  <c r="K81"/>
  <c r="M32" l="1"/>
  <c r="M42"/>
  <c r="M11"/>
  <c r="M39"/>
  <c r="M85"/>
  <c r="M44"/>
  <c r="M40"/>
  <c r="M83"/>
  <c r="M86"/>
  <c r="M34"/>
  <c r="M79"/>
  <c r="M82"/>
  <c r="M41"/>
  <c r="M14"/>
  <c r="M81"/>
  <c r="L80"/>
  <c r="K80"/>
  <c r="L78"/>
  <c r="K78"/>
  <c r="L37"/>
  <c r="K37"/>
  <c r="K117"/>
  <c r="M117" s="1"/>
  <c r="K119"/>
  <c r="M119" s="1"/>
  <c r="K122"/>
  <c r="M122" s="1"/>
  <c r="K121"/>
  <c r="M121" s="1"/>
  <c r="L36"/>
  <c r="K36"/>
  <c r="L76"/>
  <c r="K76"/>
  <c r="M74"/>
  <c r="L74"/>
  <c r="K74"/>
  <c r="M37" l="1"/>
  <c r="M80"/>
  <c r="M78"/>
  <c r="M76"/>
  <c r="M36"/>
  <c r="L31" l="1"/>
  <c r="K31"/>
  <c r="K120"/>
  <c r="M120" s="1"/>
  <c r="L33"/>
  <c r="K33"/>
  <c r="K324"/>
  <c r="L324" s="1"/>
  <c r="L77"/>
  <c r="K77"/>
  <c r="K118"/>
  <c r="M118" s="1"/>
  <c r="L29"/>
  <c r="K29"/>
  <c r="L28"/>
  <c r="K28"/>
  <c r="M33" l="1"/>
  <c r="M28"/>
  <c r="M31"/>
  <c r="M77"/>
  <c r="M29"/>
  <c r="L13"/>
  <c r="K13"/>
  <c r="M13" l="1"/>
  <c r="L10" l="1"/>
  <c r="K10"/>
  <c r="M10" l="1"/>
  <c r="K321" l="1"/>
  <c r="L321" s="1"/>
  <c r="M7" l="1"/>
  <c r="F309" l="1"/>
  <c r="K310"/>
  <c r="L310" s="1"/>
  <c r="K301"/>
  <c r="L301" s="1"/>
  <c r="K304"/>
  <c r="L304" s="1"/>
  <c r="K312" l="1"/>
  <c r="L312" s="1"/>
  <c r="F303"/>
  <c r="F302"/>
  <c r="F300"/>
  <c r="K300" s="1"/>
  <c r="L300" s="1"/>
  <c r="F280"/>
  <c r="F232"/>
  <c r="K311" l="1"/>
  <c r="L311" s="1"/>
  <c r="K309"/>
  <c r="L309" s="1"/>
  <c r="K315"/>
  <c r="L315" s="1"/>
  <c r="K316"/>
  <c r="L316" s="1"/>
  <c r="K308"/>
  <c r="L308" s="1"/>
  <c r="K318"/>
  <c r="L318" s="1"/>
  <c r="K314"/>
  <c r="L314" s="1"/>
  <c r="K307" l="1"/>
  <c r="L307" s="1"/>
  <c r="K296"/>
  <c r="L296" s="1"/>
  <c r="K298"/>
  <c r="L298" s="1"/>
  <c r="K295"/>
  <c r="L295" s="1"/>
  <c r="K297"/>
  <c r="L297" s="1"/>
  <c r="K226"/>
  <c r="L226" s="1"/>
  <c r="K279"/>
  <c r="L279" s="1"/>
  <c r="K293"/>
  <c r="L293" s="1"/>
  <c r="K294"/>
  <c r="L294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2"/>
  <c r="L282" s="1"/>
  <c r="K281"/>
  <c r="L281" s="1"/>
  <c r="K280"/>
  <c r="L280" s="1"/>
  <c r="K276"/>
  <c r="L276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0"/>
  <c r="L250" s="1"/>
  <c r="K248"/>
  <c r="L248" s="1"/>
  <c r="K247"/>
  <c r="L247" s="1"/>
  <c r="K246"/>
  <c r="L246" s="1"/>
  <c r="K244"/>
  <c r="L244" s="1"/>
  <c r="K243"/>
  <c r="L243" s="1"/>
  <c r="K242"/>
  <c r="L242" s="1"/>
  <c r="K24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H231"/>
  <c r="K231" s="1"/>
  <c r="L231" s="1"/>
  <c r="K228"/>
  <c r="L228" s="1"/>
  <c r="K227"/>
  <c r="L227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H197"/>
  <c r="K197" s="1"/>
  <c r="L197" s="1"/>
  <c r="F196"/>
  <c r="K196" s="1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D7" i="6"/>
  <c r="K6" i="4"/>
  <c r="K6" i="3"/>
  <c r="L6" i="2"/>
</calcChain>
</file>

<file path=xl/sharedStrings.xml><?xml version="1.0" encoding="utf-8"?>
<sst xmlns="http://schemas.openxmlformats.org/spreadsheetml/2006/main" count="7875" uniqueCount="3879">
  <si>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</si>
  <si>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</si>
  <si>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</si>
  <si>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</si>
  <si>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</si>
  <si>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</si>
  <si>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</si>
  <si>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</si>
  <si>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</si>
  <si>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</si>
  <si>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</si>
  <si>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</si>
  <si>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</si>
  <si>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</si>
  <si>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</si>
  <si>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</si>
  <si>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</si>
  <si>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</si>
  <si>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</si>
  <si>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</si>
  <si>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</si>
  <si>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</si>
  <si>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</si>
  <si>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</si>
  <si>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</si>
  <si>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</si>
  <si>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</si>
  <si>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</si>
  <si>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</si>
  <si>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</si>
  <si>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</si>
  <si>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</si>
  <si>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</si>
  <si>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</si>
  <si>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</si>
  <si>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</si>
  <si>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</si>
  <si>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</si>
  <si>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</si>
  <si>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</si>
  <si>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</si>
  <si>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</si>
  <si>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</si>
  <si>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</si>
  <si>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</si>
  <si>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</si>
  <si>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</si>
  <si>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</si>
  <si>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</si>
  <si>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</si>
  <si>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</si>
  <si>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</si>
  <si>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</si>
  <si>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</si>
  <si>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</si>
  <si>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</si>
  <si>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</si>
  <si>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</si>
  <si>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</si>
  <si>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</si>
  <si>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</si>
  <si>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</si>
  <si>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</si>
  <si>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</si>
  <si>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</si>
  <si>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</si>
  <si>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</si>
  <si>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</si>
  <si>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</si>
  <si>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</si>
  <si>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</si>
  <si>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</si>
  <si>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</si>
  <si>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</si>
  <si>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</si>
  <si>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</si>
  <si>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</si>
  <si>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</si>
  <si>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</si>
  <si>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</si>
  <si>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</si>
  <si>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</si>
  <si>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</si>
  <si>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</si>
  <si>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</si>
  <si>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</si>
  <si>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</si>
  <si>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</si>
  <si>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</si>
  <si>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</si>
  <si>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</si>
  <si>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</si>
  <si>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</si>
  <si>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</si>
  <si>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</si>
  <si>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</si>
  <si>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</si>
  <si>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</si>
  <si>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</si>
  <si>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</si>
  <si>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</si>
  <si>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</si>
  <si>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</si>
  <si>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</si>
  <si>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</si>
  <si>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</si>
  <si>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</si>
  <si>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</si>
  <si>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</si>
  <si>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</si>
  <si>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</si>
  <si>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</si>
  <si>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</si>
  <si>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</si>
  <si>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</si>
  <si>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</si>
  <si>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</si>
  <si>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</si>
  <si>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</si>
  <si>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</si>
  <si>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</si>
  <si>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</si>
  <si>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</si>
  <si>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</si>
  <si>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</si>
  <si>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</si>
  <si>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</si>
  <si>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</si>
  <si>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</si>
  <si>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</si>
  <si>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</si>
  <si>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</si>
  <si>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</si>
  <si>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</si>
  <si>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</si>
  <si>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</si>
  <si>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</si>
  <si>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</si>
  <si>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</si>
  <si>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</si>
  <si>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</si>
  <si>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</si>
  <si>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</si>
  <si>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</si>
  <si>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</si>
  <si>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</si>
  <si>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</si>
  <si>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</si>
  <si>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</si>
  <si>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</si>
  <si>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</si>
  <si>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</si>
  <si>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</si>
  <si>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</si>
  <si>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</si>
  <si>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</si>
  <si>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</si>
  <si>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</si>
  <si>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</si>
  <si>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</si>
  <si>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</si>
  <si>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</si>
  <si>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</si>
  <si>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</si>
  <si>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</si>
  <si>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</si>
  <si>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</si>
  <si>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</si>
  <si>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</si>
  <si>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</si>
  <si>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</si>
  <si>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</si>
  <si>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</si>
  <si>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</si>
  <si>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</si>
  <si>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</si>
  <si>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</si>
  <si>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</si>
  <si>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</si>
  <si>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</si>
  <si>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</si>
  <si>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</si>
  <si>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</si>
  <si>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</si>
  <si>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</si>
  <si>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</si>
  <si>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</si>
  <si>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</si>
  <si>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</si>
  <si>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</si>
  <si>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</si>
  <si>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</si>
  <si>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</si>
  <si>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</si>
  <si>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</si>
  <si>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</si>
  <si>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</si>
  <si>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</si>
  <si>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</si>
  <si>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</si>
  <si>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</si>
  <si>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</si>
  <si>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</si>
  <si>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</si>
  <si>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</si>
  <si>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</si>
  <si>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</si>
  <si>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</si>
  <si>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</si>
  <si>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</si>
  <si>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</si>
  <si>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</si>
  <si>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</si>
  <si>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</si>
  <si>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</si>
  <si>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</si>
  <si>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</si>
  <si>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</si>
  <si>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</si>
  <si>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</si>
  <si>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</si>
  <si>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</si>
  <si>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</si>
  <si>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</si>
  <si>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</si>
  <si>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</si>
  <si>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</si>
  <si>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</si>
  <si>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</si>
  <si>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</si>
  <si>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</si>
  <si>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</si>
  <si>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</si>
  <si>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</si>
  <si>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</si>
  <si>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</si>
  <si>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</si>
  <si>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</si>
  <si>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</si>
  <si>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</si>
  <si>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</si>
  <si>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</si>
  <si>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</si>
  <si>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</si>
  <si>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</si>
  <si>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</si>
  <si>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</si>
  <si>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</si>
  <si>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</si>
  <si>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</si>
  <si>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</si>
  <si>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</si>
  <si>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</si>
  <si>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</si>
  <si>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</si>
  <si>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</si>
  <si>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</si>
  <si>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</si>
  <si>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</si>
  <si>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</si>
  <si>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</si>
  <si>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</si>
  <si>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</si>
  <si>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</si>
  <si>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</si>
  <si>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</si>
  <si>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</si>
  <si>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</si>
  <si>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</si>
  <si>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</si>
  <si>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</si>
  <si>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</si>
  <si>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</si>
  <si>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</si>
  <si>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</si>
  <si>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</si>
  <si>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</si>
  <si>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</si>
  <si>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</si>
  <si>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</si>
  <si>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</si>
  <si>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</si>
  <si>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</si>
  <si>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</si>
  <si>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</si>
  <si>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</si>
  <si>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</si>
  <si>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</si>
  <si>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</si>
  <si>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</si>
  <si>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</si>
  <si>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</si>
  <si>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</si>
  <si>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</si>
  <si>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</si>
  <si>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</si>
  <si>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</si>
  <si>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</si>
  <si>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</si>
  <si>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</si>
  <si>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</si>
  <si>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</si>
  <si>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</si>
  <si>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</si>
  <si>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</si>
  <si>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</si>
  <si>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</si>
  <si>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</si>
  <si>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</si>
  <si>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</si>
  <si>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</si>
  <si>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</si>
  <si>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</si>
  <si>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</si>
  <si>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</si>
  <si>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</si>
  <si>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</si>
  <si>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</si>
  <si>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</si>
  <si>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</si>
  <si>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</si>
  <si>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</si>
  <si>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</si>
  <si>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</si>
  <si>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</si>
  <si>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</si>
  <si>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</si>
  <si>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</si>
  <si>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</si>
  <si>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</si>
  <si>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</si>
  <si>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</si>
  <si>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</si>
  <si>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</si>
  <si>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</si>
  <si>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</si>
  <si>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</si>
  <si>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</si>
  <si>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</si>
  <si>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</si>
  <si>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</si>
  <si>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</si>
  <si>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</si>
  <si>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</si>
  <si>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</si>
  <si>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</si>
  <si>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</si>
  <si>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</si>
  <si>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</si>
  <si>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</si>
  <si>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</si>
  <si>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</si>
  <si>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</si>
  <si>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</si>
  <si>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</si>
  <si>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</si>
  <si>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</si>
  <si>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</si>
  <si>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</si>
  <si>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</si>
  <si>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</si>
  <si>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</si>
  <si>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</si>
  <si>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</si>
  <si>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</si>
  <si>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</si>
  <si>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</si>
  <si>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</si>
  <si>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</si>
  <si>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</si>
  <si>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</si>
  <si>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</si>
  <si>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</si>
  <si>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</si>
  <si>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</si>
  <si>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</si>
  <si>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</si>
  <si>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</si>
  <si>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</si>
  <si>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</si>
  <si>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</si>
  <si>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</si>
  <si>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</si>
  <si>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</si>
  <si>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</si>
  <si>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</si>
  <si>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</si>
  <si>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</si>
  <si>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</si>
  <si>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</si>
  <si>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</si>
  <si>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</si>
  <si>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</si>
  <si>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</si>
  <si>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</si>
  <si>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</si>
  <si>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</si>
  <si>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</si>
  <si>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</si>
  <si>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</si>
  <si>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</si>
  <si>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</si>
  <si>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</si>
  <si>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</si>
  <si>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</si>
  <si>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</si>
  <si>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</si>
  <si>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</si>
  <si>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</si>
  <si>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</si>
  <si>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</si>
  <si>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</si>
  <si>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</si>
  <si>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</si>
  <si>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</si>
  <si>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</si>
  <si>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</si>
  <si>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</si>
  <si>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</si>
  <si>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</si>
  <si>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</si>
  <si>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</si>
  <si>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</si>
  <si>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</si>
  <si>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</si>
  <si>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</si>
  <si>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</si>
  <si>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</si>
  <si>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</si>
  <si>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</si>
  <si>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</si>
  <si>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</si>
  <si>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</si>
  <si>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</si>
  <si>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</si>
  <si>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</si>
  <si>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</si>
  <si>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</si>
  <si>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</si>
  <si>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</si>
  <si>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</si>
  <si>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</si>
  <si>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</si>
  <si>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</si>
  <si>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</si>
  <si>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</si>
  <si>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</si>
  <si>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</si>
  <si>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</si>
  <si>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</si>
  <si>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</si>
  <si>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</si>
  <si>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</si>
  <si>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</si>
  <si>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</si>
  <si>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</si>
  <si>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</si>
  <si>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</si>
  <si>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</si>
  <si>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</si>
  <si>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</si>
  <si>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</si>
  <si>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</si>
  <si>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</si>
  <si>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</si>
  <si>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</si>
  <si>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</si>
  <si>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</si>
  <si>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</si>
  <si>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</si>
  <si>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</si>
  <si>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</si>
  <si>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</si>
  <si>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</si>
  <si>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</si>
  <si>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</si>
  <si>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</si>
  <si>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</si>
  <si>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</si>
  <si>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</si>
  <si>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</si>
  <si>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</si>
  <si>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</si>
  <si>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</si>
  <si>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</si>
  <si>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</si>
  <si>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</si>
  <si>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</si>
  <si>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</si>
  <si>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</si>
  <si>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</si>
  <si>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</si>
  <si>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</si>
  <si>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</si>
  <si>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</si>
  <si>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</si>
  <si>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</si>
  <si>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</si>
  <si>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</si>
  <si>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</si>
  <si>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</si>
  <si>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</si>
  <si>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</si>
  <si>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</si>
  <si>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</si>
  <si>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</si>
  <si>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</si>
  <si>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</si>
  <si>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</si>
  <si>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</si>
  <si>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</si>
  <si>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</si>
  <si>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</si>
  <si>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</si>
  <si>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</si>
  <si>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</si>
  <si>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</si>
  <si>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</si>
  <si>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</si>
  <si>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</si>
  <si>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</si>
  <si>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</si>
  <si>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</si>
  <si>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</si>
  <si>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</si>
  <si>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</si>
  <si>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</si>
  <si>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</si>
  <si>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</si>
  <si>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</si>
  <si>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</si>
  <si>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</si>
  <si>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</si>
  <si>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</si>
  <si>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</si>
  <si>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</si>
  <si>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</si>
  <si>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</si>
  <si>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</si>
  <si>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</si>
  <si>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</si>
  <si>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</si>
  <si>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</si>
  <si>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</si>
  <si>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</si>
  <si>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</si>
  <si>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</si>
  <si>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</si>
  <si>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</si>
  <si>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</si>
  <si>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</si>
  <si>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</si>
  <si>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</si>
  <si>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</si>
  <si>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</si>
  <si>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</si>
  <si>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</si>
  <si>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</si>
  <si>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</si>
  <si>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</si>
  <si>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</si>
  <si>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</si>
  <si>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</si>
  <si>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</si>
  <si>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</si>
  <si>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</si>
  <si>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</si>
  <si>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</si>
  <si>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</si>
  <si>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</si>
  <si>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</si>
  <si>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</si>
  <si>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</si>
  <si>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</si>
  <si>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</si>
  <si>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</si>
  <si>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</si>
  <si>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</si>
  <si>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</si>
  <si>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</si>
  <si>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</si>
  <si>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</si>
  <si>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</si>
  <si>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</si>
  <si>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</si>
  <si>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</si>
  <si>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</si>
  <si>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</si>
  <si>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</si>
  <si>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</si>
  <si>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</si>
  <si>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</si>
  <si>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</si>
  <si>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</si>
  <si>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</si>
  <si>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</si>
  <si>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</si>
  <si>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</si>
  <si>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</si>
  <si>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</si>
  <si>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</si>
  <si>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</si>
  <si>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</si>
  <si>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</si>
  <si>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</si>
  <si>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</si>
  <si>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</si>
  <si>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</si>
  <si>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</si>
  <si>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</si>
  <si>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</si>
  <si>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</si>
  <si>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</si>
  <si>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</si>
  <si>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</si>
  <si>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</si>
  <si>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</si>
  <si>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</si>
  <si>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</si>
  <si>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</si>
  <si>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</si>
  <si>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</si>
  <si>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</si>
  <si>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</si>
  <si>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</si>
  <si>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</si>
  <si>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</si>
  <si>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</si>
  <si>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</si>
  <si>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</si>
  <si>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</si>
  <si>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</si>
  <si>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</si>
  <si>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</si>
  <si>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</si>
  <si>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</si>
  <si>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</si>
  <si>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</si>
  <si>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</si>
  <si>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</si>
  <si>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</si>
  <si>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</si>
  <si>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</si>
  <si>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</si>
  <si>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</si>
  <si>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</si>
  <si>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</si>
  <si>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</si>
  <si>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</si>
  <si>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</si>
  <si>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</si>
  <si>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</si>
  <si>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</si>
  <si>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</si>
  <si>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</si>
  <si>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</si>
  <si>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</si>
  <si>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</si>
  <si>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</si>
  <si>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</si>
  <si>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</si>
  <si>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</si>
  <si>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</si>
  <si>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</si>
  <si>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</si>
  <si>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</si>
  <si>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</si>
  <si>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</si>
  <si>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</si>
  <si>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</si>
  <si>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</si>
  <si>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</si>
  <si>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</si>
  <si>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</si>
  <si>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</si>
  <si>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</si>
  <si>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</si>
  <si>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</si>
  <si>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</si>
  <si>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</si>
  <si>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</si>
  <si>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</si>
  <si>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</si>
  <si>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</si>
  <si>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</si>
  <si>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</si>
  <si>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</si>
  <si>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</si>
  <si>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</si>
  <si>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</si>
  <si>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</si>
  <si>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</si>
  <si>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</si>
  <si>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</si>
  <si>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</si>
  <si>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</si>
  <si>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</si>
  <si>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</si>
  <si>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</si>
  <si>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</si>
  <si>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</si>
  <si>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</si>
  <si>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</si>
  <si>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</si>
  <si>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</si>
  <si>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</si>
  <si>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</si>
  <si>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</si>
  <si>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</si>
  <si>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</si>
  <si>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</si>
  <si>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</si>
  <si>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</si>
  <si>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</si>
  <si>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</si>
  <si>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</si>
  <si>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</si>
  <si>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</si>
  <si>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</si>
  <si>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</si>
  <si>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</si>
  <si>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</si>
  <si>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</si>
  <si>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</si>
  <si>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</si>
  <si>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</si>
  <si>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</si>
  <si>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</si>
  <si>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</si>
  <si>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</si>
  <si>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</si>
  <si>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</si>
  <si>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</si>
  <si>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</si>
  <si>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</si>
  <si>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</si>
  <si>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</si>
  <si>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</si>
  <si>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</si>
  <si>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</si>
  <si>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</si>
  <si>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</si>
  <si>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</si>
  <si>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</si>
  <si>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</si>
  <si>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</si>
  <si>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</si>
  <si>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</si>
  <si>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</si>
  <si>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</si>
  <si>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</si>
  <si>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</si>
  <si>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</si>
  <si>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</si>
  <si>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</si>
  <si>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</si>
  <si>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</si>
  <si>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</si>
  <si>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</si>
  <si>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</si>
  <si>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</si>
  <si>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</si>
  <si>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</si>
  <si>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</si>
  <si>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</si>
  <si>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</si>
  <si>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</si>
  <si>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</si>
  <si>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</si>
  <si>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</si>
  <si>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</si>
  <si>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</si>
  <si>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</si>
  <si>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</si>
  <si>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</si>
  <si>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</si>
  <si>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</si>
  <si>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</si>
  <si>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</si>
  <si>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</si>
  <si>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</si>
  <si>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</si>
  <si>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</si>
  <si>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</si>
  <si>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</si>
  <si>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</si>
  <si>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</si>
  <si>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</si>
  <si>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</si>
  <si>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</si>
  <si>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</si>
  <si>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</si>
  <si>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</si>
  <si>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</si>
  <si>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</si>
  <si>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</si>
  <si>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</si>
  <si>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</si>
  <si>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</si>
  <si>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</si>
  <si>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</si>
  <si>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</si>
  <si>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</si>
  <si>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</si>
  <si>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</si>
  <si>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</si>
  <si>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</si>
  <si>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</si>
  <si>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</si>
  <si>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</si>
  <si>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</si>
  <si>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</si>
  <si>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</si>
  <si>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</si>
  <si>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</si>
  <si>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</si>
  <si>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</si>
  <si>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</si>
  <si>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</si>
  <si>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</si>
  <si>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</si>
  <si>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</si>
  <si>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</si>
  <si>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</si>
  <si>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</si>
  <si>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</si>
  <si>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</si>
  <si>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</si>
  <si>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</si>
  <si>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</si>
  <si>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</si>
  <si>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</si>
  <si>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</si>
  <si>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</si>
  <si>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</si>
  <si>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</si>
  <si>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</si>
  <si>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</si>
  <si>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</si>
  <si>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</si>
  <si>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</si>
  <si>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</si>
  <si>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</si>
  <si>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</si>
  <si>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</si>
  <si>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</si>
  <si>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</si>
  <si>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</si>
  <si>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</si>
  <si>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</si>
  <si>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</si>
  <si>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</si>
  <si>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</si>
  <si>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</si>
  <si>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</si>
  <si>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</si>
  <si>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</si>
  <si>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</si>
  <si>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</si>
  <si>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</si>
  <si>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</si>
  <si>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</si>
  <si>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</si>
  <si>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</si>
  <si>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</si>
  <si>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</si>
  <si>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</si>
  <si>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</si>
  <si>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</si>
  <si>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</si>
  <si>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</si>
  <si>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</si>
  <si>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</si>
  <si>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</si>
  <si>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</si>
  <si>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</si>
  <si>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</si>
  <si>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</si>
  <si>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</si>
  <si>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</si>
  <si>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</si>
  <si>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</si>
  <si>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</si>
  <si>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</si>
  <si>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</si>
  <si>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</si>
  <si>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</si>
  <si>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</si>
  <si>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</si>
  <si>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</si>
  <si>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</si>
  <si>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</si>
  <si>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</si>
  <si>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</si>
  <si>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</si>
  <si>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</si>
  <si>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</si>
  <si>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</si>
  <si>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</si>
  <si>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</si>
  <si>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</si>
  <si>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</si>
  <si>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</si>
  <si>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</si>
  <si>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</si>
  <si>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</si>
  <si>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</si>
  <si>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</si>
  <si>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</si>
  <si>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</si>
  <si>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</si>
  <si>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</si>
  <si>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</si>
  <si>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</si>
  <si>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</si>
  <si>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</si>
  <si>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</si>
  <si>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</si>
  <si>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</si>
  <si>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</si>
  <si>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</si>
  <si>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</si>
  <si>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</si>
  <si>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</si>
  <si>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</si>
  <si>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</si>
  <si>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</si>
  <si>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</si>
  <si>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</si>
  <si>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</si>
  <si>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</si>
  <si>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</si>
  <si>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</si>
  <si>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</si>
  <si>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</si>
  <si>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</si>
  <si>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</si>
  <si>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</si>
  <si>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</si>
  <si>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</si>
  <si>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</si>
  <si>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</si>
  <si>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</si>
  <si>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</si>
  <si>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</si>
  <si>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</si>
  <si>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</si>
  <si>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</si>
  <si>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</si>
  <si>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</si>
  <si>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</si>
  <si>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</si>
  <si>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</si>
  <si>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</si>
  <si>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</si>
  <si>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</si>
  <si>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</si>
  <si>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</si>
  <si>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</si>
  <si>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</si>
  <si>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</si>
  <si>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</si>
  <si>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</si>
  <si>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</si>
  <si>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</si>
  <si>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</si>
  <si>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</si>
  <si>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</si>
  <si>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</si>
  <si>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</si>
  <si>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</si>
  <si>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</si>
  <si>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</si>
  <si>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</si>
  <si>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</si>
  <si>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</si>
  <si>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</si>
  <si>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</si>
  <si>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</si>
  <si>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</si>
  <si>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</si>
  <si>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</si>
  <si>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</si>
  <si>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</si>
  <si>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</si>
  <si>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</si>
  <si>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</si>
  <si>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</si>
  <si>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</si>
  <si>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</si>
  <si>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</si>
  <si>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</si>
  <si>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</si>
  <si>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</si>
  <si>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</si>
  <si>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</si>
  <si>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</si>
  <si>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</si>
  <si>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</si>
  <si>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</si>
  <si>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</si>
  <si>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</si>
  <si>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</si>
  <si>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</si>
  <si>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</si>
  <si>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</si>
  <si>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</si>
  <si>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</si>
  <si>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</si>
  <si>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</si>
  <si>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</si>
  <si>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</si>
  <si>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</si>
  <si>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</si>
  <si>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</si>
  <si>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</si>
  <si>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</si>
  <si>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</si>
  <si>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</si>
  <si>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</si>
  <si>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</si>
  <si>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</si>
  <si>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</si>
  <si>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</si>
  <si>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</si>
  <si>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</si>
  <si>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</si>
  <si>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</si>
  <si>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</si>
  <si>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</si>
  <si>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</si>
  <si>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</si>
  <si>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</si>
  <si>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</si>
  <si>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</si>
  <si>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</si>
  <si>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</si>
  <si>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</si>
  <si>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</si>
  <si>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</si>
  <si>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</si>
  <si>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</si>
  <si>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</si>
  <si>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</si>
  <si>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</si>
  <si>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</si>
  <si>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</si>
  <si>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</si>
  <si>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</si>
  <si>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</si>
  <si>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</si>
  <si>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</si>
  <si>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</si>
  <si>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</si>
  <si>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</si>
  <si>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</si>
  <si>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</si>
  <si>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</si>
  <si>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</si>
  <si>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</si>
  <si>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</si>
  <si>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</si>
  <si>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</si>
  <si>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</si>
  <si>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</si>
  <si>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</si>
  <si>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</si>
  <si>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</si>
  <si>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</si>
  <si>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</si>
  <si>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</si>
  <si>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</si>
  <si>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</si>
  <si>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</si>
  <si>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</si>
  <si>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</si>
  <si>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</si>
  <si>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</si>
  <si>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</si>
  <si>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</si>
  <si>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</si>
  <si>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</si>
  <si>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</si>
  <si>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</si>
  <si>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</si>
  <si>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</si>
  <si>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</si>
  <si>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</si>
  <si>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</si>
  <si>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</si>
  <si>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</si>
  <si>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</si>
  <si>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</si>
  <si>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</si>
  <si>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</si>
  <si>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</si>
  <si>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</si>
  <si>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</si>
  <si>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</si>
  <si>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</si>
  <si>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</si>
  <si>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</si>
  <si>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</si>
  <si>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</si>
  <si>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</si>
  <si>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</si>
  <si>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</si>
  <si>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</si>
  <si>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</si>
  <si>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</si>
  <si>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</si>
  <si>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</si>
  <si>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</si>
  <si>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</si>
  <si>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</si>
  <si>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</si>
  <si>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</si>
  <si>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</si>
  <si>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</si>
  <si>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</si>
  <si>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</si>
  <si>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</si>
  <si>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</si>
  <si>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</si>
  <si>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</si>
  <si>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</si>
  <si>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</si>
  <si>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</si>
  <si>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</si>
  <si>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</si>
  <si>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</si>
  <si>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</si>
  <si>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</si>
  <si>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</si>
  <si>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</si>
  <si>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</si>
  <si>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</si>
  <si>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</si>
  <si>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</si>
  <si>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</si>
  <si>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</si>
  <si>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</si>
  <si>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</si>
  <si>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</si>
  <si>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</si>
  <si>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</si>
  <si>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</si>
  <si>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</si>
  <si>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</si>
  <si>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</si>
  <si>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</si>
  <si>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</si>
  <si>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</si>
  <si>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</si>
  <si>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</si>
  <si>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</si>
  <si>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</si>
  <si>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</si>
  <si>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</si>
  <si>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</si>
  <si>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</si>
  <si>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</si>
  <si>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</si>
  <si>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</si>
  <si>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</si>
  <si>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</si>
  <si>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</si>
  <si>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</si>
  <si>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</si>
  <si>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</si>
  <si>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</si>
  <si>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</si>
  <si>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</si>
  <si>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</si>
  <si>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</si>
  <si>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</si>
  <si>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</si>
  <si>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</si>
  <si>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</si>
  <si>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</si>
  <si>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</si>
  <si>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</si>
  <si>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</si>
  <si>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</si>
  <si>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</si>
  <si>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</si>
  <si>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</si>
  <si>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</si>
  <si>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</si>
  <si>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</si>
  <si>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</si>
  <si>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</si>
  <si>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</si>
  <si>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</si>
  <si>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</si>
  <si>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</si>
  <si>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</si>
  <si>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</si>
  <si>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</si>
  <si>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</si>
  <si>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</si>
  <si>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</si>
  <si>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</si>
  <si>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</si>
  <si>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</si>
  <si>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</si>
  <si>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</si>
  <si>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</si>
  <si>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</si>
  <si>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</si>
  <si>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</si>
  <si>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</si>
  <si>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</si>
  <si>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</si>
  <si>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</si>
  <si>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</si>
  <si>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</si>
  <si>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</si>
  <si>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</si>
  <si>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</si>
  <si>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</si>
  <si>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</si>
  <si>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</si>
  <si>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</si>
  <si>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</si>
  <si>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</si>
  <si>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</si>
  <si>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</si>
  <si>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</si>
  <si>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</si>
  <si>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</si>
  <si>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</si>
  <si>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</si>
  <si>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</si>
  <si>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</si>
  <si>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</si>
  <si>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</si>
  <si>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</si>
  <si>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</si>
  <si>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</si>
  <si>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</si>
  <si>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</si>
  <si>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</si>
  <si>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</si>
  <si>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</si>
  <si>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</si>
  <si>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</si>
  <si>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</si>
  <si>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</si>
  <si>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</si>
  <si>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</si>
  <si>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</si>
  <si>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</si>
  <si>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</si>
  <si>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</si>
  <si>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</si>
  <si>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</si>
  <si>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</si>
  <si>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</si>
  <si>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</si>
  <si>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</si>
  <si>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</si>
  <si>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</si>
  <si>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</si>
  <si>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</si>
  <si>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</si>
  <si>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</si>
  <si>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</si>
  <si>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</si>
  <si>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</si>
  <si>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</si>
  <si>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</si>
  <si>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</si>
  <si>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</si>
  <si>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</si>
  <si>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</si>
  <si>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</si>
  <si>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</si>
  <si>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</si>
  <si>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</si>
  <si>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</si>
  <si>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</si>
  <si>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</si>
  <si>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</si>
  <si>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</si>
  <si>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</si>
  <si>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</si>
  <si>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</si>
  <si>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</si>
  <si>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</si>
  <si>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</si>
  <si>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</si>
  <si>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</si>
  <si>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</si>
  <si>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</si>
  <si>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</si>
  <si>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</si>
  <si>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</si>
  <si>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</si>
  <si>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</si>
  <si>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</si>
  <si>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</si>
  <si>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</si>
  <si>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</si>
  <si>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</si>
  <si>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</si>
  <si>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</si>
  <si>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</si>
  <si>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</si>
  <si>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</si>
  <si>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</si>
  <si>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</si>
  <si>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</si>
  <si>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</si>
  <si>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</si>
  <si>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</si>
  <si>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</si>
  <si>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</si>
  <si>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</si>
  <si>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</si>
  <si>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</si>
  <si>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</si>
  <si>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</si>
  <si>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</si>
  <si>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</si>
  <si>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</si>
  <si>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</si>
  <si>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</si>
  <si>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</si>
  <si>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</si>
  <si>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</si>
  <si>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</si>
  <si>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</si>
  <si>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</si>
  <si>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</si>
  <si>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</si>
  <si>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</si>
  <si>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</si>
  <si>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</si>
  <si>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</si>
  <si>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</si>
  <si>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</si>
  <si>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</si>
  <si>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</si>
  <si>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</si>
  <si>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</si>
  <si>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</si>
  <si>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</si>
  <si>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</si>
  <si>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</si>
  <si>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</si>
  <si>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</si>
  <si>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</si>
  <si>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</si>
  <si>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</si>
  <si>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</si>
  <si>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</si>
  <si>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</si>
  <si>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</si>
  <si>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</si>
  <si>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</si>
  <si>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</si>
  <si>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</si>
  <si>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</si>
  <si>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</si>
  <si>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</si>
  <si>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</si>
  <si>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</si>
  <si>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</si>
  <si>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</si>
  <si>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</si>
  <si>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</si>
  <si>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</si>
  <si>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</si>
  <si>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</si>
  <si>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</si>
  <si>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</si>
  <si>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</si>
  <si>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</si>
  <si>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</si>
  <si>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</si>
  <si>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</si>
  <si>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</si>
  <si>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</si>
  <si>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</si>
  <si>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</si>
  <si>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</si>
  <si>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</si>
  <si>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</si>
  <si>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</si>
  <si>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</si>
  <si>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</si>
  <si>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</si>
  <si>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</si>
  <si>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</si>
  <si>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</si>
  <si>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</si>
  <si>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</si>
  <si>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</si>
  <si>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</si>
  <si>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</si>
  <si>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</si>
  <si>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</si>
  <si>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</si>
  <si>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</si>
  <si>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</si>
  <si>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</si>
  <si>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</si>
  <si>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</si>
  <si>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</si>
  <si>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</si>
  <si>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</si>
  <si>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</si>
  <si>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</si>
  <si>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</si>
  <si>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</si>
  <si>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</si>
  <si>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</si>
  <si>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</si>
  <si>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</si>
  <si>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</si>
  <si>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</si>
  <si>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</si>
  <si>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</si>
  <si>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</si>
  <si>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</si>
  <si>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</si>
  <si>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</si>
  <si>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</si>
  <si>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</si>
  <si>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</si>
  <si>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</si>
  <si>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</si>
  <si>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</si>
  <si>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</si>
  <si>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</si>
  <si>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</si>
  <si>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</si>
  <si>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</si>
  <si>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</si>
  <si>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</si>
  <si>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</si>
  <si>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</si>
  <si>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</si>
  <si>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</si>
  <si>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</si>
  <si>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</si>
  <si>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</si>
  <si>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</si>
  <si>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</si>
  <si>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</si>
  <si>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</si>
  <si>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</si>
  <si>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</si>
  <si>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</si>
  <si>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</si>
  <si>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</si>
  <si>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</si>
  <si>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</si>
  <si>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</si>
  <si>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</si>
  <si>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</si>
  <si>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</si>
  <si>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</si>
  <si>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</si>
  <si>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</si>
  <si>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</si>
  <si>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</si>
  <si>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</si>
  <si>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</si>
  <si>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</si>
  <si>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</si>
  <si>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</si>
  <si>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</si>
  <si>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</si>
  <si>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</si>
  <si>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</si>
  <si>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</si>
  <si>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</si>
  <si>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</si>
  <si>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</si>
  <si>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</si>
  <si>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</si>
  <si>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</si>
  <si>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</si>
  <si>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</si>
  <si>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</si>
  <si>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</si>
  <si>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</si>
  <si>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</si>
  <si>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</si>
  <si>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</si>
  <si>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</si>
  <si>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</si>
  <si>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</si>
  <si>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</si>
  <si>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</si>
  <si>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</si>
  <si>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</si>
  <si>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</si>
  <si>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</si>
  <si>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</si>
  <si>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</si>
  <si>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</si>
  <si>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</si>
  <si>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</si>
  <si>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</si>
  <si>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</si>
  <si>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</si>
  <si>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</si>
  <si>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</si>
  <si>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</si>
  <si>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</si>
  <si>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</si>
  <si>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</si>
  <si>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</si>
  <si>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</si>
  <si>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</si>
  <si>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</si>
  <si>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</si>
  <si>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</si>
  <si>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</si>
  <si>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</si>
  <si>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</si>
  <si>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</si>
  <si>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</si>
  <si>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</si>
  <si>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</si>
  <si>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</si>
  <si>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</si>
  <si>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</si>
  <si>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</si>
  <si>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</si>
  <si>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</si>
  <si>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</si>
  <si>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</si>
  <si>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</si>
  <si>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</si>
  <si>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</si>
  <si>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</si>
  <si>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</si>
  <si>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</si>
  <si>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</si>
  <si>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</si>
  <si>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</si>
  <si>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</si>
  <si>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</si>
  <si>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</si>
  <si>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</si>
  <si>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</si>
  <si>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</si>
  <si>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</si>
  <si>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</si>
  <si>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</si>
  <si>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</si>
  <si>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</si>
  <si>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</si>
  <si>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</si>
  <si>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</si>
  <si>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</si>
  <si>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</si>
  <si>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</si>
  <si>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</si>
  <si>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</si>
  <si>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</si>
  <si>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</si>
  <si>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</si>
  <si>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</si>
  <si>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</si>
  <si>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</si>
  <si>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</si>
  <si>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</si>
  <si>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</si>
  <si>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</si>
  <si>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</si>
  <si>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</si>
  <si>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</si>
  <si>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</si>
  <si>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</si>
  <si>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</si>
  <si>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</si>
  <si>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</si>
  <si>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</si>
  <si>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</si>
  <si>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</si>
  <si>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</si>
  <si>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</si>
  <si>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</si>
  <si>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</si>
  <si>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</si>
  <si>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</si>
  <si>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</si>
  <si>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</si>
  <si>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</si>
  <si>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</si>
  <si>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</si>
  <si>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</si>
  <si>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</si>
  <si>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</si>
  <si>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</si>
  <si>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</si>
  <si>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</si>
  <si>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</si>
  <si>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</si>
  <si>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</si>
  <si>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</si>
  <si>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</si>
  <si>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</si>
  <si>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</si>
  <si>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</si>
  <si>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</si>
  <si>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</si>
  <si>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</si>
  <si>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</si>
  <si>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</si>
  <si>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</si>
  <si>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</si>
  <si>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</si>
  <si>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</si>
  <si>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</si>
  <si>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</si>
  <si>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</si>
  <si>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</si>
  <si>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</si>
  <si>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</si>
  <si>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</si>
  <si>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</si>
  <si>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</si>
  <si>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</si>
  <si>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</si>
  <si>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</si>
  <si>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</si>
  <si>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</si>
  <si>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</si>
  <si>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</si>
  <si>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</si>
  <si>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</si>
  <si>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</si>
  <si>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</si>
  <si>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</si>
  <si>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</si>
  <si>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</si>
  <si>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</si>
  <si>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</si>
  <si>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</si>
  <si>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</si>
  <si>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</si>
  <si>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</si>
  <si>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</si>
  <si>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</si>
  <si>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</si>
  <si>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</si>
  <si>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</si>
  <si>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</si>
  <si>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</si>
  <si>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</si>
  <si>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</si>
  <si>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</si>
  <si>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</si>
  <si>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</si>
  <si>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</si>
  <si>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</si>
  <si>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</si>
  <si>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</si>
  <si>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</si>
  <si>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</si>
  <si>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</si>
  <si>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</si>
  <si>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</si>
  <si>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</si>
  <si>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</si>
  <si>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</si>
  <si>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</si>
  <si>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</si>
  <si>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</si>
  <si>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</si>
  <si>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</si>
  <si>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</si>
  <si>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</si>
  <si>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</si>
  <si>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</si>
  <si>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</si>
  <si>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</si>
  <si>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</si>
  <si>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</si>
  <si>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</si>
  <si>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</si>
  <si>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</si>
  <si>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</si>
  <si>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</si>
  <si>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</si>
  <si>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</si>
  <si>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</si>
  <si>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</si>
  <si>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</si>
  <si>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</si>
  <si>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</si>
  <si>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</si>
  <si>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</si>
  <si>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</si>
  <si>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</si>
  <si>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</si>
  <si>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</si>
  <si>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</si>
  <si>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</si>
  <si>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</si>
  <si>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</si>
  <si>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</si>
  <si>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</si>
  <si>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</si>
  <si>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</si>
  <si>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</si>
  <si>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</si>
  <si>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</si>
  <si>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</si>
  <si>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</si>
  <si>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</si>
  <si>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</si>
  <si>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</si>
  <si>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</si>
  <si>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</si>
  <si>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</si>
  <si>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</si>
  <si>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</si>
  <si>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</si>
  <si>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</si>
  <si>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</si>
  <si>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</si>
  <si>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</si>
  <si>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</si>
  <si>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</si>
  <si>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</si>
  <si>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</si>
  <si>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</si>
  <si>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</si>
  <si>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</si>
  <si>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</si>
  <si>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</si>
  <si>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</si>
  <si>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</si>
  <si>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</si>
  <si>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</si>
  <si>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</si>
  <si>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</si>
  <si>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</si>
  <si>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</si>
  <si>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</si>
  <si>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</si>
  <si>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</si>
  <si>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</si>
  <si>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</si>
  <si>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</si>
  <si>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</si>
  <si>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</si>
  <si>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</si>
  <si>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</si>
  <si>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</si>
  <si>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</si>
  <si>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</si>
  <si>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</si>
  <si>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</si>
  <si>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</si>
  <si>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</si>
  <si>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</si>
  <si>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</si>
  <si>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</si>
  <si>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</si>
  <si>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</si>
  <si>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</si>
  <si>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</si>
  <si>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</si>
  <si>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</si>
  <si>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</si>
  <si>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</si>
  <si>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</si>
  <si>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</si>
  <si>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</si>
  <si>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</si>
  <si>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</si>
  <si>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</si>
  <si>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</si>
  <si>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</si>
  <si>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</si>
  <si>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</si>
  <si>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</si>
  <si>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</si>
  <si>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</si>
  <si>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</si>
  <si>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</si>
  <si>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</si>
  <si>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</si>
  <si>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</si>
  <si>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</si>
  <si>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</si>
  <si>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</si>
  <si>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</si>
  <si>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</si>
  <si>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</si>
  <si>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</si>
  <si>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</si>
  <si>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</si>
  <si>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</si>
  <si>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</si>
  <si>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</si>
  <si>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</si>
  <si>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</si>
  <si>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</si>
  <si>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</si>
  <si>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</si>
  <si>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</si>
  <si>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</si>
  <si>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</si>
  <si>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</si>
  <si>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</si>
  <si>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</si>
  <si>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</si>
  <si>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</si>
  <si>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</si>
  <si>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</si>
  <si>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</si>
  <si>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</si>
  <si>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</si>
  <si>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</si>
  <si>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</si>
  <si>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</si>
  <si>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</si>
  <si>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</si>
  <si>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</si>
  <si>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</si>
  <si>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</si>
  <si>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</si>
  <si>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</si>
  <si>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</si>
  <si>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</si>
  <si>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</si>
  <si>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</si>
  <si>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</si>
  <si>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</si>
  <si>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</si>
  <si>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</si>
  <si>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</si>
  <si>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</si>
  <si>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</si>
  <si>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</si>
  <si>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</si>
  <si>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</si>
  <si>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</si>
  <si>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</si>
  <si>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</si>
  <si>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</si>
  <si>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</si>
  <si>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</si>
  <si>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</si>
  <si>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</si>
  <si>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</si>
  <si>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</si>
  <si>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</si>
  <si>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</si>
  <si>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</si>
  <si>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</si>
  <si>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</si>
  <si>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</si>
  <si>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</si>
  <si>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</si>
  <si>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</si>
  <si>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</si>
  <si>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</si>
  <si>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</si>
  <si>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</si>
  <si>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</si>
  <si>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</si>
  <si>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</si>
  <si>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</si>
  <si>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</si>
  <si>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</si>
  <si>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</si>
  <si>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</si>
  <si>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</si>
  <si>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</si>
  <si>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</si>
  <si>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</si>
  <si>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</si>
  <si>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</si>
  <si>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</si>
  <si>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</si>
  <si>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</si>
  <si>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</si>
  <si>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</si>
  <si>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</si>
  <si>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</si>
  <si>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</si>
  <si>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</si>
  <si>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</si>
  <si>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</si>
  <si>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</si>
  <si>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</si>
  <si>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</si>
  <si>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</si>
  <si>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</si>
  <si>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</si>
  <si>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</si>
  <si>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</si>
  <si>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</si>
  <si>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</si>
  <si>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</si>
  <si>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</si>
  <si>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</si>
  <si>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</si>
  <si>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</si>
  <si>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</si>
  <si>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</si>
  <si>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</si>
  <si>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</si>
  <si>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</si>
  <si>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</si>
  <si>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</si>
  <si>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</si>
  <si>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</si>
  <si>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</si>
  <si>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</si>
  <si>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</si>
  <si>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</si>
  <si>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</si>
  <si>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</si>
  <si>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</si>
  <si>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</si>
  <si>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</si>
  <si>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</si>
  <si>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</si>
  <si>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</si>
  <si>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</si>
  <si>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</si>
  <si>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</si>
  <si>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</si>
  <si>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</si>
  <si>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</si>
  <si>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</si>
  <si>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</si>
  <si>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</si>
  <si>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</si>
  <si>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</si>
  <si>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</si>
  <si>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</si>
  <si>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</si>
  <si>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</si>
  <si>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</si>
  <si>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</si>
  <si>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</si>
  <si>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</si>
  <si>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</si>
  <si>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</si>
  <si>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</si>
  <si>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</si>
  <si>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</si>
  <si>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</si>
  <si>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</si>
  <si>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</si>
  <si>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</si>
  <si>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</si>
  <si>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</si>
  <si>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</si>
  <si>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</si>
  <si>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</si>
  <si>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</si>
  <si>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</si>
  <si>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</si>
  <si>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</si>
  <si>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</si>
  <si>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</si>
  <si>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</si>
  <si>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</si>
  <si>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</si>
  <si>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</si>
  <si>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</si>
  <si>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</si>
  <si>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</si>
  <si>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</si>
  <si>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</si>
  <si>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</si>
  <si>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</si>
  <si>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</si>
  <si>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</si>
  <si>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</si>
  <si>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</si>
  <si>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</si>
  <si>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</si>
  <si>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</si>
  <si>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</si>
  <si>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</si>
  <si>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</si>
  <si>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</si>
  <si>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</si>
  <si>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</si>
  <si>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</si>
  <si>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</si>
  <si>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</si>
  <si>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</si>
  <si>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</si>
  <si>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</si>
  <si>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</si>
  <si>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</si>
  <si>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</si>
  <si>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</si>
  <si>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</si>
  <si>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</si>
  <si>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</si>
  <si>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</si>
  <si>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</si>
  <si>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</si>
  <si>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</si>
  <si>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</si>
  <si>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</si>
  <si>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</si>
  <si>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</si>
  <si>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</si>
  <si>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</si>
  <si>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</si>
  <si>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</si>
  <si>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</si>
  <si>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</si>
  <si>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</si>
  <si>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</si>
  <si>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</si>
  <si>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</si>
  <si>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</si>
  <si>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</si>
  <si>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</si>
  <si>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</si>
  <si>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</si>
  <si>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</si>
  <si>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</si>
  <si>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</si>
  <si>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</si>
  <si>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</si>
  <si>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</si>
  <si>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</si>
  <si>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</si>
  <si>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</si>
  <si>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</si>
  <si>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</si>
  <si>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</si>
  <si>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</si>
  <si>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</si>
  <si>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</si>
  <si>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</si>
  <si>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</si>
  <si>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</si>
  <si>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</si>
  <si>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</si>
  <si>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</si>
  <si>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</si>
  <si>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</si>
  <si>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</si>
  <si>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</si>
  <si>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</si>
  <si>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</si>
  <si>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</si>
  <si>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</si>
  <si>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</si>
  <si>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</si>
  <si>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</si>
  <si>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</si>
  <si>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</si>
  <si>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</si>
  <si>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</si>
  <si>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</si>
  <si>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</si>
  <si>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</si>
  <si>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</si>
  <si>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</si>
  <si>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</si>
  <si>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</si>
  <si>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</si>
  <si>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</si>
  <si>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</si>
  <si>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</si>
  <si>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</si>
  <si>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</si>
  <si>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</si>
  <si>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</si>
  <si>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</si>
  <si>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</si>
  <si>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</si>
  <si>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</si>
  <si>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</si>
  <si>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</si>
  <si>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</si>
  <si>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</si>
  <si>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</si>
  <si>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</si>
  <si>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</si>
  <si>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</si>
  <si>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</si>
  <si>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</si>
  <si>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</si>
  <si>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</si>
  <si>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</si>
  <si>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</si>
  <si>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</si>
  <si>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</si>
  <si>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</si>
  <si>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</si>
  <si>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</si>
  <si>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</si>
  <si>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</si>
  <si>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</si>
  <si>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</si>
  <si>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</si>
  <si>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</si>
  <si>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</si>
  <si>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</si>
  <si>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</si>
  <si>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</si>
  <si>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</si>
  <si>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</si>
  <si>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</si>
  <si>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</si>
  <si>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</si>
  <si>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</si>
  <si>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</si>
  <si>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</si>
  <si>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</si>
  <si>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</si>
  <si>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</si>
  <si>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</si>
  <si>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</si>
  <si>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</si>
  <si>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</si>
  <si>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</si>
  <si>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</si>
  <si>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</si>
  <si>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</si>
  <si>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</si>
  <si>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</si>
  <si>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</si>
  <si>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</si>
  <si>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</si>
  <si>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</si>
  <si>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</si>
  <si>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</si>
  <si>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</si>
  <si>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</si>
  <si>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</si>
  <si>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</si>
  <si>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</si>
  <si>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</si>
  <si>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</si>
  <si>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</si>
  <si>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</si>
  <si>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</si>
  <si>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</si>
  <si>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</si>
  <si>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</si>
  <si>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</si>
  <si>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</si>
  <si>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</si>
  <si>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</si>
  <si>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</si>
  <si>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</si>
  <si>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</si>
  <si>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</si>
  <si>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</si>
  <si>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</si>
  <si>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</si>
  <si>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</si>
  <si>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</si>
  <si>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</si>
  <si>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</si>
  <si>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</si>
  <si>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</si>
  <si>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</si>
  <si>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</si>
  <si>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</si>
  <si>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</si>
  <si>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</si>
  <si>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</si>
  <si>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</si>
  <si>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</si>
  <si>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</si>
  <si>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</si>
  <si>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</si>
  <si>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</si>
  <si>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</si>
  <si>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</si>
  <si>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</si>
  <si>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</si>
  <si>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</si>
  <si>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</si>
  <si>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</si>
  <si>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</si>
  <si>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</si>
  <si>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</si>
  <si>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</si>
  <si>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</si>
  <si>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</si>
  <si>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</si>
  <si>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</si>
  <si>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</si>
  <si>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</si>
  <si>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</si>
  <si>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</si>
  <si>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</si>
  <si>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</si>
  <si>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</si>
  <si>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</si>
  <si>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</si>
  <si>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</si>
  <si>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</si>
  <si>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</si>
  <si>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</si>
  <si>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</si>
  <si>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</si>
  <si>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</si>
  <si>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</si>
  <si>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</si>
  <si>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</si>
  <si>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</si>
  <si>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</si>
  <si>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</si>
  <si>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</si>
  <si>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</si>
  <si>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</si>
  <si>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</si>
  <si>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</si>
  <si>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</si>
  <si>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</si>
  <si>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</si>
  <si>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</si>
  <si>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</si>
  <si>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</si>
  <si>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</si>
  <si>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</si>
  <si>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</si>
  <si>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</si>
  <si>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</si>
  <si>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</si>
  <si>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</si>
  <si>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</si>
  <si>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</si>
  <si>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</si>
  <si>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</si>
  <si>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</si>
  <si>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</si>
  <si>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</si>
  <si>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</si>
  <si>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</si>
  <si>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</si>
  <si>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</si>
  <si>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</si>
  <si>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</si>
  <si>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</si>
  <si>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</si>
  <si>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</si>
  <si>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</si>
  <si>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</si>
  <si>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</si>
  <si>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</si>
  <si>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</si>
  <si>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</si>
  <si>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</si>
  <si>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</si>
  <si>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</si>
  <si>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</si>
  <si>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</si>
  <si>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</si>
  <si>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</si>
  <si>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</si>
  <si>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</si>
  <si>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</si>
  <si>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</si>
  <si>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</si>
  <si>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</si>
  <si>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</si>
  <si>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</si>
  <si>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</si>
  <si>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</si>
  <si>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</si>
  <si>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</si>
  <si>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</si>
  <si>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</si>
  <si>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</si>
  <si>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</si>
  <si>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</si>
  <si>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</si>
  <si>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</si>
  <si>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</si>
  <si>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</si>
  <si>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</si>
  <si>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</si>
  <si>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</si>
  <si>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</si>
  <si>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</si>
  <si>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</si>
  <si>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</si>
  <si>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</si>
  <si>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</si>
  <si>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</si>
  <si>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</si>
  <si>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</si>
  <si>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</si>
  <si>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</si>
  <si>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</si>
  <si>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</si>
  <si>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</si>
  <si>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</si>
  <si>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</si>
  <si>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</si>
  <si>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</si>
  <si>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</si>
  <si>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</si>
  <si>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</si>
  <si>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</si>
  <si>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</si>
  <si>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</si>
  <si>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</si>
  <si>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</si>
  <si>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</si>
  <si>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</si>
  <si>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</si>
  <si>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</si>
  <si>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</si>
  <si>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</si>
  <si>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</si>
  <si>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</si>
  <si>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</si>
  <si>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</si>
  <si>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</si>
  <si>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</si>
  <si>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</si>
  <si>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</si>
  <si>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</si>
  <si>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</si>
  <si>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</si>
  <si>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</si>
  <si>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</si>
  <si>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</si>
  <si>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</si>
  <si>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</si>
  <si>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</si>
  <si>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</si>
  <si>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</si>
  <si>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</si>
  <si>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</si>
  <si>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</si>
  <si>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</si>
  <si>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</si>
  <si>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</si>
  <si>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</si>
  <si>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</si>
  <si>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</si>
  <si>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</si>
  <si>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</si>
  <si>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</si>
  <si>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</si>
  <si>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</si>
  <si>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</si>
  <si>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</si>
  <si>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</si>
  <si>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</si>
  <si>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</si>
  <si>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</si>
  <si>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</si>
  <si>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</si>
  <si>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</si>
  <si>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</si>
  <si>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</si>
  <si>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</si>
  <si>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</si>
  <si>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</si>
  <si>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</si>
  <si>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</si>
  <si>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</si>
  <si>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</si>
  <si>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</si>
  <si>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</si>
  <si>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</si>
  <si>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</si>
  <si>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</si>
  <si>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</si>
  <si>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</si>
  <si>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</si>
  <si>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</si>
  <si>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</si>
  <si>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</si>
  <si>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</si>
  <si>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</si>
  <si>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</si>
  <si>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</si>
  <si>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</si>
  <si>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</si>
  <si>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</si>
  <si>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</si>
  <si>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</si>
  <si>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</si>
  <si>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</si>
  <si>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</si>
  <si>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</si>
  <si>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</si>
  <si>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</si>
  <si>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</si>
  <si>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</si>
  <si>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</si>
  <si>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</si>
  <si>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</si>
  <si>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</si>
  <si>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</si>
  <si>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</si>
  <si>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</si>
  <si>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</si>
  <si>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</si>
  <si>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</si>
  <si>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</si>
  <si>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</si>
  <si>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</si>
  <si>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</si>
  <si>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</si>
  <si>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</si>
  <si>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</si>
  <si>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</si>
  <si>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</si>
  <si>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</si>
  <si>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</si>
  <si>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</si>
  <si>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</si>
  <si>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</si>
  <si>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</si>
  <si>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</si>
  <si>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</si>
  <si>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</si>
  <si>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</si>
  <si>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</si>
  <si>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</si>
  <si>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</si>
  <si>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</si>
  <si>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</si>
  <si>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</si>
  <si>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</si>
  <si>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</si>
  <si>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</si>
  <si>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</si>
  <si>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</si>
  <si>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</si>
  <si>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</si>
  <si>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</si>
  <si>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</si>
  <si>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</si>
  <si>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</si>
  <si>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</si>
  <si>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</si>
  <si>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</si>
  <si>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</si>
  <si>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</si>
  <si>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</si>
  <si>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</si>
  <si>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</si>
  <si>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</si>
  <si>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</si>
  <si>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</si>
  <si>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</si>
  <si>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</si>
  <si>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</si>
  <si>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</si>
  <si>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</si>
  <si>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</si>
  <si>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</si>
  <si>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</si>
  <si>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</si>
  <si>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</si>
  <si>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</si>
  <si>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</si>
  <si>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</si>
  <si>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</si>
  <si>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</si>
  <si>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</si>
  <si>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</si>
  <si>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</si>
  <si>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</si>
  <si>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</si>
  <si>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</si>
  <si>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</si>
  <si>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</si>
  <si>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</si>
  <si>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</si>
  <si>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</si>
  <si>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</si>
  <si>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</si>
  <si>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</si>
  <si>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</si>
  <si>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</si>
  <si>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</si>
  <si>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</si>
  <si>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</si>
  <si>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</si>
  <si>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</si>
  <si>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</si>
  <si>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</si>
  <si>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</si>
  <si>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</si>
  <si>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</si>
  <si>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</si>
  <si>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</si>
  <si>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</si>
  <si>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</si>
  <si>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</si>
  <si>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</si>
  <si>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</si>
  <si>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</si>
  <si>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</si>
  <si>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</si>
  <si>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</si>
  <si>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</si>
  <si>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</si>
  <si>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</si>
  <si>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</si>
  <si>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</si>
  <si>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</si>
  <si>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</si>
  <si>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</si>
  <si>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</si>
  <si>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</si>
  <si>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</si>
  <si>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</si>
  <si>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</si>
  <si>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</si>
  <si>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</si>
  <si>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</si>
  <si>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</si>
  <si>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</si>
  <si>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</si>
  <si>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</si>
  <si>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</si>
  <si>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</si>
  <si>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</si>
  <si>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</si>
  <si>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</si>
  <si>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</si>
  <si>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</si>
  <si>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</si>
  <si>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</si>
  <si>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</si>
  <si>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</si>
  <si>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</si>
  <si>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</si>
  <si>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</si>
  <si>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</si>
  <si>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</si>
  <si>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</si>
  <si>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</si>
  <si>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</si>
  <si>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</si>
  <si>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</si>
  <si>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</si>
  <si>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</si>
  <si>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</si>
  <si>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</si>
  <si>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</si>
  <si>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</si>
  <si>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</si>
  <si>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</si>
  <si>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</si>
  <si>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</si>
  <si>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</si>
  <si>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</si>
  <si>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</si>
  <si>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</si>
  <si>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</si>
  <si>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</si>
  <si>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</si>
  <si>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</si>
  <si>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</si>
  <si>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</si>
  <si>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</si>
  <si>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</si>
  <si>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</si>
  <si>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</si>
  <si>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</si>
  <si>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</si>
  <si>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</si>
  <si>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</si>
  <si>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</si>
  <si>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</si>
  <si>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</si>
  <si>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</si>
  <si>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</si>
  <si>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</si>
  <si>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</si>
  <si>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</si>
  <si>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</si>
  <si>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</si>
  <si>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</si>
  <si>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</si>
  <si>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</si>
  <si>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</si>
  <si>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</si>
  <si>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</si>
  <si>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</si>
  <si>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</si>
  <si>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</si>
  <si>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</si>
  <si>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</si>
  <si>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</si>
  <si>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</si>
  <si>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</si>
  <si>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</si>
  <si>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</si>
  <si>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</si>
  <si>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</si>
  <si>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</si>
  <si>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</si>
  <si>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</si>
  <si>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</si>
  <si>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</si>
  <si>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</si>
  <si>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</si>
  <si>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</si>
  <si>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</si>
  <si>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</si>
  <si>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</si>
  <si>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</si>
  <si>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</si>
  <si>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</si>
  <si>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</si>
  <si>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</si>
  <si>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</si>
  <si>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</si>
  <si>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</si>
  <si>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</si>
  <si>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</si>
  <si>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</si>
  <si>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</si>
  <si>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</si>
  <si>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</si>
  <si>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</si>
  <si>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</si>
  <si>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</si>
  <si>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</si>
  <si>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</si>
  <si>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</si>
  <si>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</si>
  <si>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</si>
  <si>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</si>
  <si>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</si>
  <si>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</si>
  <si>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</si>
  <si>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</si>
  <si>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</si>
  <si>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</si>
  <si>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</si>
  <si>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</si>
  <si>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</si>
  <si>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</si>
  <si>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</si>
  <si>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</si>
  <si>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</si>
  <si>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</si>
  <si>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</si>
  <si>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</si>
  <si>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</si>
  <si>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</si>
  <si>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</si>
  <si>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</si>
  <si>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</si>
  <si>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</si>
  <si>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</si>
  <si>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</si>
  <si>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</si>
  <si>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</si>
  <si>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</si>
  <si>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</si>
  <si>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</si>
  <si>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</si>
  <si>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</si>
  <si>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</si>
  <si>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</si>
  <si>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</si>
  <si>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</si>
  <si>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</si>
  <si>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</si>
  <si>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</si>
  <si>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</si>
  <si>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</si>
  <si>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</si>
  <si>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</si>
  <si>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</si>
  <si>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</si>
  <si>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</si>
  <si>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</si>
  <si>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</si>
  <si>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</si>
  <si>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</si>
  <si>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</si>
  <si>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</si>
  <si>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</si>
  <si>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</si>
  <si>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</si>
  <si>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</si>
  <si>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</si>
  <si>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</si>
  <si>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</si>
  <si>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</si>
  <si>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</si>
  <si>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</si>
  <si>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</si>
  <si>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</si>
  <si>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</si>
  <si>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</si>
  <si>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</si>
  <si>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</si>
  <si>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</si>
  <si>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</si>
  <si>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</si>
  <si>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</si>
  <si>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</si>
  <si>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</si>
  <si>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</si>
  <si>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</si>
  <si>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</si>
  <si>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</si>
  <si>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</si>
  <si>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</si>
  <si>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</si>
  <si>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</si>
  <si>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</si>
  <si>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</si>
  <si>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</si>
  <si>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</si>
  <si>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</si>
  <si>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</si>
  <si>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</si>
  <si>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</si>
  <si>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</si>
  <si>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</si>
  <si>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</si>
  <si>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</si>
  <si>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</si>
  <si>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</si>
  <si>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</si>
  <si>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</si>
  <si>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</si>
  <si>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</si>
  <si>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</si>
  <si>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</si>
  <si>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</si>
  <si>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</si>
  <si>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</si>
  <si>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</si>
  <si>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</si>
  <si>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</si>
  <si>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</si>
  <si>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</si>
  <si>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</si>
  <si>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</si>
  <si>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</si>
  <si>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</si>
  <si>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</si>
  <si>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</si>
  <si>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</si>
  <si>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</si>
  <si>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</si>
  <si>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</si>
  <si>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</si>
  <si>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</si>
  <si>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</si>
  <si>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</si>
  <si>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</si>
  <si>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</si>
  <si>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</si>
  <si>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</si>
  <si>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</si>
  <si>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</si>
  <si>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</si>
  <si>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</si>
  <si>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</si>
  <si>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</si>
  <si>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</si>
  <si>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</si>
  <si>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</si>
  <si>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</si>
  <si>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</si>
  <si>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</si>
  <si>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</si>
  <si>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</si>
  <si>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</si>
  <si>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</si>
  <si>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</si>
  <si>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</si>
  <si>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</si>
  <si>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</si>
  <si>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</si>
  <si>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</si>
  <si>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</si>
  <si>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</si>
  <si>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</si>
  <si>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</si>
  <si>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</si>
  <si>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</si>
  <si>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</si>
  <si>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</si>
  <si>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</si>
  <si>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</si>
  <si>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</si>
  <si>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</si>
  <si>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</si>
  <si>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</si>
  <si>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</si>
  <si>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</si>
  <si>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</si>
  <si>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</si>
  <si>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</si>
  <si>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</si>
  <si>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</si>
  <si>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</si>
  <si>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</si>
  <si>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</si>
  <si>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</si>
  <si>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</si>
  <si>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</si>
  <si>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</si>
  <si>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</si>
  <si>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</si>
  <si>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</si>
  <si>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</si>
  <si>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</si>
  <si>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</si>
  <si>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</si>
  <si>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</si>
  <si>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</si>
  <si>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</si>
  <si>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</si>
  <si>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</si>
  <si>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</si>
  <si>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</si>
  <si>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</si>
  <si>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</si>
  <si>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</si>
  <si>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</si>
  <si>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</si>
  <si>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</si>
  <si>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</si>
  <si>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</si>
  <si>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</si>
  <si>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</si>
  <si>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</si>
  <si>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</si>
  <si>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</si>
  <si>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</si>
  <si>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</si>
  <si>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</si>
  <si>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</si>
  <si>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</si>
  <si>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</si>
  <si>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</si>
  <si>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</si>
  <si>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</si>
  <si>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</si>
  <si>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</si>
  <si>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</si>
  <si>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</si>
  <si>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</si>
  <si>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</si>
  <si>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</si>
  <si>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</si>
  <si>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</si>
  <si>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</si>
  <si>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</si>
  <si>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</si>
  <si>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</si>
  <si>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</si>
  <si>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</si>
  <si>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</si>
  <si>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</si>
  <si>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</si>
  <si>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</si>
  <si>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</si>
  <si>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</si>
  <si>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</si>
  <si>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</si>
  <si>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</si>
  <si>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</si>
  <si>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</si>
  <si>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</si>
  <si>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</si>
  <si>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</si>
  <si>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</si>
  <si>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</si>
  <si>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</si>
  <si>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</si>
  <si>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</si>
  <si>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</si>
  <si>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</si>
  <si>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</si>
  <si>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</si>
  <si>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</si>
  <si>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</si>
  <si>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</si>
  <si>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</si>
  <si>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</si>
  <si>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</si>
  <si>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</si>
  <si>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</si>
  <si>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</si>
  <si>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</si>
  <si>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</si>
  <si>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</si>
  <si>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</si>
  <si>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</si>
  <si>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</si>
  <si>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</si>
  <si>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</si>
  <si>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</si>
  <si>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</si>
  <si>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</si>
  <si>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</si>
  <si>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</si>
  <si>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</si>
  <si>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</si>
  <si>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</si>
  <si>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</si>
  <si>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</si>
  <si>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</si>
  <si>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</si>
  <si>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</si>
  <si>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</si>
  <si>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</si>
  <si>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</si>
  <si>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</si>
  <si>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</si>
  <si>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</si>
  <si>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</si>
  <si>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</si>
  <si>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</si>
  <si>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</si>
  <si>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</si>
  <si>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</si>
  <si>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</si>
  <si>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</si>
  <si>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</si>
  <si>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</si>
  <si>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</si>
  <si>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</si>
  <si>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</si>
  <si>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</si>
  <si>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</si>
  <si>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</si>
  <si>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</si>
  <si>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</si>
  <si>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</si>
  <si>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</si>
  <si>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</si>
  <si>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</si>
  <si>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</si>
  <si>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</si>
  <si>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</si>
  <si>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</si>
  <si>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</si>
  <si>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</si>
  <si>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</si>
  <si>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</si>
  <si>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</si>
  <si>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</si>
  <si>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</si>
  <si>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</si>
  <si>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</si>
  <si>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</si>
  <si>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</si>
  <si>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</si>
  <si>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</si>
  <si>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</si>
  <si>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</si>
  <si>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</si>
  <si>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</si>
  <si>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</si>
  <si>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</si>
  <si>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</si>
  <si>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</si>
  <si>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</si>
  <si>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</si>
  <si>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</si>
  <si>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</si>
  <si>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</si>
  <si>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</si>
  <si>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</si>
  <si>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</si>
  <si>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</si>
  <si>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</si>
  <si>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</si>
  <si>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</si>
  <si>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</si>
  <si>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</si>
  <si>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</si>
  <si>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</si>
  <si>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</si>
  <si>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</si>
  <si>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</si>
  <si>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</si>
  <si>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</si>
  <si>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</si>
  <si>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</si>
  <si>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</si>
  <si>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</si>
  <si>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</si>
  <si>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</si>
  <si>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</si>
  <si>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</si>
  <si>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</si>
  <si>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</si>
  <si>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</si>
  <si>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</si>
  <si>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</si>
  <si>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</si>
  <si>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</si>
  <si>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</si>
  <si>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</si>
  <si>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</si>
  <si>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</si>
  <si>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</si>
  <si>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</si>
  <si>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</si>
  <si>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</si>
  <si>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</si>
  <si>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</si>
  <si>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</si>
  <si>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</si>
  <si>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</si>
  <si>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</si>
  <si>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</si>
  <si>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</si>
  <si>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</si>
  <si>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</si>
  <si>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</si>
  <si>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</si>
  <si>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</si>
  <si>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</si>
  <si>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</si>
  <si>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</si>
  <si>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</si>
  <si>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</si>
  <si>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</si>
  <si>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</si>
  <si>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</si>
  <si>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</si>
  <si>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</si>
  <si>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</si>
  <si>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</si>
  <si>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</si>
  <si>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</si>
  <si>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</si>
  <si>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</si>
  <si>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</si>
  <si>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</si>
  <si>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</si>
  <si>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</si>
  <si>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</si>
  <si>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</si>
  <si>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</si>
  <si>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</si>
  <si>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</si>
  <si>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</si>
  <si>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</si>
  <si>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</si>
  <si>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</si>
  <si>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</si>
  <si>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</si>
  <si>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</si>
  <si>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</si>
  <si>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</si>
  <si>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</si>
  <si>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</si>
  <si>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</si>
  <si>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</si>
  <si>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</si>
  <si>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</si>
  <si>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</si>
  <si>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</si>
  <si>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</si>
  <si>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</si>
  <si>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</si>
  <si>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</si>
  <si>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</si>
  <si>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</si>
  <si>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</si>
  <si>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</si>
  <si>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</si>
  <si>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</si>
  <si>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</si>
  <si>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</si>
  <si>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</si>
  <si>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</si>
  <si>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</si>
  <si>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</si>
  <si>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</si>
  <si>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</si>
  <si>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</si>
  <si>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</si>
  <si>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</si>
  <si>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</si>
  <si>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</si>
  <si>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</si>
  <si>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</si>
  <si>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</si>
  <si>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</si>
  <si>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</si>
  <si>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</si>
  <si>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</si>
  <si>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</si>
  <si>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</si>
  <si>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</si>
  <si>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</si>
  <si>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</si>
  <si>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</si>
  <si>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</si>
  <si>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</si>
  <si>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</si>
  <si>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</si>
  <si>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</si>
  <si>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</si>
  <si>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</si>
  <si>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</si>
  <si>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</si>
  <si>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</si>
  <si>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</si>
  <si>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</si>
  <si>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</si>
  <si>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</si>
  <si>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</si>
  <si>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</si>
  <si>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</si>
  <si>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</si>
  <si>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</si>
  <si>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</si>
  <si>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</si>
  <si>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</si>
  <si>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</si>
  <si>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</si>
  <si>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</si>
  <si>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</si>
  <si>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</si>
  <si>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</si>
  <si>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</si>
  <si>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</si>
  <si>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</si>
  <si>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</si>
  <si>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</si>
  <si>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</si>
  <si>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</si>
  <si>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</si>
  <si>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</si>
  <si>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</si>
  <si>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</si>
  <si>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</si>
  <si>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</si>
  <si>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</si>
  <si>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</si>
  <si>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</si>
  <si>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</si>
  <si>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</si>
  <si>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</si>
  <si>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</si>
  <si>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</si>
  <si>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</si>
  <si>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</si>
  <si>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</si>
  <si>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</si>
  <si>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</si>
  <si>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</si>
  <si>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</si>
  <si>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</si>
  <si>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</si>
  <si>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</si>
  <si>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</si>
  <si>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</si>
  <si>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</si>
  <si>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</si>
  <si>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</si>
  <si>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</si>
  <si>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</si>
  <si>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</si>
  <si>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</si>
  <si>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</si>
  <si>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</si>
  <si>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</si>
  <si>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</si>
  <si>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</si>
  <si>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</si>
  <si>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</si>
  <si>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</si>
  <si>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</si>
  <si>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</si>
  <si>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</si>
  <si>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</si>
  <si>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</si>
  <si>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</si>
  <si>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</si>
  <si>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</si>
  <si>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</si>
  <si>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</si>
  <si>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</si>
  <si>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</si>
  <si>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</si>
  <si>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</si>
  <si>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</si>
  <si>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</si>
  <si>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</si>
  <si>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</si>
  <si>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</si>
  <si>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</si>
  <si>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</si>
  <si>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</si>
  <si>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</si>
  <si>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</si>
  <si>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</si>
  <si>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</si>
  <si>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</si>
  <si>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</si>
  <si>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</si>
  <si>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</si>
  <si>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</si>
  <si>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</si>
  <si>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</si>
  <si>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</si>
  <si>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</si>
  <si>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</si>
  <si>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</si>
  <si>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</si>
  <si>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</si>
  <si>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</si>
  <si>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</si>
  <si>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</si>
  <si>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</si>
  <si>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</si>
  <si>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</si>
  <si>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</si>
  <si>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</si>
  <si>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</si>
  <si>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</si>
  <si>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</si>
  <si>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</si>
  <si>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</si>
  <si>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</si>
  <si>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</si>
  <si>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</si>
  <si>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</si>
  <si>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</si>
  <si>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</si>
  <si>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</si>
  <si>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</si>
  <si>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</si>
  <si>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</si>
  <si>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</si>
  <si>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</si>
  <si>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</si>
  <si>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</si>
  <si>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</si>
  <si>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</si>
  <si>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</si>
  <si>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</si>
  <si>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</si>
  <si>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</si>
  <si>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</si>
  <si>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</si>
  <si>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</si>
  <si>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</si>
  <si>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</si>
  <si>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</si>
  <si>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</si>
  <si>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</si>
  <si>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</si>
  <si>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</si>
  <si>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</si>
  <si>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</si>
  <si>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</si>
  <si>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</si>
  <si>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</si>
  <si>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</si>
  <si>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</si>
  <si>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</si>
  <si>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</si>
  <si>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</si>
  <si>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</si>
  <si>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</si>
  <si>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</si>
  <si>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</si>
  <si>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</si>
  <si>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</si>
  <si>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</si>
  <si>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</si>
  <si>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</si>
  <si>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</si>
  <si>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</si>
  <si>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</si>
  <si>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</si>
  <si>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</si>
  <si>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</si>
  <si>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</si>
  <si>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</si>
  <si>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</si>
  <si>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</si>
  <si>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</si>
  <si>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</si>
  <si>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</si>
  <si>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</si>
  <si>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</si>
  <si>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</si>
  <si>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</si>
  <si>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</si>
  <si>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</si>
  <si>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</si>
  <si>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</si>
  <si>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</si>
  <si>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</si>
  <si>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</si>
  <si>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</si>
  <si>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</si>
  <si>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</si>
  <si>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</si>
  <si>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</si>
  <si>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</si>
  <si>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</si>
  <si>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</si>
  <si>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</si>
  <si>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</si>
  <si>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</si>
  <si>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</si>
  <si>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</si>
  <si>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</si>
  <si>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</si>
  <si>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</si>
  <si>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</si>
  <si>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</si>
  <si>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</si>
  <si>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</si>
  <si>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</si>
  <si>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</si>
  <si>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</si>
  <si>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</si>
  <si>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</si>
  <si>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</si>
  <si>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</si>
  <si>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</si>
  <si>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</si>
  <si>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</si>
  <si>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</si>
  <si>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</si>
  <si>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</si>
  <si>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</si>
  <si>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</si>
  <si>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</si>
  <si>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</si>
  <si>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</si>
  <si>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</si>
  <si>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</si>
  <si>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</si>
  <si>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</si>
  <si>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</si>
  <si>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</si>
  <si>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</si>
  <si>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</si>
  <si>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</si>
  <si>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</si>
  <si>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</si>
  <si>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</si>
  <si>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</si>
  <si>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</si>
  <si>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</si>
  <si>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</si>
  <si>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</si>
  <si>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</si>
  <si>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</si>
  <si>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</si>
  <si>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</si>
  <si>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</si>
  <si>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</si>
  <si>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</si>
  <si>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</si>
  <si>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</si>
  <si>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</si>
  <si>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</si>
  <si>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</si>
  <si>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</si>
  <si>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</si>
  <si>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</si>
  <si>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</si>
  <si>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</si>
  <si>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</si>
  <si>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</si>
  <si>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</si>
  <si>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</si>
  <si>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</si>
  <si>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</si>
  <si>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</si>
  <si>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</si>
  <si>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</si>
  <si>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</si>
  <si>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</si>
  <si>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</si>
  <si>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</si>
  <si>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</si>
  <si>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</si>
  <si>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</si>
  <si>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</si>
  <si>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</si>
  <si>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</si>
  <si>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</si>
  <si>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</si>
  <si>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</si>
  <si>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</si>
  <si>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</si>
  <si>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</si>
  <si>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</si>
  <si>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</si>
  <si>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</si>
  <si>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</si>
  <si>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</si>
  <si>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</si>
  <si>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</si>
  <si>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</si>
  <si>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</si>
  <si>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</si>
  <si>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</si>
  <si>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</si>
  <si>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</si>
  <si>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</si>
  <si>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</si>
  <si>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</si>
  <si>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</si>
  <si>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</si>
  <si>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</si>
  <si>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</si>
  <si>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</si>
  <si>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</si>
  <si>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</si>
  <si>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</si>
  <si>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</si>
  <si>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</si>
  <si>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</si>
  <si>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</si>
  <si>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</si>
  <si>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</si>
  <si>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</si>
  <si>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</si>
  <si>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</si>
  <si>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</si>
  <si>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</si>
  <si>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</si>
  <si>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</si>
  <si>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</si>
  <si>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</si>
  <si>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</si>
  <si>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</si>
  <si>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</si>
  <si>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</si>
  <si>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</si>
  <si>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</si>
  <si>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</si>
  <si>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</si>
  <si>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</si>
  <si>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</si>
  <si>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</si>
  <si>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</si>
  <si>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</si>
  <si>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</si>
  <si>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</si>
  <si>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</si>
  <si>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</si>
  <si>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</si>
  <si>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</si>
  <si>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</si>
  <si>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</si>
  <si>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</si>
  <si>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</si>
  <si>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</si>
  <si>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</si>
  <si>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</si>
  <si>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</si>
  <si>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</si>
  <si>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</si>
  <si>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</si>
  <si>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</si>
  <si>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</si>
  <si>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</si>
  <si>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</si>
  <si>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</si>
  <si>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</si>
  <si>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</si>
  <si>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</si>
  <si>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</si>
  <si>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</si>
  <si>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</si>
  <si>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</si>
  <si>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</si>
  <si>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</si>
  <si>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</si>
  <si>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</si>
  <si>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</si>
  <si>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</si>
  <si>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</si>
  <si>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</si>
  <si>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</si>
  <si>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</si>
  <si>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</si>
  <si>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</si>
  <si>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</si>
  <si>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</si>
  <si>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</si>
  <si>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</si>
  <si>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</si>
  <si>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</si>
  <si>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</si>
  <si>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</si>
  <si>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</si>
  <si>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</si>
  <si>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</si>
  <si>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</si>
  <si>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</si>
  <si>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</si>
  <si>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</si>
  <si>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</si>
  <si>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</si>
  <si>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</si>
  <si>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</si>
  <si>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</si>
  <si>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</si>
  <si>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</si>
  <si>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</si>
  <si>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</si>
  <si>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</si>
  <si>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</si>
  <si>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</si>
  <si>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</si>
  <si>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</si>
  <si>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</si>
  <si>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</si>
  <si>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</si>
  <si>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</si>
  <si>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</si>
  <si>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</si>
  <si>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</si>
  <si>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</si>
  <si>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</si>
  <si>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</si>
  <si>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</si>
  <si>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</si>
  <si>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</si>
  <si>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</si>
  <si>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</si>
  <si>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</si>
  <si>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</si>
  <si>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</si>
  <si>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</si>
  <si>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</si>
  <si>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</si>
  <si>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</si>
  <si>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</si>
  <si>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</si>
  <si>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</si>
  <si>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</si>
  <si>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</si>
  <si>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</si>
  <si>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</si>
  <si>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</si>
  <si>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</si>
  <si>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</si>
  <si>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</si>
  <si>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</si>
  <si>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</si>
  <si>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</si>
  <si>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</si>
  <si>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</si>
  <si>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</si>
  <si>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</si>
  <si>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</si>
  <si>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</si>
  <si>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</si>
  <si>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</si>
  <si>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</si>
  <si>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</si>
  <si>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</si>
  <si>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</si>
  <si>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</si>
  <si>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</si>
  <si>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</si>
  <si>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</si>
  <si>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</si>
  <si>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</si>
  <si>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</si>
  <si>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</si>
  <si>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</si>
  <si>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</si>
  <si>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</si>
  <si>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</si>
  <si>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</si>
  <si>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</si>
  <si>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</si>
  <si>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</si>
  <si>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</si>
  <si>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</si>
  <si>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</si>
  <si>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</si>
  <si>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</si>
  <si>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</si>
  <si>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</si>
  <si>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</si>
  <si>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</si>
  <si>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</si>
  <si>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</si>
  <si>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</si>
  <si>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</si>
  <si>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</si>
  <si>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</si>
  <si>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</si>
  <si>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</si>
  <si>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</si>
  <si>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</si>
  <si>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</si>
  <si>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</si>
  <si>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</si>
  <si>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</si>
  <si>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</si>
  <si>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</si>
  <si>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</si>
  <si>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</si>
  <si>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</si>
  <si>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</si>
  <si>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</si>
  <si>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</si>
  <si>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</si>
  <si>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</si>
  <si>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</si>
  <si>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</si>
  <si>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</si>
  <si>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</si>
  <si>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</si>
  <si>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</si>
  <si>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</si>
  <si>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</si>
  <si>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</si>
  <si>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</si>
  <si>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</si>
  <si>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</si>
  <si>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</si>
  <si>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</si>
  <si>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</si>
  <si>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</si>
  <si>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</si>
  <si>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</si>
  <si>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</si>
  <si>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</si>
  <si>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</si>
  <si>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</si>
  <si>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</si>
  <si>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</si>
  <si>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</si>
  <si>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</si>
  <si>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</si>
  <si>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</si>
  <si>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</si>
  <si>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</si>
  <si>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</si>
  <si>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</si>
  <si>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</si>
  <si>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</si>
  <si>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</si>
  <si>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</si>
  <si>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</si>
  <si>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</si>
  <si>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</si>
  <si>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</si>
  <si>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</si>
  <si>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</si>
  <si>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</si>
  <si>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</si>
  <si>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</si>
  <si>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</si>
  <si>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</si>
  <si>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</si>
  <si>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</si>
  <si>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</si>
  <si>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</si>
  <si>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</si>
  <si>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</si>
  <si>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</si>
  <si>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</si>
  <si>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</si>
  <si>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</si>
  <si>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</si>
  <si>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</si>
  <si>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</si>
  <si>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</si>
  <si>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</si>
  <si>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</si>
  <si>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</si>
  <si>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</si>
  <si>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</si>
  <si>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</si>
  <si>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</si>
  <si>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</si>
  <si>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</si>
  <si>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</si>
  <si>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</si>
  <si>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</si>
  <si>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</si>
  <si>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</si>
  <si>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</si>
  <si>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</si>
  <si>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</si>
  <si>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</si>
  <si>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</si>
  <si>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</si>
  <si>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</si>
  <si>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</si>
  <si>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</si>
  <si>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</si>
  <si>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</si>
  <si>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</si>
  <si>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390-395</t>
  </si>
  <si>
    <t>Loss of Rs.30/-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</si>
  <si>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</si>
  <si>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</si>
  <si>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</si>
  <si>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</si>
  <si>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</si>
  <si>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</si>
  <si>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</si>
  <si>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</si>
  <si>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</si>
  <si>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</si>
  <si>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</si>
  <si>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</si>
  <si>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</si>
  <si>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</si>
  <si>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</si>
  <si>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</si>
  <si>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3710-3720</t>
  </si>
  <si>
    <t>3820-3850</t>
  </si>
  <si>
    <t>COLPAL DEC FUT</t>
  </si>
  <si>
    <t>90-92</t>
  </si>
  <si>
    <t>15.5-16.5</t>
  </si>
  <si>
    <t>DABUR 520 CE DEC</t>
  </si>
  <si>
    <t xml:space="preserve">DABUR 510 CE DEC </t>
  </si>
  <si>
    <t>11.5-12.5</t>
  </si>
  <si>
    <t>PIDILITIND  DEC FUT</t>
  </si>
  <si>
    <t>Part Profit of Rs.8.5/-</t>
  </si>
  <si>
    <t>Profit of Rs.2.85/-</t>
  </si>
  <si>
    <t>770-775</t>
  </si>
  <si>
    <t>NIFTY 31-DEC 13300 PE</t>
  </si>
  <si>
    <t>Loss of Rs.20/-</t>
  </si>
  <si>
    <t>Profit of Rs.18/-</t>
  </si>
  <si>
    <t>SCTL</t>
  </si>
  <si>
    <t>Majesco Limited</t>
  </si>
  <si>
    <t>Profit of Rs.82.5/-</t>
  </si>
  <si>
    <t>Part Profit of Rs.142.5/-</t>
  </si>
  <si>
    <t>HINDUNILVR  DEC FUT</t>
  </si>
  <si>
    <t>2380-2400</t>
  </si>
  <si>
    <t>Profit of Rs.28/-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</si>
  <si>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</si>
  <si>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</si>
  <si>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</si>
  <si>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</si>
  <si>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</si>
  <si>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</si>
  <si>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</si>
  <si>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</si>
  <si>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</si>
  <si>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</si>
  <si>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</si>
  <si>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997-1001</t>
  </si>
  <si>
    <t>1100-1140</t>
  </si>
  <si>
    <t>570-575</t>
  </si>
  <si>
    <t>BHARATFORG  DEC FUT</t>
  </si>
  <si>
    <t xml:space="preserve"> TVSMOTOR DEC FUT</t>
  </si>
  <si>
    <t>485-480</t>
  </si>
  <si>
    <t>GODREJCP DEC FUT</t>
  </si>
  <si>
    <t>SUNTV DEC FUT</t>
  </si>
  <si>
    <t>Loss of Rs, 65/</t>
  </si>
  <si>
    <t>Loss of Rs.31/-</t>
  </si>
  <si>
    <t>Loss of Rs.88/-</t>
  </si>
  <si>
    <t>Profit of Rs.26.5/-</t>
  </si>
  <si>
    <t>Profit of Rs.10/-</t>
  </si>
  <si>
    <t>ANJANIFIN</t>
  </si>
  <si>
    <t>SHARAD KUMAR DARAK</t>
  </si>
  <si>
    <t>RCL</t>
  </si>
  <si>
    <t>Loss of Rs.18.5/-</t>
  </si>
  <si>
    <t>Profit of Rs.11/-</t>
  </si>
  <si>
    <t>Profit of Rs.16/-</t>
  </si>
  <si>
    <t>Profit of Rs.22.5/-</t>
  </si>
  <si>
    <t>Loss of Rs.6.5/-</t>
  </si>
  <si>
    <t xml:space="preserve">BHARTIARTL </t>
  </si>
  <si>
    <t>540-550</t>
  </si>
  <si>
    <t xml:space="preserve"> ZENSARTECH</t>
  </si>
  <si>
    <t>INDUSTOWER</t>
  </si>
  <si>
    <t>AFEL</t>
  </si>
  <si>
    <t>MANISH PARMAR</t>
  </si>
  <si>
    <t>LEELAMMATHENUMKALJOSEPH</t>
  </si>
  <si>
    <t>CHARTERED HOLDINGS INDIA PRIVATE LIMITED</t>
  </si>
  <si>
    <t>MARSHALL</t>
  </si>
  <si>
    <t>Marshall Machines Ltd</t>
  </si>
  <si>
    <t>Loss of Rs.2.2/-</t>
  </si>
  <si>
    <t>Loss of Rs.13.5/-</t>
  </si>
  <si>
    <t>Loss of Rs.19/-</t>
  </si>
  <si>
    <t>Loss of Rs.11.5/-</t>
  </si>
  <si>
    <t>Profit of Rs.72.5/-</t>
  </si>
  <si>
    <t>Profit of Rs.23/-</t>
  </si>
  <si>
    <t>1895-1901</t>
  </si>
  <si>
    <t>Loss of Rs.3.15/-</t>
  </si>
  <si>
    <t>BANKNIFTY  DEC FUT</t>
  </si>
  <si>
    <t>Profit of Rs.205/-</t>
  </si>
  <si>
    <t xml:space="preserve">HINDUNILVR  DEC FUT </t>
  </si>
  <si>
    <t>2324-2328</t>
  </si>
  <si>
    <t>ADARSHPL</t>
  </si>
  <si>
    <t>ATISH NAISHADKUMAR PATEL</t>
  </si>
  <si>
    <t>NIKESHBHAI RAGHUBHAI PATEL</t>
  </si>
  <si>
    <t>AKASHDEEP</t>
  </si>
  <si>
    <t>KARNEE INVESTMENT PRIVATE LIMITED</t>
  </si>
  <si>
    <t>VALUEWORTH ADVISORS LLP</t>
  </si>
  <si>
    <t>ALEXANDER</t>
  </si>
  <si>
    <t>KAHAR NIKLESH KANAIYABHAI</t>
  </si>
  <si>
    <t>STANLEYEVERESTANTONYMENEZES</t>
  </si>
  <si>
    <t>GGENG</t>
  </si>
  <si>
    <t>BHAMINI PAREKH</t>
  </si>
  <si>
    <t>JYOTI</t>
  </si>
  <si>
    <t>FILMQUEST ENTERTAIMENT PVT LTD</t>
  </si>
  <si>
    <t>SHARAD KANAYALAL SHAH</t>
  </si>
  <si>
    <t>KGPETRO</t>
  </si>
  <si>
    <t>PREETY SINGHAL</t>
  </si>
  <si>
    <t>BAL DEV DAS GAURI SHANKER KANDOI (HUF)</t>
  </si>
  <si>
    <t>MFLINDIA</t>
  </si>
  <si>
    <t>R SATHIAMURTHI</t>
  </si>
  <si>
    <t>ANIL THUKRAL</t>
  </si>
  <si>
    <t>OZONEWORLD</t>
  </si>
  <si>
    <t>PATEL JAYESH</t>
  </si>
  <si>
    <t>RAGHUTOB</t>
  </si>
  <si>
    <t>VANIKA DALMIA</t>
  </si>
  <si>
    <t>RAJOIL</t>
  </si>
  <si>
    <t>ARCADIA SHARE &amp; STOCK BROKERS PVT. LTD</t>
  </si>
  <si>
    <t>ALPHA LEON ENTERPRISES LLP</t>
  </si>
  <si>
    <t>KOMAL JITENDRA ARORA</t>
  </si>
  <si>
    <t>DARSHAN RAMDAS NAIK</t>
  </si>
  <si>
    <t>RONI</t>
  </si>
  <si>
    <t>NOPEA CAPITAL SERVICES PRIVATE LIMITED</t>
  </si>
  <si>
    <t>SUNIL SITARAM GUPTA</t>
  </si>
  <si>
    <t>HI GROWTH CORPORATE SERVICES PVT LTD</t>
  </si>
  <si>
    <t>Archidply Industries Limi</t>
  </si>
  <si>
    <t>RAJIV  DAGA</t>
  </si>
  <si>
    <t>BIRLASOFT LIMITED</t>
  </si>
  <si>
    <t xml:space="preserve">ICICI PRUDENTIAL MUTUAL FUND </t>
  </si>
  <si>
    <t>ADITYA BIRLA SUN LIFE MUTUAL FUND</t>
  </si>
  <si>
    <t>INVESCO MUTUAL FUND</t>
  </si>
  <si>
    <t>BURGERKING</t>
  </si>
  <si>
    <t>Burger King India Limited</t>
  </si>
  <si>
    <t>VAIBHAV STOCK AND DERIVATIVES BROKING PRIVATE LIMITED</t>
  </si>
  <si>
    <t>EDELWEISS RETAIL FINANCE LIMITED</t>
  </si>
  <si>
    <t>MADRAS PARAMESWARAN MANOJ MAHADEV</t>
  </si>
  <si>
    <t>Max Fin Serv Ltd</t>
  </si>
  <si>
    <t>AVENDUS ABSOLUTE RETURN FUND</t>
  </si>
  <si>
    <t>Maha Tel Nigam Ltd.</t>
  </si>
  <si>
    <t>ADROIT FINANCIAL SERVICES PVT LTD</t>
  </si>
  <si>
    <t>RattanIndia Power Limited</t>
  </si>
  <si>
    <t>MULTIPLIER S AND S ADV PVT LTD</t>
  </si>
  <si>
    <t>Southern Petro Ind Corp</t>
  </si>
  <si>
    <t>FINQUEST SECURITIES PVT. LTD.</t>
  </si>
  <si>
    <t>Tera Software Limited</t>
  </si>
  <si>
    <t>GAURAV DOSHI</t>
  </si>
  <si>
    <t>MUKUL  MAHESHWARI</t>
  </si>
  <si>
    <t>CHIRAG BHARAT SHAH</t>
  </si>
  <si>
    <t>NK SECURITIES RESEARCH PRIVATE LIMITED</t>
  </si>
  <si>
    <t>GOUDARA BASAVARAJA C</t>
  </si>
  <si>
    <t>BHAVANA GUPTA</t>
  </si>
  <si>
    <t>Vikas EcoTech Limited</t>
  </si>
  <si>
    <t>MARFATIA NISHIL SURENDRA</t>
  </si>
  <si>
    <t>Vikas Multicorp Limited</t>
  </si>
  <si>
    <t>ASSAM TIMBER PRODUCTS PVT LTD</t>
  </si>
  <si>
    <t>ACACIA II PARTNERS L. P.</t>
  </si>
  <si>
    <t>MONEYLINE PORTFOLIO INVESTMENTS LIMITED</t>
  </si>
  <si>
    <t>SOLUTIONS FINQUEST FINANCIAL</t>
  </si>
  <si>
    <t>M J PATEL SHARE &amp; STOCK BROKERS LTD</t>
  </si>
  <si>
    <t>SWARNIM COMMOSALE PVT LTD</t>
  </si>
  <si>
    <t>TAPESH CHANDRAKANT MEHTA</t>
  </si>
  <si>
    <t>WHEELERS DEVELOPERS PRIVATE LIMITED</t>
  </si>
  <si>
    <t>TRIPLERANK VINIMAY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</si>
</sst>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7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5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4" fontId="47" fillId="49" borderId="36" xfId="0" applyNumberFormat="1" applyFont="1" applyFill="1" applyBorder="1" applyAlignment="1">
      <alignment horizontal="center" vertical="center"/>
    </xf>
    <xf numFmtId="165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43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4" fontId="0" fillId="58" borderId="36" xfId="0" applyNumberFormat="1" applyFill="1" applyBorder="1" applyAlignment="1">
      <alignment horizontal="center" vertical="center"/>
    </xf>
    <xf numFmtId="43" fontId="6" fillId="58" borderId="36" xfId="160" applyFont="1" applyFill="1" applyBorder="1"/>
    <xf numFmtId="43" fontId="8" fillId="58" borderId="36" xfId="160" applyFont="1" applyFill="1" applyBorder="1" applyAlignment="1">
      <alignment horizontal="left"/>
    </xf>
    <xf numFmtId="43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69" fontId="7" fillId="59" borderId="5" xfId="0" applyNumberFormat="1" applyFont="1" applyFill="1" applyBorder="1" applyAlignment="1">
      <alignment horizontal="center" vertical="center"/>
    </xf>
    <xf numFmtId="43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4" fontId="47" fillId="59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64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9" fontId="7" fillId="59" borderId="36" xfId="0" applyNumberFormat="1" applyFont="1" applyFill="1" applyBorder="1" applyAlignment="1">
      <alignment horizontal="center" vertical="center"/>
    </xf>
    <xf numFmtId="43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4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43" fontId="8" fillId="60" borderId="36" xfId="160" applyFont="1" applyFill="1" applyBorder="1" applyAlignment="1">
      <alignment horizontal="left" vertical="center"/>
    </xf>
    <xf numFmtId="43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4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43" fontId="7" fillId="59" borderId="36" xfId="0" applyNumberFormat="1" applyFont="1" applyFill="1" applyBorder="1" applyAlignment="1">
      <alignment horizontal="center" vertical="center"/>
    </xf>
    <xf numFmtId="164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43" fontId="8" fillId="58" borderId="36" xfId="160" applyFont="1" applyFill="1" applyBorder="1" applyAlignment="1">
      <alignment horizontal="left" vertical="center"/>
    </xf>
    <xf numFmtId="0" fontId="0" fillId="58" borderId="36" xfId="0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4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69" fontId="7" fillId="0" borderId="36" xfId="0" applyNumberFormat="1" applyFont="1" applyFill="1" applyBorder="1" applyAlignment="1">
      <alignment horizontal="center" vertical="center"/>
    </xf>
    <xf numFmtId="43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4" fontId="47" fillId="59" borderId="39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59" borderId="37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 vertical="center"/>
    </xf>
    <xf numFmtId="43" fontId="7" fillId="59" borderId="39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4" fontId="47" fillId="59" borderId="37" xfId="0" applyNumberFormat="1" applyFont="1" applyFill="1" applyBorder="1" applyAlignment="1">
      <alignment horizontal="center" vertical="center"/>
    </xf>
    <xf numFmtId="164" fontId="47" fillId="59" borderId="38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4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44187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44187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29" t="s">
        <v>16</v>
      </c>
      <c r="B9" s="631" t="s">
        <v>17</v>
      </c>
      <c r="C9" s="631" t="s">
        <v>18</v>
      </c>
      <c r="D9" s="273" t="s">
        <v>19</v>
      </c>
      <c r="E9" s="273" t="s">
        <v>20</v>
      </c>
      <c r="F9" s="626" t="s">
        <v>21</v>
      </c>
      <c r="G9" s="627"/>
      <c r="H9" s="628"/>
      <c r="I9" s="626" t="s">
        <v>22</v>
      </c>
      <c r="J9" s="627"/>
      <c r="K9" s="628"/>
      <c r="L9" s="273"/>
      <c r="M9" s="280"/>
      <c r="N9" s="280"/>
      <c r="O9" s="280"/>
    </row>
    <row r="10" spans="1:15" ht="59.25" customHeight="1">
      <c r="A10" s="630"/>
      <c r="B10" s="632" t="s">
        <v>17</v>
      </c>
      <c r="C10" s="632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29417.95</v>
      </c>
      <c r="E11" s="302">
        <v>29745.899999999998</v>
      </c>
      <c r="F11" s="314">
        <v>28894.049999999996</v>
      </c>
      <c r="G11" s="314">
        <v>28370.149999999998</v>
      </c>
      <c r="H11" s="314">
        <v>27518.299999999996</v>
      </c>
      <c r="I11" s="314">
        <v>30269.799999999996</v>
      </c>
      <c r="J11" s="314">
        <v>31121.649999999994</v>
      </c>
      <c r="K11" s="314">
        <v>31645.549999999996</v>
      </c>
      <c r="L11" s="301">
        <v>30597.75</v>
      </c>
      <c r="M11" s="301">
        <v>29222</v>
      </c>
      <c r="N11" s="318">
        <v>1993425</v>
      </c>
      <c r="O11" s="319">
        <v>0.15957477749985458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13329.75</v>
      </c>
      <c r="E12" s="315">
        <v>13423.35</v>
      </c>
      <c r="F12" s="316">
        <v>13061.95</v>
      </c>
      <c r="G12" s="316">
        <v>12794.15</v>
      </c>
      <c r="H12" s="316">
        <v>12432.75</v>
      </c>
      <c r="I12" s="316">
        <v>13691.150000000001</v>
      </c>
      <c r="J12" s="316">
        <v>14052.55</v>
      </c>
      <c r="K12" s="316">
        <v>14320.350000000002</v>
      </c>
      <c r="L12" s="303">
        <v>13784.75</v>
      </c>
      <c r="M12" s="303">
        <v>13155.55</v>
      </c>
      <c r="N12" s="318">
        <v>13654275</v>
      </c>
      <c r="O12" s="319">
        <v>-9.222499788085943E-2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1570.35</v>
      </c>
      <c r="E13" s="315">
        <v>1570.3833333333332</v>
      </c>
      <c r="F13" s="316">
        <v>1494.8166666666664</v>
      </c>
      <c r="G13" s="316">
        <v>1419.2833333333331</v>
      </c>
      <c r="H13" s="316">
        <v>1343.7166666666662</v>
      </c>
      <c r="I13" s="316">
        <v>1645.9166666666665</v>
      </c>
      <c r="J13" s="316">
        <v>1721.4833333333331</v>
      </c>
      <c r="K13" s="316">
        <v>1797.0166666666667</v>
      </c>
      <c r="L13" s="303">
        <v>1645.95</v>
      </c>
      <c r="M13" s="303">
        <v>1494.85</v>
      </c>
      <c r="N13" s="318">
        <v>3226000</v>
      </c>
      <c r="O13" s="319">
        <v>6.6093853271645742E-2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430.25</v>
      </c>
      <c r="E14" s="315">
        <v>434.2166666666667</v>
      </c>
      <c r="F14" s="316">
        <v>407.03333333333342</v>
      </c>
      <c r="G14" s="316">
        <v>383.81666666666672</v>
      </c>
      <c r="H14" s="316">
        <v>356.63333333333344</v>
      </c>
      <c r="I14" s="316">
        <v>457.43333333333339</v>
      </c>
      <c r="J14" s="316">
        <v>484.61666666666667</v>
      </c>
      <c r="K14" s="316">
        <v>507.83333333333337</v>
      </c>
      <c r="L14" s="303">
        <v>461.4</v>
      </c>
      <c r="M14" s="303">
        <v>411</v>
      </c>
      <c r="N14" s="318">
        <v>17654000</v>
      </c>
      <c r="O14" s="319">
        <v>8.1087254454088632E-3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445.45</v>
      </c>
      <c r="E15" s="315">
        <v>448.05</v>
      </c>
      <c r="F15" s="316">
        <v>427.40000000000003</v>
      </c>
      <c r="G15" s="316">
        <v>409.35</v>
      </c>
      <c r="H15" s="316">
        <v>388.70000000000005</v>
      </c>
      <c r="I15" s="316">
        <v>466.1</v>
      </c>
      <c r="J15" s="316">
        <v>486.75</v>
      </c>
      <c r="K15" s="316">
        <v>504.8</v>
      </c>
      <c r="L15" s="303">
        <v>468.7</v>
      </c>
      <c r="M15" s="303">
        <v>430</v>
      </c>
      <c r="N15" s="318">
        <v>50910000</v>
      </c>
      <c r="O15" s="319">
        <v>-1.5851536825826407E-2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900.65</v>
      </c>
      <c r="E16" s="315">
        <v>909.15</v>
      </c>
      <c r="F16" s="316">
        <v>875.3</v>
      </c>
      <c r="G16" s="316">
        <v>849.94999999999993</v>
      </c>
      <c r="H16" s="316">
        <v>816.09999999999991</v>
      </c>
      <c r="I16" s="316">
        <v>934.5</v>
      </c>
      <c r="J16" s="316">
        <v>968.35000000000014</v>
      </c>
      <c r="K16" s="316">
        <v>993.7</v>
      </c>
      <c r="L16" s="303">
        <v>943</v>
      </c>
      <c r="M16" s="303">
        <v>883.8</v>
      </c>
      <c r="N16" s="318">
        <v>1860000</v>
      </c>
      <c r="O16" s="319">
        <v>-3.1754294638209266E-2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236</v>
      </c>
      <c r="E17" s="315">
        <v>237.83333333333334</v>
      </c>
      <c r="F17" s="316">
        <v>224.36666666666667</v>
      </c>
      <c r="G17" s="316">
        <v>212.73333333333332</v>
      </c>
      <c r="H17" s="316">
        <v>199.26666666666665</v>
      </c>
      <c r="I17" s="316">
        <v>249.4666666666667</v>
      </c>
      <c r="J17" s="316">
        <v>262.93333333333334</v>
      </c>
      <c r="K17" s="316">
        <v>274.56666666666672</v>
      </c>
      <c r="L17" s="303">
        <v>251.3</v>
      </c>
      <c r="M17" s="303">
        <v>226.2</v>
      </c>
      <c r="N17" s="318">
        <v>19725000</v>
      </c>
      <c r="O17" s="319">
        <v>7.5928653248240871E-2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2336.1</v>
      </c>
      <c r="E18" s="315">
        <v>2361</v>
      </c>
      <c r="F18" s="316">
        <v>2285.1</v>
      </c>
      <c r="G18" s="316">
        <v>2234.1</v>
      </c>
      <c r="H18" s="316">
        <v>2158.1999999999998</v>
      </c>
      <c r="I18" s="316">
        <v>2412</v>
      </c>
      <c r="J18" s="316">
        <v>2487.8999999999996</v>
      </c>
      <c r="K18" s="316">
        <v>2538.9</v>
      </c>
      <c r="L18" s="303">
        <v>2436.9</v>
      </c>
      <c r="M18" s="303">
        <v>2310</v>
      </c>
      <c r="N18" s="318">
        <v>2059000</v>
      </c>
      <c r="O18" s="319">
        <v>-5.355090783727879E-2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176.8</v>
      </c>
      <c r="E19" s="315">
        <v>180.43333333333331</v>
      </c>
      <c r="F19" s="316">
        <v>169.36666666666662</v>
      </c>
      <c r="G19" s="316">
        <v>161.93333333333331</v>
      </c>
      <c r="H19" s="316">
        <v>150.86666666666662</v>
      </c>
      <c r="I19" s="316">
        <v>187.86666666666662</v>
      </c>
      <c r="J19" s="316">
        <v>198.93333333333328</v>
      </c>
      <c r="K19" s="316">
        <v>206.36666666666662</v>
      </c>
      <c r="L19" s="303">
        <v>191.5</v>
      </c>
      <c r="M19" s="303">
        <v>173</v>
      </c>
      <c r="N19" s="318">
        <v>10755000</v>
      </c>
      <c r="O19" s="319">
        <v>1.1759172154280339E-2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92.2</v>
      </c>
      <c r="E20" s="315">
        <v>93.266666666666666</v>
      </c>
      <c r="F20" s="316">
        <v>87.683333333333337</v>
      </c>
      <c r="G20" s="316">
        <v>83.166666666666671</v>
      </c>
      <c r="H20" s="316">
        <v>77.583333333333343</v>
      </c>
      <c r="I20" s="316">
        <v>97.783333333333331</v>
      </c>
      <c r="J20" s="316">
        <v>103.36666666666667</v>
      </c>
      <c r="K20" s="316">
        <v>107.88333333333333</v>
      </c>
      <c r="L20" s="303">
        <v>98.85</v>
      </c>
      <c r="M20" s="303">
        <v>88.75</v>
      </c>
      <c r="N20" s="318">
        <v>41679000</v>
      </c>
      <c r="O20" s="319">
        <v>1.7802197802197803E-2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2560.65</v>
      </c>
      <c r="E21" s="315">
        <v>2573.15</v>
      </c>
      <c r="F21" s="316">
        <v>2538.3000000000002</v>
      </c>
      <c r="G21" s="316">
        <v>2515.9500000000003</v>
      </c>
      <c r="H21" s="316">
        <v>2481.1000000000004</v>
      </c>
      <c r="I21" s="316">
        <v>2595.5</v>
      </c>
      <c r="J21" s="316">
        <v>2630.3499999999995</v>
      </c>
      <c r="K21" s="316">
        <v>2652.7</v>
      </c>
      <c r="L21" s="303">
        <v>2608</v>
      </c>
      <c r="M21" s="303">
        <v>2550.8000000000002</v>
      </c>
      <c r="N21" s="318">
        <v>5337300</v>
      </c>
      <c r="O21" s="319">
        <v>-1.3200954018525708E-2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845.95</v>
      </c>
      <c r="E22" s="315">
        <v>852.23333333333323</v>
      </c>
      <c r="F22" s="316">
        <v>795.66666666666652</v>
      </c>
      <c r="G22" s="316">
        <v>745.38333333333333</v>
      </c>
      <c r="H22" s="316">
        <v>688.81666666666661</v>
      </c>
      <c r="I22" s="316">
        <v>902.51666666666642</v>
      </c>
      <c r="J22" s="316">
        <v>959.08333333333326</v>
      </c>
      <c r="K22" s="316">
        <v>1009.3666666666663</v>
      </c>
      <c r="L22" s="303">
        <v>908.8</v>
      </c>
      <c r="M22" s="303">
        <v>801.95</v>
      </c>
      <c r="N22" s="318">
        <v>10492300</v>
      </c>
      <c r="O22" s="319">
        <v>-1.2600929777342795E-2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582.6</v>
      </c>
      <c r="E23" s="315">
        <v>588.7833333333333</v>
      </c>
      <c r="F23" s="316">
        <v>568.81666666666661</v>
      </c>
      <c r="G23" s="316">
        <v>555.0333333333333</v>
      </c>
      <c r="H23" s="316">
        <v>535.06666666666661</v>
      </c>
      <c r="I23" s="316">
        <v>602.56666666666661</v>
      </c>
      <c r="J23" s="316">
        <v>622.5333333333333</v>
      </c>
      <c r="K23" s="316">
        <v>636.31666666666661</v>
      </c>
      <c r="L23" s="303">
        <v>608.75</v>
      </c>
      <c r="M23" s="303">
        <v>575</v>
      </c>
      <c r="N23" s="318">
        <v>47736000</v>
      </c>
      <c r="O23" s="319">
        <v>-1.925494933556865E-2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3238.25</v>
      </c>
      <c r="E24" s="315">
        <v>3268.0666666666671</v>
      </c>
      <c r="F24" s="316">
        <v>3171.7833333333342</v>
      </c>
      <c r="G24" s="316">
        <v>3105.3166666666671</v>
      </c>
      <c r="H24" s="316">
        <v>3009.0333333333342</v>
      </c>
      <c r="I24" s="316">
        <v>3334.5333333333342</v>
      </c>
      <c r="J24" s="316">
        <v>3430.8166666666671</v>
      </c>
      <c r="K24" s="316">
        <v>3497.2833333333342</v>
      </c>
      <c r="L24" s="303">
        <v>3364.35</v>
      </c>
      <c r="M24" s="303">
        <v>3201.6</v>
      </c>
      <c r="N24" s="318">
        <v>1783250</v>
      </c>
      <c r="O24" s="319">
        <v>-3.4776725304465496E-2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8860.5</v>
      </c>
      <c r="E25" s="315">
        <v>8910.9333333333343</v>
      </c>
      <c r="F25" s="316">
        <v>8553.716666666669</v>
      </c>
      <c r="G25" s="316">
        <v>8246.9333333333343</v>
      </c>
      <c r="H25" s="316">
        <v>7889.716666666669</v>
      </c>
      <c r="I25" s="316">
        <v>9217.716666666669</v>
      </c>
      <c r="J25" s="316">
        <v>9574.9333333333361</v>
      </c>
      <c r="K25" s="316">
        <v>9881.716666666669</v>
      </c>
      <c r="L25" s="303">
        <v>9268.15</v>
      </c>
      <c r="M25" s="303">
        <v>8604.15</v>
      </c>
      <c r="N25" s="318">
        <v>831125</v>
      </c>
      <c r="O25" s="319">
        <v>-6.7461430575035064E-2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5042.8500000000004</v>
      </c>
      <c r="E26" s="315">
        <v>5070.1833333333334</v>
      </c>
      <c r="F26" s="316">
        <v>4897.7166666666672</v>
      </c>
      <c r="G26" s="316">
        <v>4752.5833333333339</v>
      </c>
      <c r="H26" s="316">
        <v>4580.1166666666677</v>
      </c>
      <c r="I26" s="316">
        <v>5215.3166666666666</v>
      </c>
      <c r="J26" s="316">
        <v>5387.7833333333319</v>
      </c>
      <c r="K26" s="316">
        <v>5532.9166666666661</v>
      </c>
      <c r="L26" s="303">
        <v>5242.6499999999996</v>
      </c>
      <c r="M26" s="303">
        <v>4925.05</v>
      </c>
      <c r="N26" s="318">
        <v>6349750</v>
      </c>
      <c r="O26" s="319">
        <v>-2.8718929254302104E-2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1537.9</v>
      </c>
      <c r="E27" s="315">
        <v>1559.6333333333332</v>
      </c>
      <c r="F27" s="316">
        <v>1500.8666666666663</v>
      </c>
      <c r="G27" s="316">
        <v>1463.833333333333</v>
      </c>
      <c r="H27" s="316">
        <v>1405.0666666666662</v>
      </c>
      <c r="I27" s="316">
        <v>1596.6666666666665</v>
      </c>
      <c r="J27" s="316">
        <v>1655.4333333333334</v>
      </c>
      <c r="K27" s="316">
        <v>1692.4666666666667</v>
      </c>
      <c r="L27" s="303">
        <v>1618.4</v>
      </c>
      <c r="M27" s="303">
        <v>1522.6</v>
      </c>
      <c r="N27" s="318">
        <v>1910000</v>
      </c>
      <c r="O27" s="319">
        <v>7.596539354294155E-3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375.1</v>
      </c>
      <c r="E28" s="315">
        <v>383.01666666666665</v>
      </c>
      <c r="F28" s="316">
        <v>360.88333333333333</v>
      </c>
      <c r="G28" s="316">
        <v>346.66666666666669</v>
      </c>
      <c r="H28" s="316">
        <v>324.53333333333336</v>
      </c>
      <c r="I28" s="316">
        <v>397.23333333333329</v>
      </c>
      <c r="J28" s="316">
        <v>419.36666666666662</v>
      </c>
      <c r="K28" s="316">
        <v>433.58333333333326</v>
      </c>
      <c r="L28" s="303">
        <v>405.15</v>
      </c>
      <c r="M28" s="303">
        <v>368.8</v>
      </c>
      <c r="N28" s="318">
        <v>10117800</v>
      </c>
      <c r="O28" s="319">
        <v>-9.3408530137469165E-3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58.7</v>
      </c>
      <c r="E29" s="315">
        <v>59.533333333333331</v>
      </c>
      <c r="F29" s="316">
        <v>55.916666666666664</v>
      </c>
      <c r="G29" s="316">
        <v>53.133333333333333</v>
      </c>
      <c r="H29" s="316">
        <v>49.516666666666666</v>
      </c>
      <c r="I29" s="316">
        <v>62.316666666666663</v>
      </c>
      <c r="J29" s="316">
        <v>65.933333333333337</v>
      </c>
      <c r="K29" s="316">
        <v>68.716666666666669</v>
      </c>
      <c r="L29" s="303">
        <v>63.15</v>
      </c>
      <c r="M29" s="303">
        <v>56.75</v>
      </c>
      <c r="N29" s="318">
        <v>51628300</v>
      </c>
      <c r="O29" s="319">
        <v>-9.4875525946704065E-2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1507.3</v>
      </c>
      <c r="E30" s="315">
        <v>1522.3999999999999</v>
      </c>
      <c r="F30" s="316">
        <v>1457.3499999999997</v>
      </c>
      <c r="G30" s="316">
        <v>1407.3999999999999</v>
      </c>
      <c r="H30" s="316">
        <v>1342.3499999999997</v>
      </c>
      <c r="I30" s="316">
        <v>1572.3499999999997</v>
      </c>
      <c r="J30" s="316">
        <v>1637.3999999999999</v>
      </c>
      <c r="K30" s="316">
        <v>1687.3499999999997</v>
      </c>
      <c r="L30" s="303">
        <v>1587.45</v>
      </c>
      <c r="M30" s="303">
        <v>1472.45</v>
      </c>
      <c r="N30" s="318">
        <v>1263350</v>
      </c>
      <c r="O30" s="319">
        <v>-1.7956391620350579E-2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111.85</v>
      </c>
      <c r="E31" s="315">
        <v>114.71666666666665</v>
      </c>
      <c r="F31" s="316">
        <v>106.2833333333333</v>
      </c>
      <c r="G31" s="316">
        <v>100.71666666666665</v>
      </c>
      <c r="H31" s="316">
        <v>92.283333333333303</v>
      </c>
      <c r="I31" s="316">
        <v>120.2833333333333</v>
      </c>
      <c r="J31" s="316">
        <v>128.71666666666667</v>
      </c>
      <c r="K31" s="316">
        <v>134.2833333333333</v>
      </c>
      <c r="L31" s="303">
        <v>123.15</v>
      </c>
      <c r="M31" s="303">
        <v>109.15</v>
      </c>
      <c r="N31" s="318">
        <v>31555200</v>
      </c>
      <c r="O31" s="319">
        <v>-0.1038204187351608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695.45</v>
      </c>
      <c r="E32" s="315">
        <v>698.38333333333333</v>
      </c>
      <c r="F32" s="316">
        <v>681.31666666666661</v>
      </c>
      <c r="G32" s="316">
        <v>667.18333333333328</v>
      </c>
      <c r="H32" s="316">
        <v>650.11666666666656</v>
      </c>
      <c r="I32" s="316">
        <v>712.51666666666665</v>
      </c>
      <c r="J32" s="316">
        <v>729.58333333333348</v>
      </c>
      <c r="K32" s="316">
        <v>743.7166666666667</v>
      </c>
      <c r="L32" s="303">
        <v>715.45</v>
      </c>
      <c r="M32" s="303">
        <v>684.25</v>
      </c>
      <c r="N32" s="318">
        <v>2318800</v>
      </c>
      <c r="O32" s="319">
        <v>-7.5032909170688902E-2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523.75</v>
      </c>
      <c r="E33" s="315">
        <v>527.81666666666661</v>
      </c>
      <c r="F33" s="316">
        <v>500.03333333333319</v>
      </c>
      <c r="G33" s="316">
        <v>476.31666666666661</v>
      </c>
      <c r="H33" s="316">
        <v>448.53333333333319</v>
      </c>
      <c r="I33" s="316">
        <v>551.53333333333319</v>
      </c>
      <c r="J33" s="316">
        <v>579.31666666666649</v>
      </c>
      <c r="K33" s="316">
        <v>603.03333333333319</v>
      </c>
      <c r="L33" s="303">
        <v>555.6</v>
      </c>
      <c r="M33" s="303">
        <v>504.1</v>
      </c>
      <c r="N33" s="318">
        <v>5350500</v>
      </c>
      <c r="O33" s="319">
        <v>-4.8038430744595677E-2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490.45</v>
      </c>
      <c r="E34" s="315">
        <v>494.75</v>
      </c>
      <c r="F34" s="316">
        <v>477.7</v>
      </c>
      <c r="G34" s="316">
        <v>464.95</v>
      </c>
      <c r="H34" s="316">
        <v>447.9</v>
      </c>
      <c r="I34" s="316">
        <v>507.5</v>
      </c>
      <c r="J34" s="316">
        <v>524.54999999999995</v>
      </c>
      <c r="K34" s="316">
        <v>537.29999999999995</v>
      </c>
      <c r="L34" s="303">
        <v>511.8</v>
      </c>
      <c r="M34" s="303">
        <v>482</v>
      </c>
      <c r="N34" s="318">
        <v>98003046</v>
      </c>
      <c r="O34" s="319">
        <v>-3.8638922177433997E-2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32.5</v>
      </c>
      <c r="E35" s="315">
        <v>33.483333333333327</v>
      </c>
      <c r="F35" s="316">
        <v>31.116666666666653</v>
      </c>
      <c r="G35" s="316">
        <v>29.733333333333327</v>
      </c>
      <c r="H35" s="316">
        <v>27.366666666666653</v>
      </c>
      <c r="I35" s="316">
        <v>34.866666666666653</v>
      </c>
      <c r="J35" s="316">
        <v>37.233333333333327</v>
      </c>
      <c r="K35" s="316">
        <v>38.616666666666653</v>
      </c>
      <c r="L35" s="303">
        <v>35.85</v>
      </c>
      <c r="M35" s="303">
        <v>32.1</v>
      </c>
      <c r="N35" s="318">
        <v>105252000</v>
      </c>
      <c r="O35" s="319">
        <v>-1.8986102955568605E-2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450.3</v>
      </c>
      <c r="E36" s="315">
        <v>455.23333333333335</v>
      </c>
      <c r="F36" s="316">
        <v>436.16666666666669</v>
      </c>
      <c r="G36" s="316">
        <v>422.03333333333336</v>
      </c>
      <c r="H36" s="316">
        <v>402.9666666666667</v>
      </c>
      <c r="I36" s="316">
        <v>469.36666666666667</v>
      </c>
      <c r="J36" s="316">
        <v>488.43333333333328</v>
      </c>
      <c r="K36" s="316">
        <v>502.56666666666666</v>
      </c>
      <c r="L36" s="303">
        <v>474.3</v>
      </c>
      <c r="M36" s="303">
        <v>441.1</v>
      </c>
      <c r="N36" s="318">
        <v>10674300</v>
      </c>
      <c r="O36" s="319">
        <v>-1.6945562380851514E-2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12448.25</v>
      </c>
      <c r="E37" s="315">
        <v>12570.449999999999</v>
      </c>
      <c r="F37" s="316">
        <v>11820.949999999997</v>
      </c>
      <c r="G37" s="316">
        <v>11193.649999999998</v>
      </c>
      <c r="H37" s="316">
        <v>10444.149999999996</v>
      </c>
      <c r="I37" s="316">
        <v>13197.749999999998</v>
      </c>
      <c r="J37" s="316">
        <v>13947.250000000002</v>
      </c>
      <c r="K37" s="316">
        <v>14574.55</v>
      </c>
      <c r="L37" s="303">
        <v>13319.95</v>
      </c>
      <c r="M37" s="303">
        <v>11943.15</v>
      </c>
      <c r="N37" s="318">
        <v>177200</v>
      </c>
      <c r="O37" s="319">
        <v>-8.0674448767833987E-2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367</v>
      </c>
      <c r="E38" s="315">
        <v>372.88333333333338</v>
      </c>
      <c r="F38" s="316">
        <v>352.16666666666674</v>
      </c>
      <c r="G38" s="316">
        <v>337.33333333333337</v>
      </c>
      <c r="H38" s="316">
        <v>316.61666666666673</v>
      </c>
      <c r="I38" s="316">
        <v>387.71666666666675</v>
      </c>
      <c r="J38" s="316">
        <v>408.43333333333334</v>
      </c>
      <c r="K38" s="316">
        <v>423.26666666666677</v>
      </c>
      <c r="L38" s="303">
        <v>393.6</v>
      </c>
      <c r="M38" s="303">
        <v>358.05</v>
      </c>
      <c r="N38" s="318">
        <v>28638000</v>
      </c>
      <c r="O38" s="319">
        <v>-9.7715815024584547E-3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3628.6</v>
      </c>
      <c r="E39" s="315">
        <v>3635.5666666666671</v>
      </c>
      <c r="F39" s="316">
        <v>3539.3333333333339</v>
      </c>
      <c r="G39" s="316">
        <v>3450.0666666666671</v>
      </c>
      <c r="H39" s="316">
        <v>3353.8333333333339</v>
      </c>
      <c r="I39" s="316">
        <v>3724.8333333333339</v>
      </c>
      <c r="J39" s="316">
        <v>3821.0666666666666</v>
      </c>
      <c r="K39" s="316">
        <v>3910.3333333333339</v>
      </c>
      <c r="L39" s="303">
        <v>3731.8</v>
      </c>
      <c r="M39" s="303">
        <v>3546.3</v>
      </c>
      <c r="N39" s="318">
        <v>2099600</v>
      </c>
      <c r="O39" s="319">
        <v>-1.4549892049188022E-2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453.3</v>
      </c>
      <c r="E40" s="315">
        <v>456.7</v>
      </c>
      <c r="F40" s="316">
        <v>427.4</v>
      </c>
      <c r="G40" s="316">
        <v>401.5</v>
      </c>
      <c r="H40" s="316">
        <v>372.2</v>
      </c>
      <c r="I40" s="316">
        <v>482.59999999999997</v>
      </c>
      <c r="J40" s="316">
        <v>511.90000000000003</v>
      </c>
      <c r="K40" s="316">
        <v>537.79999999999995</v>
      </c>
      <c r="L40" s="303">
        <v>486</v>
      </c>
      <c r="M40" s="303">
        <v>430.8</v>
      </c>
      <c r="N40" s="318">
        <v>7651600</v>
      </c>
      <c r="O40" s="319">
        <v>-2.8743891922966368E-4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111.7</v>
      </c>
      <c r="E41" s="315">
        <v>114.53333333333335</v>
      </c>
      <c r="F41" s="316">
        <v>107.26666666666669</v>
      </c>
      <c r="G41" s="316">
        <v>102.83333333333334</v>
      </c>
      <c r="H41" s="316">
        <v>95.566666666666691</v>
      </c>
      <c r="I41" s="316">
        <v>118.9666666666667</v>
      </c>
      <c r="J41" s="316">
        <v>126.23333333333335</v>
      </c>
      <c r="K41" s="316">
        <v>130.66666666666669</v>
      </c>
      <c r="L41" s="303">
        <v>121.8</v>
      </c>
      <c r="M41" s="303">
        <v>110.1</v>
      </c>
      <c r="N41" s="318">
        <v>34858200</v>
      </c>
      <c r="O41" s="319">
        <v>-6.4420372318725438E-2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353.85</v>
      </c>
      <c r="E42" s="315">
        <v>358.95</v>
      </c>
      <c r="F42" s="316">
        <v>342.95</v>
      </c>
      <c r="G42" s="316">
        <v>332.05</v>
      </c>
      <c r="H42" s="316">
        <v>316.05</v>
      </c>
      <c r="I42" s="316">
        <v>369.84999999999997</v>
      </c>
      <c r="J42" s="316">
        <v>385.84999999999997</v>
      </c>
      <c r="K42" s="316">
        <v>396.74999999999994</v>
      </c>
      <c r="L42" s="303">
        <v>374.95</v>
      </c>
      <c r="M42" s="303">
        <v>348.05</v>
      </c>
      <c r="N42" s="318">
        <v>4160000</v>
      </c>
      <c r="O42" s="319">
        <v>-0.12097200211304807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779</v>
      </c>
      <c r="E43" s="315">
        <v>786.63333333333333</v>
      </c>
      <c r="F43" s="316">
        <v>754.36666666666667</v>
      </c>
      <c r="G43" s="316">
        <v>729.73333333333335</v>
      </c>
      <c r="H43" s="316">
        <v>697.4666666666667</v>
      </c>
      <c r="I43" s="316">
        <v>811.26666666666665</v>
      </c>
      <c r="J43" s="316">
        <v>843.5333333333333</v>
      </c>
      <c r="K43" s="316">
        <v>868.16666666666663</v>
      </c>
      <c r="L43" s="303">
        <v>818.9</v>
      </c>
      <c r="M43" s="303">
        <v>762</v>
      </c>
      <c r="N43" s="318">
        <v>16902600</v>
      </c>
      <c r="O43" s="319">
        <v>-5.3808901529710197E-4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133.44999999999999</v>
      </c>
      <c r="E44" s="315">
        <v>135.15</v>
      </c>
      <c r="F44" s="316">
        <v>128.30000000000001</v>
      </c>
      <c r="G44" s="316">
        <v>123.15</v>
      </c>
      <c r="H44" s="316">
        <v>116.30000000000001</v>
      </c>
      <c r="I44" s="316">
        <v>140.30000000000001</v>
      </c>
      <c r="J44" s="316">
        <v>147.14999999999998</v>
      </c>
      <c r="K44" s="316">
        <v>152.30000000000001</v>
      </c>
      <c r="L44" s="303">
        <v>142</v>
      </c>
      <c r="M44" s="303">
        <v>130</v>
      </c>
      <c r="N44" s="318">
        <v>30594000</v>
      </c>
      <c r="O44" s="319">
        <v>-2.8678648646074424E-2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2382.85</v>
      </c>
      <c r="E45" s="315">
        <v>2441.0166666666669</v>
      </c>
      <c r="F45" s="316">
        <v>2252.0333333333338</v>
      </c>
      <c r="G45" s="316">
        <v>2121.2166666666667</v>
      </c>
      <c r="H45" s="316">
        <v>1932.2333333333336</v>
      </c>
      <c r="I45" s="316">
        <v>2571.8333333333339</v>
      </c>
      <c r="J45" s="316">
        <v>2760.8166666666666</v>
      </c>
      <c r="K45" s="316">
        <v>2891.6333333333341</v>
      </c>
      <c r="L45" s="303">
        <v>2630</v>
      </c>
      <c r="M45" s="303">
        <v>2310.1999999999998</v>
      </c>
      <c r="N45" s="318">
        <v>454500</v>
      </c>
      <c r="O45" s="319">
        <v>-0.25461254612546125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1547.45</v>
      </c>
      <c r="E46" s="315">
        <v>1558.2</v>
      </c>
      <c r="F46" s="316">
        <v>1515.9</v>
      </c>
      <c r="G46" s="316">
        <v>1484.3500000000001</v>
      </c>
      <c r="H46" s="316">
        <v>1442.0500000000002</v>
      </c>
      <c r="I46" s="316">
        <v>1589.75</v>
      </c>
      <c r="J46" s="316">
        <v>1632.0499999999997</v>
      </c>
      <c r="K46" s="316">
        <v>1663.6</v>
      </c>
      <c r="L46" s="303">
        <v>1600.5</v>
      </c>
      <c r="M46" s="303">
        <v>1526.65</v>
      </c>
      <c r="N46" s="318">
        <v>2734200</v>
      </c>
      <c r="O46" s="319">
        <v>5.9972862957937585E-2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379.5</v>
      </c>
      <c r="E47" s="315">
        <v>385.56666666666666</v>
      </c>
      <c r="F47" s="316">
        <v>362.93333333333334</v>
      </c>
      <c r="G47" s="316">
        <v>346.36666666666667</v>
      </c>
      <c r="H47" s="316">
        <v>323.73333333333335</v>
      </c>
      <c r="I47" s="316">
        <v>402.13333333333333</v>
      </c>
      <c r="J47" s="316">
        <v>424.76666666666665</v>
      </c>
      <c r="K47" s="316">
        <v>441.33333333333331</v>
      </c>
      <c r="L47" s="303">
        <v>408.2</v>
      </c>
      <c r="M47" s="303">
        <v>369</v>
      </c>
      <c r="N47" s="318">
        <v>11620905</v>
      </c>
      <c r="O47" s="319">
        <v>-4.8259088581669225E-2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575.79999999999995</v>
      </c>
      <c r="E48" s="315">
        <v>585.61666666666667</v>
      </c>
      <c r="F48" s="316">
        <v>554.73333333333335</v>
      </c>
      <c r="G48" s="316">
        <v>533.66666666666663</v>
      </c>
      <c r="H48" s="316">
        <v>502.7833333333333</v>
      </c>
      <c r="I48" s="316">
        <v>606.68333333333339</v>
      </c>
      <c r="J48" s="316">
        <v>637.56666666666683</v>
      </c>
      <c r="K48" s="316">
        <v>658.63333333333344</v>
      </c>
      <c r="L48" s="303">
        <v>616.5</v>
      </c>
      <c r="M48" s="303">
        <v>564.54999999999995</v>
      </c>
      <c r="N48" s="318">
        <v>1850400</v>
      </c>
      <c r="O48" s="319">
        <v>-0.14994487320837926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503.8</v>
      </c>
      <c r="E49" s="315">
        <v>504.91666666666669</v>
      </c>
      <c r="F49" s="316">
        <v>493.93333333333339</v>
      </c>
      <c r="G49" s="316">
        <v>484.06666666666672</v>
      </c>
      <c r="H49" s="316">
        <v>473.08333333333343</v>
      </c>
      <c r="I49" s="316">
        <v>514.7833333333333</v>
      </c>
      <c r="J49" s="316">
        <v>525.76666666666665</v>
      </c>
      <c r="K49" s="316">
        <v>535.63333333333333</v>
      </c>
      <c r="L49" s="303">
        <v>515.9</v>
      </c>
      <c r="M49" s="303">
        <v>495.05</v>
      </c>
      <c r="N49" s="318">
        <v>16073750</v>
      </c>
      <c r="O49" s="319">
        <v>-6.9402228976697067E-2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3651.05</v>
      </c>
      <c r="E50" s="315">
        <v>3672.4</v>
      </c>
      <c r="F50" s="316">
        <v>3540.8</v>
      </c>
      <c r="G50" s="316">
        <v>3430.55</v>
      </c>
      <c r="H50" s="316">
        <v>3298.9500000000003</v>
      </c>
      <c r="I50" s="316">
        <v>3782.65</v>
      </c>
      <c r="J50" s="316">
        <v>3914.2499999999995</v>
      </c>
      <c r="K50" s="316">
        <v>4024.5</v>
      </c>
      <c r="L50" s="303">
        <v>3804</v>
      </c>
      <c r="M50" s="303">
        <v>3562.15</v>
      </c>
      <c r="N50" s="318">
        <v>2962200</v>
      </c>
      <c r="O50" s="319">
        <v>4.4646635632670337E-2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215.3</v>
      </c>
      <c r="E51" s="315">
        <v>219.53333333333333</v>
      </c>
      <c r="F51" s="316">
        <v>204.61666666666667</v>
      </c>
      <c r="G51" s="316">
        <v>193.93333333333334</v>
      </c>
      <c r="H51" s="316">
        <v>179.01666666666668</v>
      </c>
      <c r="I51" s="316">
        <v>230.21666666666667</v>
      </c>
      <c r="J51" s="316">
        <v>245.13333333333335</v>
      </c>
      <c r="K51" s="316">
        <v>255.81666666666666</v>
      </c>
      <c r="L51" s="303">
        <v>234.45</v>
      </c>
      <c r="M51" s="303">
        <v>208.85</v>
      </c>
      <c r="N51" s="318">
        <v>26264700</v>
      </c>
      <c r="O51" s="319">
        <v>-9.309480401093892E-2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5069.75</v>
      </c>
      <c r="E52" s="315">
        <v>5104.916666666667</v>
      </c>
      <c r="F52" s="316">
        <v>4934.8333333333339</v>
      </c>
      <c r="G52" s="316">
        <v>4799.916666666667</v>
      </c>
      <c r="H52" s="316">
        <v>4629.8333333333339</v>
      </c>
      <c r="I52" s="316">
        <v>5239.8333333333339</v>
      </c>
      <c r="J52" s="316">
        <v>5409.9166666666679</v>
      </c>
      <c r="K52" s="316">
        <v>5544.8333333333339</v>
      </c>
      <c r="L52" s="303">
        <v>5275</v>
      </c>
      <c r="M52" s="303">
        <v>4970</v>
      </c>
      <c r="N52" s="318">
        <v>2911750</v>
      </c>
      <c r="O52" s="319">
        <v>-4.2423744142070216E-2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2396.5</v>
      </c>
      <c r="E53" s="315">
        <v>2412.1</v>
      </c>
      <c r="F53" s="316">
        <v>2325.35</v>
      </c>
      <c r="G53" s="316">
        <v>2254.1999999999998</v>
      </c>
      <c r="H53" s="316">
        <v>2167.4499999999998</v>
      </c>
      <c r="I53" s="316">
        <v>2483.25</v>
      </c>
      <c r="J53" s="316">
        <v>2570</v>
      </c>
      <c r="K53" s="316">
        <v>2641.15</v>
      </c>
      <c r="L53" s="303">
        <v>2498.85</v>
      </c>
      <c r="M53" s="303">
        <v>2340.9499999999998</v>
      </c>
      <c r="N53" s="318">
        <v>2492350</v>
      </c>
      <c r="O53" s="319">
        <v>-7.7351645504016589E-2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1247.8499999999999</v>
      </c>
      <c r="E54" s="315">
        <v>1267.8</v>
      </c>
      <c r="F54" s="316">
        <v>1195.5999999999999</v>
      </c>
      <c r="G54" s="316">
        <v>1143.3499999999999</v>
      </c>
      <c r="H54" s="316">
        <v>1071.1499999999999</v>
      </c>
      <c r="I54" s="316">
        <v>1320.05</v>
      </c>
      <c r="J54" s="316">
        <v>1392.2500000000002</v>
      </c>
      <c r="K54" s="316">
        <v>1444.5</v>
      </c>
      <c r="L54" s="303">
        <v>1340</v>
      </c>
      <c r="M54" s="303">
        <v>1215.55</v>
      </c>
      <c r="N54" s="318">
        <v>3253800</v>
      </c>
      <c r="O54" s="319">
        <v>-5.7661675692895827E-2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181.55</v>
      </c>
      <c r="E55" s="315">
        <v>183.20000000000002</v>
      </c>
      <c r="F55" s="316">
        <v>173.60000000000002</v>
      </c>
      <c r="G55" s="316">
        <v>165.65</v>
      </c>
      <c r="H55" s="316">
        <v>156.05000000000001</v>
      </c>
      <c r="I55" s="316">
        <v>191.15000000000003</v>
      </c>
      <c r="J55" s="316">
        <v>200.75</v>
      </c>
      <c r="K55" s="316">
        <v>208.70000000000005</v>
      </c>
      <c r="L55" s="303">
        <v>192.8</v>
      </c>
      <c r="M55" s="303">
        <v>175.25</v>
      </c>
      <c r="N55" s="318">
        <v>11721600</v>
      </c>
      <c r="O55" s="319">
        <v>-2.1634615384615384E-2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60.4</v>
      </c>
      <c r="E56" s="315">
        <v>61.916666666666664</v>
      </c>
      <c r="F56" s="316">
        <v>58.083333333333329</v>
      </c>
      <c r="G56" s="316">
        <v>55.766666666666666</v>
      </c>
      <c r="H56" s="316">
        <v>51.93333333333333</v>
      </c>
      <c r="I56" s="316">
        <v>64.23333333333332</v>
      </c>
      <c r="J56" s="316">
        <v>68.066666666666663</v>
      </c>
      <c r="K56" s="316">
        <v>70.383333333333326</v>
      </c>
      <c r="L56" s="303">
        <v>65.75</v>
      </c>
      <c r="M56" s="303">
        <v>59.6</v>
      </c>
      <c r="N56" s="318">
        <v>98625500</v>
      </c>
      <c r="O56" s="319">
        <v>-4.508067756568214E-2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114.8</v>
      </c>
      <c r="E57" s="315">
        <v>117.43333333333334</v>
      </c>
      <c r="F57" s="316">
        <v>110.11666666666667</v>
      </c>
      <c r="G57" s="316">
        <v>105.43333333333334</v>
      </c>
      <c r="H57" s="316">
        <v>98.116666666666674</v>
      </c>
      <c r="I57" s="316">
        <v>122.11666666666667</v>
      </c>
      <c r="J57" s="316">
        <v>129.43333333333334</v>
      </c>
      <c r="K57" s="316">
        <v>134.11666666666667</v>
      </c>
      <c r="L57" s="303">
        <v>124.75</v>
      </c>
      <c r="M57" s="303">
        <v>112.75</v>
      </c>
      <c r="N57" s="318">
        <v>23948600</v>
      </c>
      <c r="O57" s="319">
        <v>-8.4421641791044777E-2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488.35</v>
      </c>
      <c r="E58" s="315">
        <v>495.7166666666667</v>
      </c>
      <c r="F58" s="316">
        <v>457.93333333333339</v>
      </c>
      <c r="G58" s="316">
        <v>427.51666666666671</v>
      </c>
      <c r="H58" s="316">
        <v>389.73333333333341</v>
      </c>
      <c r="I58" s="316">
        <v>526.13333333333344</v>
      </c>
      <c r="J58" s="316">
        <v>563.91666666666674</v>
      </c>
      <c r="K58" s="316">
        <v>594.33333333333337</v>
      </c>
      <c r="L58" s="303">
        <v>533.5</v>
      </c>
      <c r="M58" s="303">
        <v>465.3</v>
      </c>
      <c r="N58" s="318">
        <v>6732100</v>
      </c>
      <c r="O58" s="319">
        <v>-1.9922986773815501E-2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24.6</v>
      </c>
      <c r="E59" s="315">
        <v>25.283333333333331</v>
      </c>
      <c r="F59" s="316">
        <v>23.466666666666661</v>
      </c>
      <c r="G59" s="316">
        <v>22.333333333333329</v>
      </c>
      <c r="H59" s="316">
        <v>20.516666666666659</v>
      </c>
      <c r="I59" s="316">
        <v>26.416666666666664</v>
      </c>
      <c r="J59" s="316">
        <v>28.233333333333334</v>
      </c>
      <c r="K59" s="316">
        <v>29.366666666666667</v>
      </c>
      <c r="L59" s="303">
        <v>27.1</v>
      </c>
      <c r="M59" s="303">
        <v>24.15</v>
      </c>
      <c r="N59" s="318">
        <v>65655000</v>
      </c>
      <c r="O59" s="319">
        <v>-4.2022324359816149E-2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704.15</v>
      </c>
      <c r="E60" s="315">
        <v>711.5333333333333</v>
      </c>
      <c r="F60" s="316">
        <v>677.76666666666665</v>
      </c>
      <c r="G60" s="316">
        <v>651.38333333333333</v>
      </c>
      <c r="H60" s="316">
        <v>617.61666666666667</v>
      </c>
      <c r="I60" s="316">
        <v>737.91666666666663</v>
      </c>
      <c r="J60" s="316">
        <v>771.68333333333328</v>
      </c>
      <c r="K60" s="316">
        <v>798.06666666666661</v>
      </c>
      <c r="L60" s="303">
        <v>745.3</v>
      </c>
      <c r="M60" s="303">
        <v>685.15</v>
      </c>
      <c r="N60" s="318">
        <v>5688000</v>
      </c>
      <c r="O60" s="319">
        <v>-0.1255956956187548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1296.7</v>
      </c>
      <c r="E61" s="315">
        <v>1315.9666666666665</v>
      </c>
      <c r="F61" s="316">
        <v>1249.9333333333329</v>
      </c>
      <c r="G61" s="316">
        <v>1203.1666666666665</v>
      </c>
      <c r="H61" s="316">
        <v>1137.133333333333</v>
      </c>
      <c r="I61" s="316">
        <v>1362.7333333333329</v>
      </c>
      <c r="J61" s="316">
        <v>1428.7666666666662</v>
      </c>
      <c r="K61" s="316">
        <v>1475.5333333333328</v>
      </c>
      <c r="L61" s="303">
        <v>1382</v>
      </c>
      <c r="M61" s="303">
        <v>1269.2</v>
      </c>
      <c r="N61" s="318">
        <v>1634750</v>
      </c>
      <c r="O61" s="319">
        <v>-1.6040688575899843E-2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878.1</v>
      </c>
      <c r="E62" s="315">
        <v>886.29999999999984</v>
      </c>
      <c r="F62" s="316">
        <v>860.59999999999968</v>
      </c>
      <c r="G62" s="316">
        <v>843.0999999999998</v>
      </c>
      <c r="H62" s="316">
        <v>817.39999999999964</v>
      </c>
      <c r="I62" s="316">
        <v>903.79999999999973</v>
      </c>
      <c r="J62" s="316">
        <v>929.49999999999977</v>
      </c>
      <c r="K62" s="316">
        <v>946.99999999999977</v>
      </c>
      <c r="L62" s="303">
        <v>912</v>
      </c>
      <c r="M62" s="303">
        <v>868.8</v>
      </c>
      <c r="N62" s="318">
        <v>17851450</v>
      </c>
      <c r="O62" s="319">
        <v>3.0961405007206536E-3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884.25</v>
      </c>
      <c r="E63" s="315">
        <v>891.2833333333333</v>
      </c>
      <c r="F63" s="316">
        <v>859.71666666666658</v>
      </c>
      <c r="G63" s="316">
        <v>835.18333333333328</v>
      </c>
      <c r="H63" s="316">
        <v>803.61666666666656</v>
      </c>
      <c r="I63" s="316">
        <v>915.81666666666661</v>
      </c>
      <c r="J63" s="316">
        <v>947.38333333333321</v>
      </c>
      <c r="K63" s="316">
        <v>971.91666666666663</v>
      </c>
      <c r="L63" s="303">
        <v>922.85</v>
      </c>
      <c r="M63" s="303">
        <v>866.75</v>
      </c>
      <c r="N63" s="318">
        <v>3480000</v>
      </c>
      <c r="O63" s="319">
        <v>-4.2113955408753095E-2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870.7</v>
      </c>
      <c r="E64" s="315">
        <v>877.7166666666667</v>
      </c>
      <c r="F64" s="316">
        <v>843.98333333333335</v>
      </c>
      <c r="G64" s="316">
        <v>817.26666666666665</v>
      </c>
      <c r="H64" s="316">
        <v>783.5333333333333</v>
      </c>
      <c r="I64" s="316">
        <v>904.43333333333339</v>
      </c>
      <c r="J64" s="316">
        <v>938.16666666666674</v>
      </c>
      <c r="K64" s="316">
        <v>964.88333333333344</v>
      </c>
      <c r="L64" s="303">
        <v>911.45</v>
      </c>
      <c r="M64" s="303">
        <v>851</v>
      </c>
      <c r="N64" s="318">
        <v>19652500</v>
      </c>
      <c r="O64" s="319">
        <v>-3.941560885482602E-2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2414.4</v>
      </c>
      <c r="E65" s="315">
        <v>2424.3166666666666</v>
      </c>
      <c r="F65" s="316">
        <v>2367.6333333333332</v>
      </c>
      <c r="G65" s="316">
        <v>2320.8666666666668</v>
      </c>
      <c r="H65" s="316">
        <v>2264.1833333333334</v>
      </c>
      <c r="I65" s="316">
        <v>2471.083333333333</v>
      </c>
      <c r="J65" s="316">
        <v>2527.7666666666664</v>
      </c>
      <c r="K65" s="316">
        <v>2574.5333333333328</v>
      </c>
      <c r="L65" s="303">
        <v>2481</v>
      </c>
      <c r="M65" s="303">
        <v>2377.5500000000002</v>
      </c>
      <c r="N65" s="318">
        <v>21737400</v>
      </c>
      <c r="O65" s="319">
        <v>-5.2033993711987038E-3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1376.8</v>
      </c>
      <c r="E66" s="315">
        <v>1391.05</v>
      </c>
      <c r="F66" s="316">
        <v>1357.1</v>
      </c>
      <c r="G66" s="316">
        <v>1337.3999999999999</v>
      </c>
      <c r="H66" s="316">
        <v>1303.4499999999998</v>
      </c>
      <c r="I66" s="316">
        <v>1410.75</v>
      </c>
      <c r="J66" s="316">
        <v>1444.7000000000003</v>
      </c>
      <c r="K66" s="316">
        <v>1464.4</v>
      </c>
      <c r="L66" s="303">
        <v>1425</v>
      </c>
      <c r="M66" s="303">
        <v>1371.35</v>
      </c>
      <c r="N66" s="318">
        <v>31043100</v>
      </c>
      <c r="O66" s="319">
        <v>2.7715595352307857E-3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629.75</v>
      </c>
      <c r="E67" s="315">
        <v>634.68333333333328</v>
      </c>
      <c r="F67" s="316">
        <v>613.61666666666656</v>
      </c>
      <c r="G67" s="316">
        <v>597.48333333333323</v>
      </c>
      <c r="H67" s="316">
        <v>576.41666666666652</v>
      </c>
      <c r="I67" s="316">
        <v>650.81666666666661</v>
      </c>
      <c r="J67" s="316">
        <v>671.88333333333344</v>
      </c>
      <c r="K67" s="316">
        <v>688.01666666666665</v>
      </c>
      <c r="L67" s="303">
        <v>655.75</v>
      </c>
      <c r="M67" s="303">
        <v>618.54999999999995</v>
      </c>
      <c r="N67" s="318">
        <v>15156900</v>
      </c>
      <c r="O67" s="319">
        <v>-2.2072391767210788E-2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2986.85</v>
      </c>
      <c r="E68" s="315">
        <v>3025.7666666666664</v>
      </c>
      <c r="F68" s="316">
        <v>2901.5333333333328</v>
      </c>
      <c r="G68" s="316">
        <v>2816.2166666666662</v>
      </c>
      <c r="H68" s="316">
        <v>2691.9833333333327</v>
      </c>
      <c r="I68" s="316">
        <v>3111.083333333333</v>
      </c>
      <c r="J68" s="316">
        <v>3235.3166666666666</v>
      </c>
      <c r="K68" s="316">
        <v>3320.6333333333332</v>
      </c>
      <c r="L68" s="303">
        <v>3150</v>
      </c>
      <c r="M68" s="303">
        <v>2940.45</v>
      </c>
      <c r="N68" s="318">
        <v>4119300</v>
      </c>
      <c r="O68" s="319">
        <v>1.6358253145817913E-2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232.85</v>
      </c>
      <c r="E69" s="315">
        <v>237.6</v>
      </c>
      <c r="F69" s="316">
        <v>224.95</v>
      </c>
      <c r="G69" s="316">
        <v>217.04999999999998</v>
      </c>
      <c r="H69" s="316">
        <v>204.39999999999998</v>
      </c>
      <c r="I69" s="316">
        <v>245.5</v>
      </c>
      <c r="J69" s="316">
        <v>258.15000000000003</v>
      </c>
      <c r="K69" s="316">
        <v>266.05</v>
      </c>
      <c r="L69" s="303">
        <v>250.25</v>
      </c>
      <c r="M69" s="303">
        <v>229.7</v>
      </c>
      <c r="N69" s="318">
        <v>27012600</v>
      </c>
      <c r="O69" s="319">
        <v>-8.8355948248658878E-3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209.3</v>
      </c>
      <c r="E70" s="315">
        <v>212.73333333333335</v>
      </c>
      <c r="F70" s="316">
        <v>201.8666666666667</v>
      </c>
      <c r="G70" s="316">
        <v>194.43333333333337</v>
      </c>
      <c r="H70" s="316">
        <v>183.56666666666672</v>
      </c>
      <c r="I70" s="316">
        <v>220.16666666666669</v>
      </c>
      <c r="J70" s="316">
        <v>231.03333333333336</v>
      </c>
      <c r="K70" s="316">
        <v>238.46666666666667</v>
      </c>
      <c r="L70" s="303">
        <v>223.6</v>
      </c>
      <c r="M70" s="303">
        <v>205.3</v>
      </c>
      <c r="N70" s="318">
        <v>30280500</v>
      </c>
      <c r="O70" s="319">
        <v>-3.4770634305878304E-2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2306.4</v>
      </c>
      <c r="E71" s="315">
        <v>2311.5333333333333</v>
      </c>
      <c r="F71" s="316">
        <v>2268.8666666666668</v>
      </c>
      <c r="G71" s="316">
        <v>2231.3333333333335</v>
      </c>
      <c r="H71" s="316">
        <v>2188.666666666667</v>
      </c>
      <c r="I71" s="316">
        <v>2349.0666666666666</v>
      </c>
      <c r="J71" s="316">
        <v>2391.7333333333336</v>
      </c>
      <c r="K71" s="316">
        <v>2429.2666666666664</v>
      </c>
      <c r="L71" s="303">
        <v>2354.1999999999998</v>
      </c>
      <c r="M71" s="303">
        <v>2274</v>
      </c>
      <c r="N71" s="318">
        <v>5812200</v>
      </c>
      <c r="O71" s="319">
        <v>-3.7890450414659584E-2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184.3</v>
      </c>
      <c r="E72" s="315">
        <v>189.06666666666669</v>
      </c>
      <c r="F72" s="316">
        <v>175.13333333333338</v>
      </c>
      <c r="G72" s="316">
        <v>165.9666666666667</v>
      </c>
      <c r="H72" s="316">
        <v>152.03333333333339</v>
      </c>
      <c r="I72" s="316">
        <v>198.23333333333338</v>
      </c>
      <c r="J72" s="316">
        <v>212.16666666666671</v>
      </c>
      <c r="K72" s="316">
        <v>221.33333333333337</v>
      </c>
      <c r="L72" s="303">
        <v>203</v>
      </c>
      <c r="M72" s="303">
        <v>179.9</v>
      </c>
      <c r="N72" s="318">
        <v>23296500</v>
      </c>
      <c r="O72" s="319">
        <v>-8.8870029097963141E-2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494.9</v>
      </c>
      <c r="E73" s="315">
        <v>499.81666666666666</v>
      </c>
      <c r="F73" s="316">
        <v>484.43333333333328</v>
      </c>
      <c r="G73" s="316">
        <v>473.96666666666664</v>
      </c>
      <c r="H73" s="316">
        <v>458.58333333333326</v>
      </c>
      <c r="I73" s="316">
        <v>510.2833333333333</v>
      </c>
      <c r="J73" s="316">
        <v>525.66666666666663</v>
      </c>
      <c r="K73" s="316">
        <v>536.13333333333333</v>
      </c>
      <c r="L73" s="303">
        <v>515.20000000000005</v>
      </c>
      <c r="M73" s="303">
        <v>489.35</v>
      </c>
      <c r="N73" s="318">
        <v>93959250</v>
      </c>
      <c r="O73" s="319">
        <v>-2.6470253020287212E-2</v>
      </c>
    </row>
    <row r="74" spans="1:15" ht="15">
      <c r="A74" s="276">
        <v>64</v>
      </c>
      <c r="B74" s="408" t="s">
        <v>57</v>
      </c>
      <c r="C74" t="s">
        <v>256</v>
      </c>
      <c r="D74" s="453">
        <v>1431.8</v>
      </c>
      <c r="E74" s="453">
        <v>1438.2666666666667</v>
      </c>
      <c r="F74" s="454">
        <v>1395.8333333333333</v>
      </c>
      <c r="G74" s="454">
        <v>1359.8666666666666</v>
      </c>
      <c r="H74" s="454">
        <v>1317.4333333333332</v>
      </c>
      <c r="I74" s="454">
        <v>1474.2333333333333</v>
      </c>
      <c r="J74" s="454">
        <v>1516.6666666666667</v>
      </c>
      <c r="K74" s="454">
        <v>1552.6333333333334</v>
      </c>
      <c r="L74" s="455">
        <v>1480.7</v>
      </c>
      <c r="M74" s="455">
        <v>1402.3</v>
      </c>
      <c r="N74" s="456">
        <v>617525</v>
      </c>
      <c r="O74" s="457">
        <v>-3.7110669317428763E-2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469.3</v>
      </c>
      <c r="E75" s="315">
        <v>471.76666666666665</v>
      </c>
      <c r="F75" s="316">
        <v>457.5333333333333</v>
      </c>
      <c r="G75" s="316">
        <v>445.76666666666665</v>
      </c>
      <c r="H75" s="316">
        <v>431.5333333333333</v>
      </c>
      <c r="I75" s="316">
        <v>483.5333333333333</v>
      </c>
      <c r="J75" s="316">
        <v>497.76666666666665</v>
      </c>
      <c r="K75" s="316">
        <v>509.5333333333333</v>
      </c>
      <c r="L75" s="303">
        <v>486</v>
      </c>
      <c r="M75" s="303">
        <v>460</v>
      </c>
      <c r="N75" s="318">
        <v>4042500</v>
      </c>
      <c r="O75" s="319">
        <v>-3.3357245337159253E-2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9.25</v>
      </c>
      <c r="E76" s="315">
        <v>9.4</v>
      </c>
      <c r="F76" s="316">
        <v>8.75</v>
      </c>
      <c r="G76" s="316">
        <v>8.25</v>
      </c>
      <c r="H76" s="316">
        <v>7.6</v>
      </c>
      <c r="I76" s="316">
        <v>9.9</v>
      </c>
      <c r="J76" s="316">
        <v>10.550000000000002</v>
      </c>
      <c r="K76" s="316">
        <v>11.05</v>
      </c>
      <c r="L76" s="303">
        <v>10.050000000000001</v>
      </c>
      <c r="M76" s="303">
        <v>8.9</v>
      </c>
      <c r="N76" s="318">
        <v>675710000</v>
      </c>
      <c r="O76" s="319">
        <v>-4.6711435907564686E-2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33.950000000000003</v>
      </c>
      <c r="E77" s="315">
        <v>34.616666666666667</v>
      </c>
      <c r="F77" s="316">
        <v>32.833333333333336</v>
      </c>
      <c r="G77" s="316">
        <v>31.716666666666669</v>
      </c>
      <c r="H77" s="316">
        <v>29.933333333333337</v>
      </c>
      <c r="I77" s="316">
        <v>35.733333333333334</v>
      </c>
      <c r="J77" s="316">
        <v>37.516666666666666</v>
      </c>
      <c r="K77" s="316">
        <v>38.633333333333333</v>
      </c>
      <c r="L77" s="303">
        <v>36.4</v>
      </c>
      <c r="M77" s="303">
        <v>33.5</v>
      </c>
      <c r="N77" s="318">
        <v>166611000</v>
      </c>
      <c r="O77" s="319">
        <v>6.1108422071636012E-2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465.15</v>
      </c>
      <c r="E78" s="315">
        <v>468.16666666666669</v>
      </c>
      <c r="F78" s="316">
        <v>450.53333333333336</v>
      </c>
      <c r="G78" s="316">
        <v>435.91666666666669</v>
      </c>
      <c r="H78" s="316">
        <v>418.28333333333336</v>
      </c>
      <c r="I78" s="316">
        <v>482.78333333333336</v>
      </c>
      <c r="J78" s="316">
        <v>500.41666666666669</v>
      </c>
      <c r="K78" s="316">
        <v>515.0333333333333</v>
      </c>
      <c r="L78" s="303">
        <v>485.8</v>
      </c>
      <c r="M78" s="303">
        <v>453.55</v>
      </c>
      <c r="N78" s="318">
        <v>6036250</v>
      </c>
      <c r="O78" s="319">
        <v>-1.1706438541197659E-2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1502.15</v>
      </c>
      <c r="E79" s="315">
        <v>1544.2166666666665</v>
      </c>
      <c r="F79" s="316">
        <v>1446.2833333333328</v>
      </c>
      <c r="G79" s="316">
        <v>1390.4166666666663</v>
      </c>
      <c r="H79" s="316">
        <v>1292.4833333333327</v>
      </c>
      <c r="I79" s="316">
        <v>1600.083333333333</v>
      </c>
      <c r="J79" s="316">
        <v>1698.0166666666669</v>
      </c>
      <c r="K79" s="316">
        <v>1753.8833333333332</v>
      </c>
      <c r="L79" s="303">
        <v>1642.15</v>
      </c>
      <c r="M79" s="303">
        <v>1488.35</v>
      </c>
      <c r="N79" s="318">
        <v>3386000</v>
      </c>
      <c r="O79" s="319">
        <v>6.6624665301622296E-2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843.1</v>
      </c>
      <c r="E80" s="315">
        <v>855.9</v>
      </c>
      <c r="F80" s="316">
        <v>803.8</v>
      </c>
      <c r="G80" s="316">
        <v>764.5</v>
      </c>
      <c r="H80" s="316">
        <v>712.4</v>
      </c>
      <c r="I80" s="316">
        <v>895.19999999999993</v>
      </c>
      <c r="J80" s="316">
        <v>947.30000000000007</v>
      </c>
      <c r="K80" s="316">
        <v>986.59999999999991</v>
      </c>
      <c r="L80" s="303">
        <v>908</v>
      </c>
      <c r="M80" s="303">
        <v>816.6</v>
      </c>
      <c r="N80" s="318">
        <v>16867000</v>
      </c>
      <c r="O80" s="319">
        <v>-7.3821891782070576E-2</v>
      </c>
    </row>
    <row r="81" spans="1:15" ht="15">
      <c r="A81" s="276">
        <v>71</v>
      </c>
      <c r="B81" s="386" t="s">
        <v>68</v>
      </c>
      <c r="C81" s="276" t="s">
        <v>3789</v>
      </c>
      <c r="D81" s="315">
        <v>233.45</v>
      </c>
      <c r="E81" s="315">
        <v>236.66666666666666</v>
      </c>
      <c r="F81" s="316">
        <v>225.38333333333333</v>
      </c>
      <c r="G81" s="316">
        <v>217.31666666666666</v>
      </c>
      <c r="H81" s="316">
        <v>206.03333333333333</v>
      </c>
      <c r="I81" s="316">
        <v>244.73333333333332</v>
      </c>
      <c r="J81" s="316">
        <v>256.01666666666665</v>
      </c>
      <c r="K81" s="316">
        <v>264.08333333333331</v>
      </c>
      <c r="L81" s="303">
        <v>247.95</v>
      </c>
      <c r="M81" s="303">
        <v>228.6</v>
      </c>
      <c r="N81" s="318">
        <v>9150400</v>
      </c>
      <c r="O81" s="319">
        <v>-0.11002178649237472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1178.05</v>
      </c>
      <c r="E82" s="315">
        <v>1180.8166666666666</v>
      </c>
      <c r="F82" s="316">
        <v>1150.1833333333332</v>
      </c>
      <c r="G82" s="316">
        <v>1122.3166666666666</v>
      </c>
      <c r="H82" s="316">
        <v>1091.6833333333332</v>
      </c>
      <c r="I82" s="316">
        <v>1208.6833333333332</v>
      </c>
      <c r="J82" s="316">
        <v>1239.3166666666664</v>
      </c>
      <c r="K82" s="316">
        <v>1267.1833333333332</v>
      </c>
      <c r="L82" s="303">
        <v>1211.45</v>
      </c>
      <c r="M82" s="303">
        <v>1152.95</v>
      </c>
      <c r="N82" s="318">
        <v>37117200</v>
      </c>
      <c r="O82" s="319">
        <v>-5.2605785870713816E-2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87.1</v>
      </c>
      <c r="E83" s="315">
        <v>88.516666666666666</v>
      </c>
      <c r="F83" s="316">
        <v>83.383333333333326</v>
      </c>
      <c r="G83" s="316">
        <v>79.666666666666657</v>
      </c>
      <c r="H83" s="316">
        <v>74.533333333333317</v>
      </c>
      <c r="I83" s="316">
        <v>92.233333333333334</v>
      </c>
      <c r="J83" s="316">
        <v>97.366666666666688</v>
      </c>
      <c r="K83" s="316">
        <v>101.08333333333334</v>
      </c>
      <c r="L83" s="303">
        <v>93.65</v>
      </c>
      <c r="M83" s="303">
        <v>84.8</v>
      </c>
      <c r="N83" s="318">
        <v>59708400</v>
      </c>
      <c r="O83" s="319">
        <v>7.3711648937516347E-3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203.55</v>
      </c>
      <c r="E84" s="315">
        <v>206.11666666666667</v>
      </c>
      <c r="F84" s="316">
        <v>197.28333333333336</v>
      </c>
      <c r="G84" s="316">
        <v>191.01666666666668</v>
      </c>
      <c r="H84" s="316">
        <v>182.18333333333337</v>
      </c>
      <c r="I84" s="316">
        <v>212.38333333333335</v>
      </c>
      <c r="J84" s="316">
        <v>221.21666666666667</v>
      </c>
      <c r="K84" s="316">
        <v>227.48333333333335</v>
      </c>
      <c r="L84" s="303">
        <v>214.95</v>
      </c>
      <c r="M84" s="303">
        <v>199.85</v>
      </c>
      <c r="N84" s="318">
        <v>84841600</v>
      </c>
      <c r="O84" s="319">
        <v>-2.1804899645808735E-2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253.65</v>
      </c>
      <c r="E85" s="315">
        <v>257.91666666666669</v>
      </c>
      <c r="F85" s="316">
        <v>241.48333333333335</v>
      </c>
      <c r="G85" s="316">
        <v>229.31666666666666</v>
      </c>
      <c r="H85" s="316">
        <v>212.88333333333333</v>
      </c>
      <c r="I85" s="316">
        <v>270.08333333333337</v>
      </c>
      <c r="J85" s="316">
        <v>286.51666666666665</v>
      </c>
      <c r="K85" s="316">
        <v>298.68333333333339</v>
      </c>
      <c r="L85" s="303">
        <v>274.35000000000002</v>
      </c>
      <c r="M85" s="303">
        <v>245.75</v>
      </c>
      <c r="N85" s="318">
        <v>23465000</v>
      </c>
      <c r="O85" s="319">
        <v>-8.660752006759611E-3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353.25</v>
      </c>
      <c r="E86" s="315">
        <v>355.7833333333333</v>
      </c>
      <c r="F86" s="316">
        <v>342.06666666666661</v>
      </c>
      <c r="G86" s="316">
        <v>330.88333333333333</v>
      </c>
      <c r="H86" s="316">
        <v>317.16666666666663</v>
      </c>
      <c r="I86" s="316">
        <v>366.96666666666658</v>
      </c>
      <c r="J86" s="316">
        <v>380.68333333333328</v>
      </c>
      <c r="K86" s="316">
        <v>391.86666666666656</v>
      </c>
      <c r="L86" s="303">
        <v>369.5</v>
      </c>
      <c r="M86" s="303">
        <v>344.6</v>
      </c>
      <c r="N86" s="318">
        <v>36601200</v>
      </c>
      <c r="O86" s="319">
        <v>7.431629013079667E-3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2676.5</v>
      </c>
      <c r="E87" s="315">
        <v>2701.4500000000003</v>
      </c>
      <c r="F87" s="316">
        <v>2584.1000000000004</v>
      </c>
      <c r="G87" s="316">
        <v>2491.7000000000003</v>
      </c>
      <c r="H87" s="316">
        <v>2374.3500000000004</v>
      </c>
      <c r="I87" s="316">
        <v>2793.8500000000004</v>
      </c>
      <c r="J87" s="316">
        <v>2911.2</v>
      </c>
      <c r="K87" s="316">
        <v>3003.6000000000004</v>
      </c>
      <c r="L87" s="303">
        <v>2818.8</v>
      </c>
      <c r="M87" s="303">
        <v>2609.0500000000002</v>
      </c>
      <c r="N87" s="318">
        <v>1642250</v>
      </c>
      <c r="O87" s="319">
        <v>-3.382850419179291E-2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1917.05</v>
      </c>
      <c r="E88" s="315">
        <v>1926.8333333333333</v>
      </c>
      <c r="F88" s="316">
        <v>1896.2166666666665</v>
      </c>
      <c r="G88" s="316">
        <v>1875.3833333333332</v>
      </c>
      <c r="H88" s="316">
        <v>1844.7666666666664</v>
      </c>
      <c r="I88" s="316">
        <v>1947.6666666666665</v>
      </c>
      <c r="J88" s="316">
        <v>1978.2833333333333</v>
      </c>
      <c r="K88" s="316">
        <v>1999.1166666666666</v>
      </c>
      <c r="L88" s="303">
        <v>1957.45</v>
      </c>
      <c r="M88" s="303">
        <v>1906</v>
      </c>
      <c r="N88" s="318">
        <v>23531600</v>
      </c>
      <c r="O88" s="319">
        <v>-2.4766672745055784E-2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84.55</v>
      </c>
      <c r="E89" s="315">
        <v>86.133333333333326</v>
      </c>
      <c r="F89" s="316">
        <v>80.566666666666649</v>
      </c>
      <c r="G89" s="316">
        <v>76.583333333333329</v>
      </c>
      <c r="H89" s="316">
        <v>71.016666666666652</v>
      </c>
      <c r="I89" s="316">
        <v>90.116666666666646</v>
      </c>
      <c r="J89" s="316">
        <v>95.683333333333309</v>
      </c>
      <c r="K89" s="316">
        <v>99.666666666666643</v>
      </c>
      <c r="L89" s="303">
        <v>91.7</v>
      </c>
      <c r="M89" s="303">
        <v>82.15</v>
      </c>
      <c r="N89" s="318">
        <v>26009600</v>
      </c>
      <c r="O89" s="319">
        <v>-4.5277270657037112E-3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347.8</v>
      </c>
      <c r="E90" s="315">
        <v>351.93333333333334</v>
      </c>
      <c r="F90" s="316">
        <v>333.91666666666669</v>
      </c>
      <c r="G90" s="316">
        <v>320.03333333333336</v>
      </c>
      <c r="H90" s="316">
        <v>302.01666666666671</v>
      </c>
      <c r="I90" s="316">
        <v>365.81666666666666</v>
      </c>
      <c r="J90" s="316">
        <v>383.83333333333331</v>
      </c>
      <c r="K90" s="316">
        <v>397.71666666666664</v>
      </c>
      <c r="L90" s="303">
        <v>369.95</v>
      </c>
      <c r="M90" s="303">
        <v>338.05</v>
      </c>
      <c r="N90" s="318">
        <v>8872000</v>
      </c>
      <c r="O90" s="319">
        <v>1.7664601972929572E-2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1236.9000000000001</v>
      </c>
      <c r="E91" s="315">
        <v>1244.3</v>
      </c>
      <c r="F91" s="316">
        <v>1148.5999999999999</v>
      </c>
      <c r="G91" s="316">
        <v>1060.3</v>
      </c>
      <c r="H91" s="316">
        <v>964.59999999999991</v>
      </c>
      <c r="I91" s="316">
        <v>1332.6</v>
      </c>
      <c r="J91" s="316">
        <v>1428.3000000000002</v>
      </c>
      <c r="K91" s="316">
        <v>1516.6</v>
      </c>
      <c r="L91" s="303">
        <v>1340</v>
      </c>
      <c r="M91" s="303">
        <v>1156</v>
      </c>
      <c r="N91" s="318">
        <v>16924850</v>
      </c>
      <c r="O91" s="319">
        <v>5.7319071112756192E-2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931.65</v>
      </c>
      <c r="E92" s="315">
        <v>934.26666666666677</v>
      </c>
      <c r="F92" s="316">
        <v>874.63333333333355</v>
      </c>
      <c r="G92" s="316">
        <v>817.61666666666679</v>
      </c>
      <c r="H92" s="316">
        <v>757.98333333333358</v>
      </c>
      <c r="I92" s="316">
        <v>991.28333333333353</v>
      </c>
      <c r="J92" s="316">
        <v>1050.9166666666667</v>
      </c>
      <c r="K92" s="316">
        <v>1107.9333333333334</v>
      </c>
      <c r="L92" s="303">
        <v>993.9</v>
      </c>
      <c r="M92" s="303">
        <v>877.25</v>
      </c>
      <c r="N92" s="318">
        <v>8783900</v>
      </c>
      <c r="O92" s="319">
        <v>-5.0881704628949302E-2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687.25</v>
      </c>
      <c r="E93" s="315">
        <v>693.9</v>
      </c>
      <c r="F93" s="316">
        <v>654.79999999999995</v>
      </c>
      <c r="G93" s="316">
        <v>622.35</v>
      </c>
      <c r="H93" s="316">
        <v>583.25</v>
      </c>
      <c r="I93" s="316">
        <v>726.34999999999991</v>
      </c>
      <c r="J93" s="316">
        <v>765.45</v>
      </c>
      <c r="K93" s="316">
        <v>797.89999999999986</v>
      </c>
      <c r="L93" s="303">
        <v>733</v>
      </c>
      <c r="M93" s="303">
        <v>661.45</v>
      </c>
      <c r="N93" s="318">
        <v>14532000</v>
      </c>
      <c r="O93" s="319">
        <v>-2.9543754674644727E-2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164.95</v>
      </c>
      <c r="E94" s="315">
        <v>167.48333333333332</v>
      </c>
      <c r="F94" s="316">
        <v>160.46666666666664</v>
      </c>
      <c r="G94" s="316">
        <v>155.98333333333332</v>
      </c>
      <c r="H94" s="316">
        <v>148.96666666666664</v>
      </c>
      <c r="I94" s="316">
        <v>171.96666666666664</v>
      </c>
      <c r="J94" s="316">
        <v>178.98333333333335</v>
      </c>
      <c r="K94" s="316">
        <v>183.46666666666664</v>
      </c>
      <c r="L94" s="303">
        <v>174.5</v>
      </c>
      <c r="M94" s="303">
        <v>163</v>
      </c>
      <c r="N94" s="318">
        <v>9550620</v>
      </c>
      <c r="O94" s="319">
        <v>-0.28729141754579096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162</v>
      </c>
      <c r="E95" s="315">
        <v>165.85</v>
      </c>
      <c r="F95" s="316">
        <v>156.19999999999999</v>
      </c>
      <c r="G95" s="316">
        <v>150.4</v>
      </c>
      <c r="H95" s="316">
        <v>140.75</v>
      </c>
      <c r="I95" s="316">
        <v>171.64999999999998</v>
      </c>
      <c r="J95" s="316">
        <v>181.3</v>
      </c>
      <c r="K95" s="316">
        <v>187.09999999999997</v>
      </c>
      <c r="L95" s="303">
        <v>175.5</v>
      </c>
      <c r="M95" s="303">
        <v>160.05000000000001</v>
      </c>
      <c r="N95" s="318">
        <v>18882000</v>
      </c>
      <c r="O95" s="319">
        <v>4.7892720306513406E-3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397.25</v>
      </c>
      <c r="E96" s="315">
        <v>399.08333333333331</v>
      </c>
      <c r="F96" s="316">
        <v>388.46666666666664</v>
      </c>
      <c r="G96" s="316">
        <v>379.68333333333334</v>
      </c>
      <c r="H96" s="316">
        <v>369.06666666666666</v>
      </c>
      <c r="I96" s="316">
        <v>407.86666666666662</v>
      </c>
      <c r="J96" s="316">
        <v>418.48333333333329</v>
      </c>
      <c r="K96" s="316">
        <v>427.26666666666659</v>
      </c>
      <c r="L96" s="303">
        <v>409.7</v>
      </c>
      <c r="M96" s="303">
        <v>390.3</v>
      </c>
      <c r="N96" s="318">
        <v>9826000</v>
      </c>
      <c r="O96" s="319">
        <v>-1.5825320512820512E-2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7378.9</v>
      </c>
      <c r="E97" s="315">
        <v>7429.7833333333328</v>
      </c>
      <c r="F97" s="316">
        <v>7246.7166666666653</v>
      </c>
      <c r="G97" s="316">
        <v>7114.5333333333328</v>
      </c>
      <c r="H97" s="316">
        <v>6931.4666666666653</v>
      </c>
      <c r="I97" s="316">
        <v>7561.9666666666653</v>
      </c>
      <c r="J97" s="316">
        <v>7745.0333333333328</v>
      </c>
      <c r="K97" s="316">
        <v>7877.2166666666653</v>
      </c>
      <c r="L97" s="303">
        <v>7612.85</v>
      </c>
      <c r="M97" s="303">
        <v>7297.6</v>
      </c>
      <c r="N97" s="318">
        <v>2637000</v>
      </c>
      <c r="O97" s="319">
        <v>-2.4633821571238348E-2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556.85</v>
      </c>
      <c r="E98" s="315">
        <v>567.56666666666672</v>
      </c>
      <c r="F98" s="316">
        <v>540.33333333333348</v>
      </c>
      <c r="G98" s="316">
        <v>523.81666666666672</v>
      </c>
      <c r="H98" s="316">
        <v>496.58333333333348</v>
      </c>
      <c r="I98" s="316">
        <v>584.08333333333348</v>
      </c>
      <c r="J98" s="316">
        <v>611.31666666666683</v>
      </c>
      <c r="K98" s="316">
        <v>627.83333333333348</v>
      </c>
      <c r="L98" s="303">
        <v>594.79999999999995</v>
      </c>
      <c r="M98" s="303">
        <v>551.04999999999995</v>
      </c>
      <c r="N98" s="318">
        <v>12572500</v>
      </c>
      <c r="O98" s="319">
        <v>-4.6511627906976744E-3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643.4</v>
      </c>
      <c r="E99" s="315">
        <v>656.48333333333335</v>
      </c>
      <c r="F99" s="316">
        <v>623.4666666666667</v>
      </c>
      <c r="G99" s="316">
        <v>603.5333333333333</v>
      </c>
      <c r="H99" s="316">
        <v>570.51666666666665</v>
      </c>
      <c r="I99" s="316">
        <v>676.41666666666674</v>
      </c>
      <c r="J99" s="316">
        <v>709.43333333333339</v>
      </c>
      <c r="K99" s="316">
        <v>729.36666666666679</v>
      </c>
      <c r="L99" s="303">
        <v>689.5</v>
      </c>
      <c r="M99" s="303">
        <v>636.54999999999995</v>
      </c>
      <c r="N99" s="318">
        <v>7224100</v>
      </c>
      <c r="O99" s="319">
        <v>-0.16736589751273598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1014</v>
      </c>
      <c r="E100" s="315">
        <v>1023.8333333333334</v>
      </c>
      <c r="F100" s="316">
        <v>980.36666666666679</v>
      </c>
      <c r="G100" s="316">
        <v>946.73333333333346</v>
      </c>
      <c r="H100" s="316">
        <v>903.26666666666688</v>
      </c>
      <c r="I100" s="316">
        <v>1057.4666666666667</v>
      </c>
      <c r="J100" s="316">
        <v>1100.9333333333332</v>
      </c>
      <c r="K100" s="316">
        <v>1134.5666666666666</v>
      </c>
      <c r="L100" s="303">
        <v>1067.3</v>
      </c>
      <c r="M100" s="303">
        <v>990.2</v>
      </c>
      <c r="N100" s="318">
        <v>1322400</v>
      </c>
      <c r="O100" s="319">
        <v>-5.1226861816616447E-2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1424.35</v>
      </c>
      <c r="E101" s="315">
        <v>1439.05</v>
      </c>
      <c r="F101" s="316">
        <v>1382.35</v>
      </c>
      <c r="G101" s="316">
        <v>1340.35</v>
      </c>
      <c r="H101" s="316">
        <v>1283.6499999999999</v>
      </c>
      <c r="I101" s="316">
        <v>1481.05</v>
      </c>
      <c r="J101" s="316">
        <v>1537.7500000000002</v>
      </c>
      <c r="K101" s="316">
        <v>1579.75</v>
      </c>
      <c r="L101" s="303">
        <v>1495.75</v>
      </c>
      <c r="M101" s="303">
        <v>1397.05</v>
      </c>
      <c r="N101" s="318">
        <v>1229600</v>
      </c>
      <c r="O101" s="319">
        <v>-0.21139045664443304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146.94999999999999</v>
      </c>
      <c r="E102" s="315">
        <v>148.08333333333334</v>
      </c>
      <c r="F102" s="316">
        <v>140.66666666666669</v>
      </c>
      <c r="G102" s="316">
        <v>134.38333333333335</v>
      </c>
      <c r="H102" s="316">
        <v>126.9666666666667</v>
      </c>
      <c r="I102" s="316">
        <v>154.36666666666667</v>
      </c>
      <c r="J102" s="316">
        <v>161.78333333333336</v>
      </c>
      <c r="K102" s="316">
        <v>168.06666666666666</v>
      </c>
      <c r="L102" s="303">
        <v>155.5</v>
      </c>
      <c r="M102" s="303">
        <v>141.80000000000001</v>
      </c>
      <c r="N102" s="318">
        <v>24563000</v>
      </c>
      <c r="O102" s="319">
        <v>-2.3106904231625834E-2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75360.149999999994</v>
      </c>
      <c r="E103" s="315">
        <v>75978.46666666666</v>
      </c>
      <c r="F103" s="316">
        <v>73928.283333333326</v>
      </c>
      <c r="G103" s="316">
        <v>72496.416666666672</v>
      </c>
      <c r="H103" s="316">
        <v>70446.233333333337</v>
      </c>
      <c r="I103" s="316">
        <v>77410.333333333314</v>
      </c>
      <c r="J103" s="316">
        <v>79460.516666666634</v>
      </c>
      <c r="K103" s="316">
        <v>80892.383333333302</v>
      </c>
      <c r="L103" s="303">
        <v>78028.649999999994</v>
      </c>
      <c r="M103" s="303">
        <v>74546.600000000006</v>
      </c>
      <c r="N103" s="318">
        <v>54500</v>
      </c>
      <c r="O103" s="319">
        <v>-4.3188202247191013E-2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1168.75</v>
      </c>
      <c r="E104" s="315">
        <v>1187.1499999999999</v>
      </c>
      <c r="F104" s="316">
        <v>1120.2999999999997</v>
      </c>
      <c r="G104" s="316">
        <v>1071.8499999999999</v>
      </c>
      <c r="H104" s="316">
        <v>1004.9999999999998</v>
      </c>
      <c r="I104" s="316">
        <v>1235.5999999999997</v>
      </c>
      <c r="J104" s="316">
        <v>1302.4499999999996</v>
      </c>
      <c r="K104" s="316">
        <v>1350.8999999999996</v>
      </c>
      <c r="L104" s="303">
        <v>1254</v>
      </c>
      <c r="M104" s="303">
        <v>1138.7</v>
      </c>
      <c r="N104" s="318">
        <v>4475250</v>
      </c>
      <c r="O104" s="319">
        <v>-2.1321961620469083E-2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39.200000000000003</v>
      </c>
      <c r="E105" s="315">
        <v>40.56666666666667</v>
      </c>
      <c r="F105" s="316">
        <v>37.38333333333334</v>
      </c>
      <c r="G105" s="316">
        <v>35.56666666666667</v>
      </c>
      <c r="H105" s="316">
        <v>32.38333333333334</v>
      </c>
      <c r="I105" s="316">
        <v>42.38333333333334</v>
      </c>
      <c r="J105" s="316">
        <v>45.566666666666663</v>
      </c>
      <c r="K105" s="316">
        <v>47.38333333333334</v>
      </c>
      <c r="L105" s="303">
        <v>43.75</v>
      </c>
      <c r="M105" s="303">
        <v>38.75</v>
      </c>
      <c r="N105" s="318">
        <v>55862000</v>
      </c>
      <c r="O105" s="319">
        <v>-4.0023371311714871E-2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4478.45</v>
      </c>
      <c r="E106" s="315">
        <v>4536.1000000000004</v>
      </c>
      <c r="F106" s="316">
        <v>4357.2000000000007</v>
      </c>
      <c r="G106" s="316">
        <v>4235.9500000000007</v>
      </c>
      <c r="H106" s="316">
        <v>4057.0500000000011</v>
      </c>
      <c r="I106" s="316">
        <v>4657.3500000000004</v>
      </c>
      <c r="J106" s="316">
        <v>4836.25</v>
      </c>
      <c r="K106" s="316">
        <v>4957.5</v>
      </c>
      <c r="L106" s="303">
        <v>4715</v>
      </c>
      <c r="M106" s="303">
        <v>4414.8500000000004</v>
      </c>
      <c r="N106" s="318">
        <v>833000</v>
      </c>
      <c r="O106" s="319">
        <v>-2.7153284671532846E-2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18207.5</v>
      </c>
      <c r="E107" s="315">
        <v>18291.333333333332</v>
      </c>
      <c r="F107" s="316">
        <v>18035.116666666665</v>
      </c>
      <c r="G107" s="316">
        <v>17862.733333333334</v>
      </c>
      <c r="H107" s="316">
        <v>17606.516666666666</v>
      </c>
      <c r="I107" s="316">
        <v>18463.716666666664</v>
      </c>
      <c r="J107" s="316">
        <v>18719.933333333331</v>
      </c>
      <c r="K107" s="316">
        <v>18892.316666666662</v>
      </c>
      <c r="L107" s="303">
        <v>18547.55</v>
      </c>
      <c r="M107" s="303">
        <v>18118.95</v>
      </c>
      <c r="N107" s="318">
        <v>314800</v>
      </c>
      <c r="O107" s="319">
        <v>-9.2795389048991359E-2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109.45</v>
      </c>
      <c r="E108" s="315">
        <v>111.83333333333333</v>
      </c>
      <c r="F108" s="316">
        <v>105.16666666666666</v>
      </c>
      <c r="G108" s="316">
        <v>100.88333333333333</v>
      </c>
      <c r="H108" s="316">
        <v>94.216666666666654</v>
      </c>
      <c r="I108" s="316">
        <v>116.11666666666666</v>
      </c>
      <c r="J108" s="316">
        <v>122.78333333333332</v>
      </c>
      <c r="K108" s="316">
        <v>127.06666666666666</v>
      </c>
      <c r="L108" s="303">
        <v>118.5</v>
      </c>
      <c r="M108" s="303">
        <v>107.55</v>
      </c>
      <c r="N108" s="318">
        <v>34632300</v>
      </c>
      <c r="O108" s="319">
        <v>-3.2565974171813589E-2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97.7</v>
      </c>
      <c r="E109" s="315">
        <v>98.966666666666654</v>
      </c>
      <c r="F109" s="316">
        <v>93.933333333333309</v>
      </c>
      <c r="G109" s="316">
        <v>90.166666666666657</v>
      </c>
      <c r="H109" s="316">
        <v>85.133333333333312</v>
      </c>
      <c r="I109" s="316">
        <v>102.73333333333331</v>
      </c>
      <c r="J109" s="316">
        <v>107.76666666666664</v>
      </c>
      <c r="K109" s="316">
        <v>111.5333333333333</v>
      </c>
      <c r="L109" s="303">
        <v>104</v>
      </c>
      <c r="M109" s="303">
        <v>95.2</v>
      </c>
      <c r="N109" s="318">
        <v>63258600</v>
      </c>
      <c r="O109" s="319">
        <v>-1.8570923240183942E-2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90.2</v>
      </c>
      <c r="E110" s="315">
        <v>92.916666666666671</v>
      </c>
      <c r="F110" s="316">
        <v>86.63333333333334</v>
      </c>
      <c r="G110" s="316">
        <v>83.066666666666663</v>
      </c>
      <c r="H110" s="316">
        <v>76.783333333333331</v>
      </c>
      <c r="I110" s="316">
        <v>96.483333333333348</v>
      </c>
      <c r="J110" s="316">
        <v>102.76666666666668</v>
      </c>
      <c r="K110" s="316">
        <v>106.33333333333336</v>
      </c>
      <c r="L110" s="303">
        <v>99.2</v>
      </c>
      <c r="M110" s="303">
        <v>89.35</v>
      </c>
      <c r="N110" s="318">
        <v>48910400</v>
      </c>
      <c r="O110" s="319">
        <v>2.6005491842997899E-2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27465.7</v>
      </c>
      <c r="E111" s="315">
        <v>27528.816666666666</v>
      </c>
      <c r="F111" s="316">
        <v>26957.683333333331</v>
      </c>
      <c r="G111" s="316">
        <v>26449.666666666664</v>
      </c>
      <c r="H111" s="316">
        <v>25878.533333333329</v>
      </c>
      <c r="I111" s="316">
        <v>28036.833333333332</v>
      </c>
      <c r="J111" s="316">
        <v>28607.966666666664</v>
      </c>
      <c r="K111" s="316">
        <v>29115.983333333334</v>
      </c>
      <c r="L111" s="303">
        <v>28099.95</v>
      </c>
      <c r="M111" s="303">
        <v>27020.799999999999</v>
      </c>
      <c r="N111" s="318">
        <v>72780</v>
      </c>
      <c r="O111" s="319">
        <v>3.4541577825159916E-2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1346</v>
      </c>
      <c r="E112" s="315">
        <v>1366.9833333333333</v>
      </c>
      <c r="F112" s="316">
        <v>1284.0166666666667</v>
      </c>
      <c r="G112" s="316">
        <v>1222.0333333333333</v>
      </c>
      <c r="H112" s="316">
        <v>1139.0666666666666</v>
      </c>
      <c r="I112" s="316">
        <v>1428.9666666666667</v>
      </c>
      <c r="J112" s="316">
        <v>1511.9333333333334</v>
      </c>
      <c r="K112" s="316">
        <v>1573.9166666666667</v>
      </c>
      <c r="L112" s="303">
        <v>1449.95</v>
      </c>
      <c r="M112" s="303">
        <v>1305</v>
      </c>
      <c r="N112" s="318">
        <v>4110700</v>
      </c>
      <c r="O112" s="319">
        <v>-1.4114232950798047E-2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243.85</v>
      </c>
      <c r="E113" s="315">
        <v>244.23333333333335</v>
      </c>
      <c r="F113" s="316">
        <v>232.36666666666667</v>
      </c>
      <c r="G113" s="316">
        <v>220.88333333333333</v>
      </c>
      <c r="H113" s="316">
        <v>209.01666666666665</v>
      </c>
      <c r="I113" s="316">
        <v>255.7166666666667</v>
      </c>
      <c r="J113" s="316">
        <v>267.58333333333337</v>
      </c>
      <c r="K113" s="316">
        <v>279.06666666666672</v>
      </c>
      <c r="L113" s="303">
        <v>256.10000000000002</v>
      </c>
      <c r="M113" s="303">
        <v>232.75</v>
      </c>
      <c r="N113" s="318">
        <v>14145000</v>
      </c>
      <c r="O113" s="319">
        <v>2.1004763967085317E-2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110.5</v>
      </c>
      <c r="E114" s="315">
        <v>111.46666666666665</v>
      </c>
      <c r="F114" s="316">
        <v>105.23333333333331</v>
      </c>
      <c r="G114" s="316">
        <v>99.966666666666654</v>
      </c>
      <c r="H114" s="316">
        <v>93.733333333333306</v>
      </c>
      <c r="I114" s="316">
        <v>116.73333333333331</v>
      </c>
      <c r="J114" s="316">
        <v>122.96666666666665</v>
      </c>
      <c r="K114" s="316">
        <v>128.23333333333329</v>
      </c>
      <c r="L114" s="303">
        <v>117.7</v>
      </c>
      <c r="M114" s="303">
        <v>106.2</v>
      </c>
      <c r="N114" s="318">
        <v>26387200</v>
      </c>
      <c r="O114" s="319">
        <v>-3.9711191335740074E-2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1683.9</v>
      </c>
      <c r="E115" s="315">
        <v>1689.5666666666668</v>
      </c>
      <c r="F115" s="316">
        <v>1644.4833333333336</v>
      </c>
      <c r="G115" s="316">
        <v>1605.0666666666668</v>
      </c>
      <c r="H115" s="316">
        <v>1559.9833333333336</v>
      </c>
      <c r="I115" s="316">
        <v>1728.9833333333336</v>
      </c>
      <c r="J115" s="316">
        <v>1774.0666666666671</v>
      </c>
      <c r="K115" s="316">
        <v>1813.4833333333336</v>
      </c>
      <c r="L115" s="303">
        <v>1734.65</v>
      </c>
      <c r="M115" s="303">
        <v>1650.15</v>
      </c>
      <c r="N115" s="318">
        <v>3394500</v>
      </c>
      <c r="O115" s="319">
        <v>-2.0911450822036343E-2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30.6</v>
      </c>
      <c r="E116" s="315">
        <v>31.416666666666671</v>
      </c>
      <c r="F116" s="316">
        <v>29.38333333333334</v>
      </c>
      <c r="G116" s="316">
        <v>28.166666666666668</v>
      </c>
      <c r="H116" s="316">
        <v>26.133333333333336</v>
      </c>
      <c r="I116" s="316">
        <v>32.63333333333334</v>
      </c>
      <c r="J116" s="316">
        <v>34.666666666666671</v>
      </c>
      <c r="K116" s="316">
        <v>35.883333333333347</v>
      </c>
      <c r="L116" s="303">
        <v>33.450000000000003</v>
      </c>
      <c r="M116" s="303">
        <v>30.2</v>
      </c>
      <c r="N116" s="318">
        <v>207836000</v>
      </c>
      <c r="O116" s="319">
        <v>-1.7277412643623813E-2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185.6</v>
      </c>
      <c r="E117" s="315">
        <v>187.93333333333331</v>
      </c>
      <c r="F117" s="316">
        <v>182.36666666666662</v>
      </c>
      <c r="G117" s="316">
        <v>179.1333333333333</v>
      </c>
      <c r="H117" s="316">
        <v>173.56666666666661</v>
      </c>
      <c r="I117" s="316">
        <v>191.16666666666663</v>
      </c>
      <c r="J117" s="316">
        <v>196.73333333333329</v>
      </c>
      <c r="K117" s="316">
        <v>199.96666666666664</v>
      </c>
      <c r="L117" s="303">
        <v>193.5</v>
      </c>
      <c r="M117" s="303">
        <v>184.7</v>
      </c>
      <c r="N117" s="318">
        <v>23252000</v>
      </c>
      <c r="O117" s="319">
        <v>-8.7584366661434626E-2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1297.7</v>
      </c>
      <c r="E118" s="315">
        <v>1339.9166666666667</v>
      </c>
      <c r="F118" s="316">
        <v>1238.8333333333335</v>
      </c>
      <c r="G118" s="316">
        <v>1179.9666666666667</v>
      </c>
      <c r="H118" s="316">
        <v>1078.8833333333334</v>
      </c>
      <c r="I118" s="316">
        <v>1398.7833333333335</v>
      </c>
      <c r="J118" s="316">
        <v>1499.866666666667</v>
      </c>
      <c r="K118" s="316">
        <v>1558.7333333333336</v>
      </c>
      <c r="L118" s="303">
        <v>1441</v>
      </c>
      <c r="M118" s="303">
        <v>1281.05</v>
      </c>
      <c r="N118" s="318">
        <v>1597882</v>
      </c>
      <c r="O118" s="319">
        <v>6.1367937280346042E-2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792.3</v>
      </c>
      <c r="E119" s="315">
        <v>803.94999999999993</v>
      </c>
      <c r="F119" s="316">
        <v>767.99999999999989</v>
      </c>
      <c r="G119" s="316">
        <v>743.69999999999993</v>
      </c>
      <c r="H119" s="316">
        <v>707.74999999999989</v>
      </c>
      <c r="I119" s="316">
        <v>828.24999999999989</v>
      </c>
      <c r="J119" s="316">
        <v>864.19999999999993</v>
      </c>
      <c r="K119" s="316">
        <v>888.49999999999989</v>
      </c>
      <c r="L119" s="303">
        <v>839.9</v>
      </c>
      <c r="M119" s="303">
        <v>779.65</v>
      </c>
      <c r="N119" s="318">
        <v>1437350</v>
      </c>
      <c r="O119" s="319">
        <v>-3.8658328595793066E-2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205.75</v>
      </c>
      <c r="E120" s="315">
        <v>211.63333333333335</v>
      </c>
      <c r="F120" s="316">
        <v>195.66666666666671</v>
      </c>
      <c r="G120" s="316">
        <v>185.58333333333337</v>
      </c>
      <c r="H120" s="316">
        <v>169.61666666666673</v>
      </c>
      <c r="I120" s="316">
        <v>221.7166666666667</v>
      </c>
      <c r="J120" s="316">
        <v>237.68333333333334</v>
      </c>
      <c r="K120" s="316">
        <v>247.76666666666668</v>
      </c>
      <c r="L120" s="303">
        <v>227.6</v>
      </c>
      <c r="M120" s="303">
        <v>201.55</v>
      </c>
      <c r="N120" s="318">
        <v>17282000</v>
      </c>
      <c r="O120" s="319">
        <v>5.9101828700299064E-2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130.1</v>
      </c>
      <c r="E121" s="315">
        <v>131.71666666666667</v>
      </c>
      <c r="F121" s="316">
        <v>125.28333333333333</v>
      </c>
      <c r="G121" s="316">
        <v>120.46666666666667</v>
      </c>
      <c r="H121" s="316">
        <v>114.03333333333333</v>
      </c>
      <c r="I121" s="316">
        <v>136.53333333333333</v>
      </c>
      <c r="J121" s="316">
        <v>142.96666666666667</v>
      </c>
      <c r="K121" s="316">
        <v>147.78333333333333</v>
      </c>
      <c r="L121" s="303">
        <v>138.15</v>
      </c>
      <c r="M121" s="303">
        <v>126.9</v>
      </c>
      <c r="N121" s="318">
        <v>16776000</v>
      </c>
      <c r="O121" s="319">
        <v>-1.8603018603018603E-2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1939.9</v>
      </c>
      <c r="E122" s="315">
        <v>1940.1166666666668</v>
      </c>
      <c r="F122" s="316">
        <v>1855.4333333333336</v>
      </c>
      <c r="G122" s="316">
        <v>1770.9666666666669</v>
      </c>
      <c r="H122" s="316">
        <v>1686.2833333333338</v>
      </c>
      <c r="I122" s="316">
        <v>2024.5833333333335</v>
      </c>
      <c r="J122" s="316">
        <v>2109.2666666666669</v>
      </c>
      <c r="K122" s="316">
        <v>2193.7333333333336</v>
      </c>
      <c r="L122" s="303">
        <v>2024.8</v>
      </c>
      <c r="M122" s="303">
        <v>1855.65</v>
      </c>
      <c r="N122" s="318">
        <v>34254410</v>
      </c>
      <c r="O122" s="319">
        <v>-7.5781801424165046E-2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55.4</v>
      </c>
      <c r="E123" s="315">
        <v>56.466666666666669</v>
      </c>
      <c r="F123" s="316">
        <v>53.933333333333337</v>
      </c>
      <c r="G123" s="316">
        <v>52.466666666666669</v>
      </c>
      <c r="H123" s="316">
        <v>49.933333333333337</v>
      </c>
      <c r="I123" s="316">
        <v>57.933333333333337</v>
      </c>
      <c r="J123" s="316">
        <v>60.466666666666669</v>
      </c>
      <c r="K123" s="316">
        <v>61.933333333333337</v>
      </c>
      <c r="L123" s="303">
        <v>59</v>
      </c>
      <c r="M123" s="303">
        <v>55</v>
      </c>
      <c r="N123" s="318">
        <v>94221000</v>
      </c>
      <c r="O123" s="319">
        <v>-0.15012853470437018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841.15</v>
      </c>
      <c r="E124" s="315">
        <v>846.9</v>
      </c>
      <c r="F124" s="316">
        <v>827.3</v>
      </c>
      <c r="G124" s="316">
        <v>813.44999999999993</v>
      </c>
      <c r="H124" s="316">
        <v>793.84999999999991</v>
      </c>
      <c r="I124" s="316">
        <v>860.75</v>
      </c>
      <c r="J124" s="316">
        <v>880.35000000000014</v>
      </c>
      <c r="K124" s="316">
        <v>894.2</v>
      </c>
      <c r="L124" s="303">
        <v>866.5</v>
      </c>
      <c r="M124" s="303">
        <v>833.05</v>
      </c>
      <c r="N124" s="318">
        <v>6542250</v>
      </c>
      <c r="O124" s="319">
        <v>-1.0661222638085516E-2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255.05</v>
      </c>
      <c r="E125" s="315">
        <v>258.68333333333334</v>
      </c>
      <c r="F125" s="316">
        <v>248.16666666666669</v>
      </c>
      <c r="G125" s="316">
        <v>241.28333333333336</v>
      </c>
      <c r="H125" s="316">
        <v>230.76666666666671</v>
      </c>
      <c r="I125" s="316">
        <v>265.56666666666666</v>
      </c>
      <c r="J125" s="316">
        <v>276.08333333333331</v>
      </c>
      <c r="K125" s="316">
        <v>282.96666666666664</v>
      </c>
      <c r="L125" s="303">
        <v>269.2</v>
      </c>
      <c r="M125" s="303">
        <v>251.8</v>
      </c>
      <c r="N125" s="318">
        <v>78621000</v>
      </c>
      <c r="O125" s="319">
        <v>1.8895066288246956E-2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23746.799999999999</v>
      </c>
      <c r="E126" s="315">
        <v>23832.266666666666</v>
      </c>
      <c r="F126" s="316">
        <v>23185.733333333334</v>
      </c>
      <c r="G126" s="316">
        <v>22624.666666666668</v>
      </c>
      <c r="H126" s="316">
        <v>21978.133333333335</v>
      </c>
      <c r="I126" s="316">
        <v>24393.333333333332</v>
      </c>
      <c r="J126" s="316">
        <v>25039.866666666665</v>
      </c>
      <c r="K126" s="316">
        <v>25600.933333333331</v>
      </c>
      <c r="L126" s="303">
        <v>24478.799999999999</v>
      </c>
      <c r="M126" s="303">
        <v>23271.200000000001</v>
      </c>
      <c r="N126" s="318">
        <v>155500</v>
      </c>
      <c r="O126" s="319">
        <v>2.2689904636632688E-2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1479.85</v>
      </c>
      <c r="E127" s="315">
        <v>1500.8166666666666</v>
      </c>
      <c r="F127" s="316">
        <v>1429.0333333333333</v>
      </c>
      <c r="G127" s="316">
        <v>1378.2166666666667</v>
      </c>
      <c r="H127" s="316">
        <v>1306.4333333333334</v>
      </c>
      <c r="I127" s="316">
        <v>1551.6333333333332</v>
      </c>
      <c r="J127" s="316">
        <v>1623.4166666666665</v>
      </c>
      <c r="K127" s="316">
        <v>1674.2333333333331</v>
      </c>
      <c r="L127" s="303">
        <v>1572.6</v>
      </c>
      <c r="M127" s="303">
        <v>1450</v>
      </c>
      <c r="N127" s="318">
        <v>1544400</v>
      </c>
      <c r="O127" s="319">
        <v>-4.5547246770904146E-2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5283.25</v>
      </c>
      <c r="E128" s="315">
        <v>5354.416666666667</v>
      </c>
      <c r="F128" s="316">
        <v>5151.0833333333339</v>
      </c>
      <c r="G128" s="316">
        <v>5018.916666666667</v>
      </c>
      <c r="H128" s="316">
        <v>4815.5833333333339</v>
      </c>
      <c r="I128" s="316">
        <v>5486.5833333333339</v>
      </c>
      <c r="J128" s="316">
        <v>5689.9166666666679</v>
      </c>
      <c r="K128" s="316">
        <v>5822.0833333333339</v>
      </c>
      <c r="L128" s="303">
        <v>5557.75</v>
      </c>
      <c r="M128" s="303">
        <v>5222.25</v>
      </c>
      <c r="N128" s="318">
        <v>356625</v>
      </c>
      <c r="O128" s="319">
        <v>-8.3520719563122389E-2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967.95</v>
      </c>
      <c r="E129" s="315">
        <v>982.31666666666661</v>
      </c>
      <c r="F129" s="316">
        <v>933.63333333333321</v>
      </c>
      <c r="G129" s="316">
        <v>899.31666666666661</v>
      </c>
      <c r="H129" s="316">
        <v>850.63333333333321</v>
      </c>
      <c r="I129" s="316">
        <v>1016.6333333333332</v>
      </c>
      <c r="J129" s="316">
        <v>1065.3166666666666</v>
      </c>
      <c r="K129" s="316">
        <v>1099.6333333333332</v>
      </c>
      <c r="L129" s="303">
        <v>1031</v>
      </c>
      <c r="M129" s="303">
        <v>948</v>
      </c>
      <c r="N129" s="318">
        <v>4537997</v>
      </c>
      <c r="O129" s="319">
        <v>-1.1655202033665598E-2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553.5</v>
      </c>
      <c r="E130" s="315">
        <v>560.58333333333337</v>
      </c>
      <c r="F130" s="316">
        <v>533.4666666666667</v>
      </c>
      <c r="G130" s="316">
        <v>513.43333333333328</v>
      </c>
      <c r="H130" s="316">
        <v>486.31666666666661</v>
      </c>
      <c r="I130" s="316">
        <v>580.61666666666679</v>
      </c>
      <c r="J130" s="316">
        <v>607.73333333333335</v>
      </c>
      <c r="K130" s="316">
        <v>627.76666666666688</v>
      </c>
      <c r="L130" s="303">
        <v>587.70000000000005</v>
      </c>
      <c r="M130" s="303">
        <v>540.54999999999995</v>
      </c>
      <c r="N130" s="318">
        <v>33437600</v>
      </c>
      <c r="O130" s="319">
        <v>-4.711749451426292E-2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456.1</v>
      </c>
      <c r="E131" s="315">
        <v>463.48333333333335</v>
      </c>
      <c r="F131" s="316">
        <v>433.9666666666667</v>
      </c>
      <c r="G131" s="316">
        <v>411.83333333333337</v>
      </c>
      <c r="H131" s="316">
        <v>382.31666666666672</v>
      </c>
      <c r="I131" s="316">
        <v>485.61666666666667</v>
      </c>
      <c r="J131" s="316">
        <v>515.13333333333333</v>
      </c>
      <c r="K131" s="316">
        <v>537.26666666666665</v>
      </c>
      <c r="L131" s="303">
        <v>493</v>
      </c>
      <c r="M131" s="303">
        <v>441.35</v>
      </c>
      <c r="N131" s="318">
        <v>10915500</v>
      </c>
      <c r="O131" s="319">
        <v>-7.2639225181598058E-2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462</v>
      </c>
      <c r="E132" s="315">
        <v>465</v>
      </c>
      <c r="F132" s="316">
        <v>439.6</v>
      </c>
      <c r="G132" s="316">
        <v>417.20000000000005</v>
      </c>
      <c r="H132" s="316">
        <v>391.80000000000007</v>
      </c>
      <c r="I132" s="316">
        <v>487.4</v>
      </c>
      <c r="J132" s="316">
        <v>512.79999999999995</v>
      </c>
      <c r="K132" s="316">
        <v>535.19999999999993</v>
      </c>
      <c r="L132" s="303">
        <v>490.4</v>
      </c>
      <c r="M132" s="303">
        <v>442.6</v>
      </c>
      <c r="N132" s="318">
        <v>7832000</v>
      </c>
      <c r="O132" s="319">
        <v>2.4594453165881738E-2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562.5</v>
      </c>
      <c r="E133" s="315">
        <v>565.61666666666667</v>
      </c>
      <c r="F133" s="316">
        <v>550.93333333333339</v>
      </c>
      <c r="G133" s="316">
        <v>539.36666666666667</v>
      </c>
      <c r="H133" s="316">
        <v>524.68333333333339</v>
      </c>
      <c r="I133" s="316">
        <v>577.18333333333339</v>
      </c>
      <c r="J133" s="316">
        <v>591.86666666666656</v>
      </c>
      <c r="K133" s="316">
        <v>603.43333333333339</v>
      </c>
      <c r="L133" s="303">
        <v>580.29999999999995</v>
      </c>
      <c r="M133" s="303">
        <v>554.04999999999995</v>
      </c>
      <c r="N133" s="318">
        <v>12830400</v>
      </c>
      <c r="O133" s="319">
        <v>-1.0618363522798251E-2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164.7</v>
      </c>
      <c r="E134" s="315">
        <v>168.31666666666669</v>
      </c>
      <c r="F134" s="316">
        <v>158.98333333333338</v>
      </c>
      <c r="G134" s="316">
        <v>153.26666666666668</v>
      </c>
      <c r="H134" s="316">
        <v>143.93333333333337</v>
      </c>
      <c r="I134" s="316">
        <v>174.03333333333339</v>
      </c>
      <c r="J134" s="316">
        <v>183.3666666666667</v>
      </c>
      <c r="K134" s="316">
        <v>189.0833333333334</v>
      </c>
      <c r="L134" s="303">
        <v>177.65</v>
      </c>
      <c r="M134" s="303">
        <v>162.6</v>
      </c>
      <c r="N134" s="318">
        <v>68941500</v>
      </c>
      <c r="O134" s="319">
        <v>5.8550673901627867E-2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69.150000000000006</v>
      </c>
      <c r="E135" s="315">
        <v>70.5</v>
      </c>
      <c r="F135" s="316">
        <v>65.349999999999994</v>
      </c>
      <c r="G135" s="316">
        <v>61.55</v>
      </c>
      <c r="H135" s="316">
        <v>56.399999999999991</v>
      </c>
      <c r="I135" s="316">
        <v>74.3</v>
      </c>
      <c r="J135" s="316">
        <v>79.45</v>
      </c>
      <c r="K135" s="316">
        <v>83.25</v>
      </c>
      <c r="L135" s="303">
        <v>75.650000000000006</v>
      </c>
      <c r="M135" s="303">
        <v>66.7</v>
      </c>
      <c r="N135" s="318">
        <v>91017000</v>
      </c>
      <c r="O135" s="319">
        <v>1.9319363947094665E-3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596.75</v>
      </c>
      <c r="E136" s="315">
        <v>604.85</v>
      </c>
      <c r="F136" s="316">
        <v>580.25</v>
      </c>
      <c r="G136" s="316">
        <v>563.75</v>
      </c>
      <c r="H136" s="316">
        <v>539.15</v>
      </c>
      <c r="I136" s="316">
        <v>621.35</v>
      </c>
      <c r="J136" s="316">
        <v>645.95000000000016</v>
      </c>
      <c r="K136" s="316">
        <v>662.45</v>
      </c>
      <c r="L136" s="303">
        <v>629.45000000000005</v>
      </c>
      <c r="M136" s="303">
        <v>588.35</v>
      </c>
      <c r="N136" s="318">
        <v>40312100</v>
      </c>
      <c r="O136" s="319">
        <v>-2.3979806478754734E-3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2823.7</v>
      </c>
      <c r="E137" s="315">
        <v>2834.7666666666664</v>
      </c>
      <c r="F137" s="316">
        <v>2778.1333333333328</v>
      </c>
      <c r="G137" s="316">
        <v>2732.5666666666662</v>
      </c>
      <c r="H137" s="316">
        <v>2675.9333333333325</v>
      </c>
      <c r="I137" s="316">
        <v>2880.333333333333</v>
      </c>
      <c r="J137" s="316">
        <v>2936.9666666666662</v>
      </c>
      <c r="K137" s="316">
        <v>2982.5333333333333</v>
      </c>
      <c r="L137" s="303">
        <v>2891.4</v>
      </c>
      <c r="M137" s="303">
        <v>2789.2</v>
      </c>
      <c r="N137" s="318">
        <v>5718300</v>
      </c>
      <c r="O137" s="319">
        <v>-6.9105294002734907E-2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907.25</v>
      </c>
      <c r="E138" s="315">
        <v>915.23333333333323</v>
      </c>
      <c r="F138" s="316">
        <v>883.71666666666647</v>
      </c>
      <c r="G138" s="316">
        <v>860.18333333333328</v>
      </c>
      <c r="H138" s="316">
        <v>828.66666666666652</v>
      </c>
      <c r="I138" s="316">
        <v>938.76666666666642</v>
      </c>
      <c r="J138" s="316">
        <v>970.28333333333308</v>
      </c>
      <c r="K138" s="316">
        <v>993.81666666666638</v>
      </c>
      <c r="L138" s="303">
        <v>946.75</v>
      </c>
      <c r="M138" s="303">
        <v>891.7</v>
      </c>
      <c r="N138" s="318">
        <v>10930800</v>
      </c>
      <c r="O138" s="319">
        <v>-7.7382761065532255E-2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1470.55</v>
      </c>
      <c r="E139" s="315">
        <v>1484.8</v>
      </c>
      <c r="F139" s="316">
        <v>1440.75</v>
      </c>
      <c r="G139" s="316">
        <v>1410.95</v>
      </c>
      <c r="H139" s="316">
        <v>1366.9</v>
      </c>
      <c r="I139" s="316">
        <v>1514.6</v>
      </c>
      <c r="J139" s="316">
        <v>1558.6499999999996</v>
      </c>
      <c r="K139" s="316">
        <v>1588.4499999999998</v>
      </c>
      <c r="L139" s="303">
        <v>1528.85</v>
      </c>
      <c r="M139" s="303">
        <v>1455</v>
      </c>
      <c r="N139" s="318">
        <v>6266250</v>
      </c>
      <c r="O139" s="319">
        <v>-2.2235225277940317E-2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2670.5</v>
      </c>
      <c r="E140" s="315">
        <v>2692.7166666666667</v>
      </c>
      <c r="F140" s="316">
        <v>2568.7833333333333</v>
      </c>
      <c r="G140" s="316">
        <v>2467.0666666666666</v>
      </c>
      <c r="H140" s="316">
        <v>2343.1333333333332</v>
      </c>
      <c r="I140" s="316">
        <v>2794.4333333333334</v>
      </c>
      <c r="J140" s="316">
        <v>2918.3666666666668</v>
      </c>
      <c r="K140" s="316">
        <v>3020.0833333333335</v>
      </c>
      <c r="L140" s="303">
        <v>2816.65</v>
      </c>
      <c r="M140" s="303">
        <v>2591</v>
      </c>
      <c r="N140" s="318">
        <v>825500</v>
      </c>
      <c r="O140" s="319">
        <v>-3.0818902260052832E-2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307.64999999999998</v>
      </c>
      <c r="E141" s="315">
        <v>313.26666666666665</v>
      </c>
      <c r="F141" s="316">
        <v>293.18333333333328</v>
      </c>
      <c r="G141" s="316">
        <v>278.71666666666664</v>
      </c>
      <c r="H141" s="316">
        <v>258.63333333333327</v>
      </c>
      <c r="I141" s="316">
        <v>327.73333333333329</v>
      </c>
      <c r="J141" s="316">
        <v>347.81666666666666</v>
      </c>
      <c r="K141" s="316">
        <v>362.2833333333333</v>
      </c>
      <c r="L141" s="303">
        <v>333.35</v>
      </c>
      <c r="M141" s="303">
        <v>298.8</v>
      </c>
      <c r="N141" s="318">
        <v>4113000</v>
      </c>
      <c r="O141" s="319">
        <v>-5.7731958762886601E-2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464.55</v>
      </c>
      <c r="E142" s="315">
        <v>468.98333333333335</v>
      </c>
      <c r="F142" s="316">
        <v>449.31666666666672</v>
      </c>
      <c r="G142" s="316">
        <v>434.08333333333337</v>
      </c>
      <c r="H142" s="316">
        <v>414.41666666666674</v>
      </c>
      <c r="I142" s="316">
        <v>484.2166666666667</v>
      </c>
      <c r="J142" s="316">
        <v>503.88333333333333</v>
      </c>
      <c r="K142" s="316">
        <v>519.11666666666667</v>
      </c>
      <c r="L142" s="303">
        <v>488.65</v>
      </c>
      <c r="M142" s="303">
        <v>453.75</v>
      </c>
      <c r="N142" s="318">
        <v>5084800</v>
      </c>
      <c r="O142" s="319">
        <v>-5.5396618985695707E-2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1087.75</v>
      </c>
      <c r="E143" s="315">
        <v>1094.1166666666668</v>
      </c>
      <c r="F143" s="316">
        <v>1036.4333333333336</v>
      </c>
      <c r="G143" s="316">
        <v>985.11666666666679</v>
      </c>
      <c r="H143" s="316">
        <v>927.43333333333362</v>
      </c>
      <c r="I143" s="316">
        <v>1145.4333333333336</v>
      </c>
      <c r="J143" s="316">
        <v>1203.116666666667</v>
      </c>
      <c r="K143" s="316">
        <v>1254.4333333333336</v>
      </c>
      <c r="L143" s="303">
        <v>1151.8</v>
      </c>
      <c r="M143" s="303">
        <v>1042.8</v>
      </c>
      <c r="N143" s="318">
        <v>1395800</v>
      </c>
      <c r="O143" s="319">
        <v>-5.4976303317535544E-2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5008.8</v>
      </c>
      <c r="E144" s="315">
        <v>5027.0999999999995</v>
      </c>
      <c r="F144" s="316">
        <v>4862.2499999999991</v>
      </c>
      <c r="G144" s="316">
        <v>4715.7</v>
      </c>
      <c r="H144" s="316">
        <v>4550.8499999999995</v>
      </c>
      <c r="I144" s="316">
        <v>5173.6499999999987</v>
      </c>
      <c r="J144" s="316">
        <v>5338.4999999999991</v>
      </c>
      <c r="K144" s="316">
        <v>5485.0499999999984</v>
      </c>
      <c r="L144" s="303">
        <v>5191.95</v>
      </c>
      <c r="M144" s="303">
        <v>4880.55</v>
      </c>
      <c r="N144" s="318">
        <v>1345800</v>
      </c>
      <c r="O144" s="319">
        <v>-5.909292362239622E-3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437.65</v>
      </c>
      <c r="E145" s="315">
        <v>439.08333333333331</v>
      </c>
      <c r="F145" s="316">
        <v>416.46666666666664</v>
      </c>
      <c r="G145" s="316">
        <v>395.2833333333333</v>
      </c>
      <c r="H145" s="316">
        <v>372.66666666666663</v>
      </c>
      <c r="I145" s="316">
        <v>460.26666666666665</v>
      </c>
      <c r="J145" s="316">
        <v>482.88333333333333</v>
      </c>
      <c r="K145" s="316">
        <v>504.06666666666666</v>
      </c>
      <c r="L145" s="303">
        <v>461.7</v>
      </c>
      <c r="M145" s="303">
        <v>417.9</v>
      </c>
      <c r="N145" s="318">
        <v>22239100</v>
      </c>
      <c r="O145" s="319">
        <v>-2.8949310325254017E-2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134.1</v>
      </c>
      <c r="E146" s="315">
        <v>137.65</v>
      </c>
      <c r="F146" s="316">
        <v>127.55000000000001</v>
      </c>
      <c r="G146" s="316">
        <v>121</v>
      </c>
      <c r="H146" s="316">
        <v>110.9</v>
      </c>
      <c r="I146" s="316">
        <v>144.20000000000002</v>
      </c>
      <c r="J146" s="316">
        <v>154.29999999999998</v>
      </c>
      <c r="K146" s="316">
        <v>160.85000000000002</v>
      </c>
      <c r="L146" s="303">
        <v>147.75</v>
      </c>
      <c r="M146" s="303">
        <v>131.1</v>
      </c>
      <c r="N146" s="318">
        <v>134478000</v>
      </c>
      <c r="O146" s="319">
        <v>2.5241066364152014E-2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785.25</v>
      </c>
      <c r="E147" s="315">
        <v>798.4</v>
      </c>
      <c r="F147" s="316">
        <v>766.84999999999991</v>
      </c>
      <c r="G147" s="316">
        <v>748.44999999999993</v>
      </c>
      <c r="H147" s="316">
        <v>716.89999999999986</v>
      </c>
      <c r="I147" s="316">
        <v>816.8</v>
      </c>
      <c r="J147" s="316">
        <v>848.34999999999991</v>
      </c>
      <c r="K147" s="316">
        <v>866.75</v>
      </c>
      <c r="L147" s="303">
        <v>829.95</v>
      </c>
      <c r="M147" s="303">
        <v>780</v>
      </c>
      <c r="N147" s="318">
        <v>2493000</v>
      </c>
      <c r="O147" s="319">
        <v>-2.9583495523550021E-2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355.35</v>
      </c>
      <c r="E148" s="315">
        <v>357.95</v>
      </c>
      <c r="F148" s="316">
        <v>347.15</v>
      </c>
      <c r="G148" s="316">
        <v>338.95</v>
      </c>
      <c r="H148" s="316">
        <v>328.15</v>
      </c>
      <c r="I148" s="316">
        <v>366.15</v>
      </c>
      <c r="J148" s="316">
        <v>376.95000000000005</v>
      </c>
      <c r="K148" s="316">
        <v>385.15</v>
      </c>
      <c r="L148" s="303">
        <v>368.75</v>
      </c>
      <c r="M148" s="303">
        <v>349.75</v>
      </c>
      <c r="N148" s="318">
        <v>29980800</v>
      </c>
      <c r="O148" s="319">
        <v>-1.5861344537815125E-2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212.45</v>
      </c>
      <c r="E149" s="315">
        <v>214.58333333333334</v>
      </c>
      <c r="F149" s="316">
        <v>200.76666666666668</v>
      </c>
      <c r="G149" s="316">
        <v>189.08333333333334</v>
      </c>
      <c r="H149" s="316">
        <v>175.26666666666668</v>
      </c>
      <c r="I149" s="316">
        <v>226.26666666666668</v>
      </c>
      <c r="J149" s="316">
        <v>240.08333333333334</v>
      </c>
      <c r="K149" s="316">
        <v>251.76666666666668</v>
      </c>
      <c r="L149" s="303">
        <v>228.4</v>
      </c>
      <c r="M149" s="303">
        <v>202.9</v>
      </c>
      <c r="N149" s="318">
        <v>29988000</v>
      </c>
      <c r="O149" s="319">
        <v>-0.10333692142088267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32" sqref="E3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44187</v>
      </c>
    </row>
    <row r="7" spans="1:15">
      <c r="A7"/>
    </row>
    <row r="8" spans="1:15" ht="28.5" customHeight="1">
      <c r="A8" s="634" t="s">
        <v>16</v>
      </c>
      <c r="B8" s="635" t="s">
        <v>18</v>
      </c>
      <c r="C8" s="633" t="s">
        <v>19</v>
      </c>
      <c r="D8" s="633" t="s">
        <v>20</v>
      </c>
      <c r="E8" s="633" t="s">
        <v>21</v>
      </c>
      <c r="F8" s="633"/>
      <c r="G8" s="633"/>
      <c r="H8" s="633" t="s">
        <v>22</v>
      </c>
      <c r="I8" s="633"/>
      <c r="J8" s="633"/>
      <c r="K8" s="273"/>
      <c r="L8" s="281"/>
      <c r="M8" s="281"/>
    </row>
    <row r="9" spans="1:15" ht="36" customHeight="1">
      <c r="A9" s="629"/>
      <c r="B9" s="631"/>
      <c r="C9" s="636" t="s">
        <v>23</v>
      </c>
      <c r="D9" s="636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13328.4</v>
      </c>
      <c r="D10" s="302">
        <v>13412.450000000003</v>
      </c>
      <c r="E10" s="302">
        <v>13047.400000000005</v>
      </c>
      <c r="F10" s="302">
        <v>12766.400000000003</v>
      </c>
      <c r="G10" s="302">
        <v>12401.350000000006</v>
      </c>
      <c r="H10" s="302">
        <v>13693.450000000004</v>
      </c>
      <c r="I10" s="302">
        <v>14058.500000000004</v>
      </c>
      <c r="J10" s="302">
        <v>14339.500000000004</v>
      </c>
      <c r="K10" s="301">
        <v>13777.5</v>
      </c>
      <c r="L10" s="301">
        <v>13131.45</v>
      </c>
      <c r="M10" s="306"/>
    </row>
    <row r="11" spans="1:15">
      <c r="A11" s="300">
        <v>2</v>
      </c>
      <c r="B11" s="276" t="s">
        <v>220</v>
      </c>
      <c r="C11" s="303">
        <v>29456.45</v>
      </c>
      <c r="D11" s="278">
        <v>29755.05</v>
      </c>
      <c r="E11" s="278">
        <v>28902.6</v>
      </c>
      <c r="F11" s="278">
        <v>28348.75</v>
      </c>
      <c r="G11" s="278">
        <v>27496.3</v>
      </c>
      <c r="H11" s="278">
        <v>30308.899999999998</v>
      </c>
      <c r="I11" s="278">
        <v>31161.350000000002</v>
      </c>
      <c r="J11" s="278">
        <v>31715.199999999997</v>
      </c>
      <c r="K11" s="303">
        <v>30607.5</v>
      </c>
      <c r="L11" s="303">
        <v>29201.200000000001</v>
      </c>
      <c r="M11" s="306"/>
    </row>
    <row r="12" spans="1:15">
      <c r="A12" s="300">
        <v>3</v>
      </c>
      <c r="B12" s="284" t="s">
        <v>221</v>
      </c>
      <c r="C12" s="303">
        <v>1577.85</v>
      </c>
      <c r="D12" s="278">
        <v>1606.3833333333332</v>
      </c>
      <c r="E12" s="278">
        <v>1528.5166666666664</v>
      </c>
      <c r="F12" s="278">
        <v>1479.1833333333332</v>
      </c>
      <c r="G12" s="278">
        <v>1401.3166666666664</v>
      </c>
      <c r="H12" s="278">
        <v>1655.7166666666665</v>
      </c>
      <c r="I12" s="278">
        <v>1733.5833333333333</v>
      </c>
      <c r="J12" s="278">
        <v>1782.9166666666665</v>
      </c>
      <c r="K12" s="303">
        <v>1684.25</v>
      </c>
      <c r="L12" s="303">
        <v>1557.05</v>
      </c>
      <c r="M12" s="306"/>
    </row>
    <row r="13" spans="1:15">
      <c r="A13" s="300">
        <v>4</v>
      </c>
      <c r="B13" s="276" t="s">
        <v>222</v>
      </c>
      <c r="C13" s="303">
        <v>3511.5</v>
      </c>
      <c r="D13" s="278">
        <v>3531.9333333333329</v>
      </c>
      <c r="E13" s="278">
        <v>3382.2166666666658</v>
      </c>
      <c r="F13" s="278">
        <v>3252.9333333333329</v>
      </c>
      <c r="G13" s="278">
        <v>3103.2166666666658</v>
      </c>
      <c r="H13" s="278">
        <v>3661.2166666666658</v>
      </c>
      <c r="I13" s="278">
        <v>3810.9333333333329</v>
      </c>
      <c r="J13" s="278">
        <v>3940.2166666666658</v>
      </c>
      <c r="K13" s="303">
        <v>3681.65</v>
      </c>
      <c r="L13" s="303">
        <v>3402.65</v>
      </c>
      <c r="M13" s="306"/>
    </row>
    <row r="14" spans="1:15">
      <c r="A14" s="300">
        <v>5</v>
      </c>
      <c r="B14" s="276" t="s">
        <v>223</v>
      </c>
      <c r="C14" s="303">
        <v>22844.6</v>
      </c>
      <c r="D14" s="278">
        <v>22936.483333333337</v>
      </c>
      <c r="E14" s="278">
        <v>22366.266666666674</v>
      </c>
      <c r="F14" s="278">
        <v>21887.933333333338</v>
      </c>
      <c r="G14" s="278">
        <v>21317.716666666674</v>
      </c>
      <c r="H14" s="278">
        <v>23414.816666666673</v>
      </c>
      <c r="I14" s="278">
        <v>23985.033333333333</v>
      </c>
      <c r="J14" s="278">
        <v>24463.366666666672</v>
      </c>
      <c r="K14" s="303">
        <v>23506.7</v>
      </c>
      <c r="L14" s="303">
        <v>22458.15</v>
      </c>
      <c r="M14" s="306"/>
    </row>
    <row r="15" spans="1:15">
      <c r="A15" s="300">
        <v>6</v>
      </c>
      <c r="B15" s="276" t="s">
        <v>224</v>
      </c>
      <c r="C15" s="303">
        <v>2681.05</v>
      </c>
      <c r="D15" s="278">
        <v>2725.6333333333332</v>
      </c>
      <c r="E15" s="278">
        <v>2590.7666666666664</v>
      </c>
      <c r="F15" s="278">
        <v>2500.4833333333331</v>
      </c>
      <c r="G15" s="278">
        <v>2365.6166666666663</v>
      </c>
      <c r="H15" s="278">
        <v>2815.9166666666665</v>
      </c>
      <c r="I15" s="278">
        <v>2950.7833333333333</v>
      </c>
      <c r="J15" s="278">
        <v>3041.0666666666666</v>
      </c>
      <c r="K15" s="303">
        <v>2860.5</v>
      </c>
      <c r="L15" s="303">
        <v>2635.35</v>
      </c>
      <c r="M15" s="306"/>
    </row>
    <row r="16" spans="1:15">
      <c r="A16" s="300">
        <v>7</v>
      </c>
      <c r="B16" s="276" t="s">
        <v>225</v>
      </c>
      <c r="C16" s="303">
        <v>5536.65</v>
      </c>
      <c r="D16" s="278">
        <v>5606.7666666666664</v>
      </c>
      <c r="E16" s="278">
        <v>5357.3833333333332</v>
      </c>
      <c r="F16" s="278">
        <v>5178.1166666666668</v>
      </c>
      <c r="G16" s="278">
        <v>4928.7333333333336</v>
      </c>
      <c r="H16" s="278">
        <v>5786.0333333333328</v>
      </c>
      <c r="I16" s="278">
        <v>6035.4166666666661</v>
      </c>
      <c r="J16" s="278">
        <v>6214.6833333333325</v>
      </c>
      <c r="K16" s="303">
        <v>5856.15</v>
      </c>
      <c r="L16" s="303">
        <v>5427.5</v>
      </c>
      <c r="M16" s="306"/>
    </row>
    <row r="17" spans="1:13">
      <c r="A17" s="300">
        <v>8</v>
      </c>
      <c r="B17" s="276" t="s">
        <v>802</v>
      </c>
      <c r="C17" s="276">
        <v>1178.7</v>
      </c>
      <c r="D17" s="278">
        <v>1191.1499999999999</v>
      </c>
      <c r="E17" s="278">
        <v>1154.5999999999997</v>
      </c>
      <c r="F17" s="278">
        <v>1130.4999999999998</v>
      </c>
      <c r="G17" s="278">
        <v>1093.9499999999996</v>
      </c>
      <c r="H17" s="278">
        <v>1215.2499999999998</v>
      </c>
      <c r="I17" s="278">
        <v>1251.8</v>
      </c>
      <c r="J17" s="278">
        <v>1275.8999999999999</v>
      </c>
      <c r="K17" s="276">
        <v>1227.7</v>
      </c>
      <c r="L17" s="276">
        <v>1167.05</v>
      </c>
      <c r="M17" s="276">
        <v>4.2138499999999999</v>
      </c>
    </row>
    <row r="18" spans="1:13">
      <c r="A18" s="300">
        <v>9</v>
      </c>
      <c r="B18" s="276" t="s">
        <v>295</v>
      </c>
      <c r="C18" s="276">
        <v>15848.25</v>
      </c>
      <c r="D18" s="278">
        <v>15939.416666666666</v>
      </c>
      <c r="E18" s="278">
        <v>15608.833333333332</v>
      </c>
      <c r="F18" s="278">
        <v>15369.416666666666</v>
      </c>
      <c r="G18" s="278">
        <v>15038.833333333332</v>
      </c>
      <c r="H18" s="278">
        <v>16178.833333333332</v>
      </c>
      <c r="I18" s="278">
        <v>16509.416666666664</v>
      </c>
      <c r="J18" s="278">
        <v>16748.833333333332</v>
      </c>
      <c r="K18" s="276">
        <v>16270</v>
      </c>
      <c r="L18" s="276">
        <v>15700</v>
      </c>
      <c r="M18" s="276">
        <v>0.21029999999999999</v>
      </c>
    </row>
    <row r="19" spans="1:13">
      <c r="A19" s="300">
        <v>10</v>
      </c>
      <c r="B19" s="276" t="s">
        <v>227</v>
      </c>
      <c r="C19" s="276">
        <v>80.75</v>
      </c>
      <c r="D19" s="278">
        <v>82.333333333333329</v>
      </c>
      <c r="E19" s="278">
        <v>75.666666666666657</v>
      </c>
      <c r="F19" s="278">
        <v>70.583333333333329</v>
      </c>
      <c r="G19" s="278">
        <v>63.916666666666657</v>
      </c>
      <c r="H19" s="278">
        <v>87.416666666666657</v>
      </c>
      <c r="I19" s="278">
        <v>94.083333333333314</v>
      </c>
      <c r="J19" s="278">
        <v>99.166666666666657</v>
      </c>
      <c r="K19" s="276">
        <v>89</v>
      </c>
      <c r="L19" s="276">
        <v>77.25</v>
      </c>
      <c r="M19" s="276">
        <v>43.76267</v>
      </c>
    </row>
    <row r="20" spans="1:13">
      <c r="A20" s="300">
        <v>11</v>
      </c>
      <c r="B20" s="276" t="s">
        <v>228</v>
      </c>
      <c r="C20" s="276">
        <v>151.4</v>
      </c>
      <c r="D20" s="278">
        <v>152.16666666666666</v>
      </c>
      <c r="E20" s="278">
        <v>143.43333333333331</v>
      </c>
      <c r="F20" s="278">
        <v>135.46666666666664</v>
      </c>
      <c r="G20" s="278">
        <v>126.73333333333329</v>
      </c>
      <c r="H20" s="278">
        <v>160.13333333333333</v>
      </c>
      <c r="I20" s="278">
        <v>168.86666666666667</v>
      </c>
      <c r="J20" s="278">
        <v>176.83333333333334</v>
      </c>
      <c r="K20" s="276">
        <v>160.9</v>
      </c>
      <c r="L20" s="276">
        <v>144.19999999999999</v>
      </c>
      <c r="M20" s="276">
        <v>22.143460000000001</v>
      </c>
    </row>
    <row r="21" spans="1:13">
      <c r="A21" s="300">
        <v>12</v>
      </c>
      <c r="B21" s="276" t="s">
        <v>38</v>
      </c>
      <c r="C21" s="276">
        <v>1570.35</v>
      </c>
      <c r="D21" s="278">
        <v>1567.7833333333335</v>
      </c>
      <c r="E21" s="278">
        <v>1487.5666666666671</v>
      </c>
      <c r="F21" s="278">
        <v>1404.7833333333335</v>
      </c>
      <c r="G21" s="278">
        <v>1324.5666666666671</v>
      </c>
      <c r="H21" s="278">
        <v>1650.5666666666671</v>
      </c>
      <c r="I21" s="278">
        <v>1730.7833333333338</v>
      </c>
      <c r="J21" s="278">
        <v>1813.5666666666671</v>
      </c>
      <c r="K21" s="276">
        <v>1648</v>
      </c>
      <c r="L21" s="276">
        <v>1485</v>
      </c>
      <c r="M21" s="276">
        <v>19.903739999999999</v>
      </c>
    </row>
    <row r="22" spans="1:13">
      <c r="A22" s="300">
        <v>13</v>
      </c>
      <c r="B22" s="276" t="s">
        <v>296</v>
      </c>
      <c r="C22" s="276">
        <v>336.15</v>
      </c>
      <c r="D22" s="278">
        <v>341.40000000000003</v>
      </c>
      <c r="E22" s="278">
        <v>317.05000000000007</v>
      </c>
      <c r="F22" s="278">
        <v>297.95000000000005</v>
      </c>
      <c r="G22" s="278">
        <v>273.60000000000008</v>
      </c>
      <c r="H22" s="278">
        <v>360.50000000000006</v>
      </c>
      <c r="I22" s="278">
        <v>384.85000000000008</v>
      </c>
      <c r="J22" s="278">
        <v>403.95000000000005</v>
      </c>
      <c r="K22" s="276">
        <v>365.75</v>
      </c>
      <c r="L22" s="276">
        <v>322.3</v>
      </c>
      <c r="M22" s="276">
        <v>23.249510000000001</v>
      </c>
    </row>
    <row r="23" spans="1:13">
      <c r="A23" s="300">
        <v>14</v>
      </c>
      <c r="B23" s="276" t="s">
        <v>41</v>
      </c>
      <c r="C23" s="276">
        <v>444.25</v>
      </c>
      <c r="D23" s="278">
        <v>446.15000000000003</v>
      </c>
      <c r="E23" s="278">
        <v>425.30000000000007</v>
      </c>
      <c r="F23" s="278">
        <v>406.35</v>
      </c>
      <c r="G23" s="278">
        <v>385.50000000000006</v>
      </c>
      <c r="H23" s="278">
        <v>465.10000000000008</v>
      </c>
      <c r="I23" s="278">
        <v>485.9500000000001</v>
      </c>
      <c r="J23" s="278">
        <v>504.90000000000009</v>
      </c>
      <c r="K23" s="276">
        <v>467</v>
      </c>
      <c r="L23" s="276">
        <v>427.2</v>
      </c>
      <c r="M23" s="276">
        <v>82.238420000000005</v>
      </c>
    </row>
    <row r="24" spans="1:13">
      <c r="A24" s="300">
        <v>15</v>
      </c>
      <c r="B24" s="276" t="s">
        <v>43</v>
      </c>
      <c r="C24" s="276">
        <v>45</v>
      </c>
      <c r="D24" s="278">
        <v>45.833333333333336</v>
      </c>
      <c r="E24" s="278">
        <v>44.166666666666671</v>
      </c>
      <c r="F24" s="278">
        <v>43.333333333333336</v>
      </c>
      <c r="G24" s="278">
        <v>41.666666666666671</v>
      </c>
      <c r="H24" s="278">
        <v>46.666666666666671</v>
      </c>
      <c r="I24" s="278">
        <v>48.333333333333343</v>
      </c>
      <c r="J24" s="278">
        <v>49.166666666666671</v>
      </c>
      <c r="K24" s="276">
        <v>47.5</v>
      </c>
      <c r="L24" s="276">
        <v>45</v>
      </c>
      <c r="M24" s="276">
        <v>82.922719999999998</v>
      </c>
    </row>
    <row r="25" spans="1:13">
      <c r="A25" s="300">
        <v>16</v>
      </c>
      <c r="B25" s="276" t="s">
        <v>298</v>
      </c>
      <c r="C25" s="276">
        <v>395.75</v>
      </c>
      <c r="D25" s="278">
        <v>404.05</v>
      </c>
      <c r="E25" s="278">
        <v>373.25</v>
      </c>
      <c r="F25" s="278">
        <v>350.75</v>
      </c>
      <c r="G25" s="278">
        <v>319.95</v>
      </c>
      <c r="H25" s="278">
        <v>426.55</v>
      </c>
      <c r="I25" s="278">
        <v>457.35000000000008</v>
      </c>
      <c r="J25" s="278">
        <v>479.85</v>
      </c>
      <c r="K25" s="276">
        <v>434.85</v>
      </c>
      <c r="L25" s="276">
        <v>381.55</v>
      </c>
      <c r="M25" s="276">
        <v>7.1025499999999999</v>
      </c>
    </row>
    <row r="26" spans="1:13">
      <c r="A26" s="300">
        <v>17</v>
      </c>
      <c r="B26" s="276" t="s">
        <v>229</v>
      </c>
      <c r="C26" s="276">
        <v>1593.5</v>
      </c>
      <c r="D26" s="278">
        <v>1602.2166666666665</v>
      </c>
      <c r="E26" s="278">
        <v>1551.4333333333329</v>
      </c>
      <c r="F26" s="278">
        <v>1509.3666666666666</v>
      </c>
      <c r="G26" s="278">
        <v>1458.583333333333</v>
      </c>
      <c r="H26" s="278">
        <v>1644.2833333333328</v>
      </c>
      <c r="I26" s="278">
        <v>1695.0666666666662</v>
      </c>
      <c r="J26" s="278">
        <v>1737.1333333333328</v>
      </c>
      <c r="K26" s="276">
        <v>1653</v>
      </c>
      <c r="L26" s="276">
        <v>1560.15</v>
      </c>
      <c r="M26" s="276">
        <v>0.78019000000000005</v>
      </c>
    </row>
    <row r="27" spans="1:13">
      <c r="A27" s="300">
        <v>18</v>
      </c>
      <c r="B27" s="276" t="s">
        <v>230</v>
      </c>
      <c r="C27" s="276">
        <v>2876.15</v>
      </c>
      <c r="D27" s="278">
        <v>2908.0499999999997</v>
      </c>
      <c r="E27" s="278">
        <v>2828.0999999999995</v>
      </c>
      <c r="F27" s="278">
        <v>2780.0499999999997</v>
      </c>
      <c r="G27" s="278">
        <v>2700.0999999999995</v>
      </c>
      <c r="H27" s="278">
        <v>2956.0999999999995</v>
      </c>
      <c r="I27" s="278">
        <v>3036.0499999999993</v>
      </c>
      <c r="J27" s="278">
        <v>3084.0999999999995</v>
      </c>
      <c r="K27" s="276">
        <v>2988</v>
      </c>
      <c r="L27" s="276">
        <v>2860</v>
      </c>
      <c r="M27" s="276">
        <v>1.72936</v>
      </c>
    </row>
    <row r="28" spans="1:13">
      <c r="A28" s="300">
        <v>19</v>
      </c>
      <c r="B28" s="276" t="s">
        <v>45</v>
      </c>
      <c r="C28" s="276">
        <v>908.55</v>
      </c>
      <c r="D28" s="278">
        <v>917.06666666666661</v>
      </c>
      <c r="E28" s="278">
        <v>882.43333333333317</v>
      </c>
      <c r="F28" s="278">
        <v>856.31666666666661</v>
      </c>
      <c r="G28" s="278">
        <v>821.68333333333317</v>
      </c>
      <c r="H28" s="278">
        <v>943.18333333333317</v>
      </c>
      <c r="I28" s="278">
        <v>977.81666666666661</v>
      </c>
      <c r="J28" s="278">
        <v>1003.9333333333332</v>
      </c>
      <c r="K28" s="276">
        <v>951.7</v>
      </c>
      <c r="L28" s="276">
        <v>890.95</v>
      </c>
      <c r="M28" s="276">
        <v>8.0544600000000006</v>
      </c>
    </row>
    <row r="29" spans="1:13">
      <c r="A29" s="300">
        <v>20</v>
      </c>
      <c r="B29" s="276" t="s">
        <v>46</v>
      </c>
      <c r="C29" s="276">
        <v>235.4</v>
      </c>
      <c r="D29" s="278">
        <v>237.41666666666666</v>
      </c>
      <c r="E29" s="278">
        <v>223.93333333333331</v>
      </c>
      <c r="F29" s="278">
        <v>212.46666666666664</v>
      </c>
      <c r="G29" s="278">
        <v>198.98333333333329</v>
      </c>
      <c r="H29" s="278">
        <v>248.88333333333333</v>
      </c>
      <c r="I29" s="278">
        <v>262.36666666666667</v>
      </c>
      <c r="J29" s="278">
        <v>273.83333333333337</v>
      </c>
      <c r="K29" s="276">
        <v>250.9</v>
      </c>
      <c r="L29" s="276">
        <v>225.95</v>
      </c>
      <c r="M29" s="276">
        <v>124.98745</v>
      </c>
    </row>
    <row r="30" spans="1:13">
      <c r="A30" s="300">
        <v>21</v>
      </c>
      <c r="B30" s="276" t="s">
        <v>47</v>
      </c>
      <c r="C30" s="276">
        <v>2335.4499999999998</v>
      </c>
      <c r="D30" s="278">
        <v>2358.0499999999997</v>
      </c>
      <c r="E30" s="278">
        <v>2282.0999999999995</v>
      </c>
      <c r="F30" s="278">
        <v>2228.7499999999995</v>
      </c>
      <c r="G30" s="278">
        <v>2152.7999999999993</v>
      </c>
      <c r="H30" s="278">
        <v>2411.3999999999996</v>
      </c>
      <c r="I30" s="278">
        <v>2487.3499999999995</v>
      </c>
      <c r="J30" s="278">
        <v>2540.6999999999998</v>
      </c>
      <c r="K30" s="276">
        <v>2434</v>
      </c>
      <c r="L30" s="276">
        <v>2304.6999999999998</v>
      </c>
      <c r="M30" s="276">
        <v>12.41568</v>
      </c>
    </row>
    <row r="31" spans="1:13">
      <c r="A31" s="300">
        <v>22</v>
      </c>
      <c r="B31" s="276" t="s">
        <v>48</v>
      </c>
      <c r="C31" s="276">
        <v>176.95</v>
      </c>
      <c r="D31" s="278">
        <v>180.16666666666666</v>
      </c>
      <c r="E31" s="278">
        <v>169.13333333333333</v>
      </c>
      <c r="F31" s="278">
        <v>161.31666666666666</v>
      </c>
      <c r="G31" s="278">
        <v>150.28333333333333</v>
      </c>
      <c r="H31" s="278">
        <v>187.98333333333332</v>
      </c>
      <c r="I31" s="278">
        <v>199.01666666666668</v>
      </c>
      <c r="J31" s="278">
        <v>206.83333333333331</v>
      </c>
      <c r="K31" s="276">
        <v>191.2</v>
      </c>
      <c r="L31" s="276">
        <v>172.35</v>
      </c>
      <c r="M31" s="276">
        <v>102.77121</v>
      </c>
    </row>
    <row r="32" spans="1:13">
      <c r="A32" s="300">
        <v>23</v>
      </c>
      <c r="B32" s="276" t="s">
        <v>49</v>
      </c>
      <c r="C32" s="276">
        <v>92.5</v>
      </c>
      <c r="D32" s="278">
        <v>93.149999999999991</v>
      </c>
      <c r="E32" s="278">
        <v>87.799999999999983</v>
      </c>
      <c r="F32" s="278">
        <v>83.1</v>
      </c>
      <c r="G32" s="278">
        <v>77.749999999999986</v>
      </c>
      <c r="H32" s="278">
        <v>97.84999999999998</v>
      </c>
      <c r="I32" s="278">
        <v>103.19999999999997</v>
      </c>
      <c r="J32" s="278">
        <v>107.89999999999998</v>
      </c>
      <c r="K32" s="276">
        <v>98.5</v>
      </c>
      <c r="L32" s="276">
        <v>88.45</v>
      </c>
      <c r="M32" s="276">
        <v>361.29973999999999</v>
      </c>
    </row>
    <row r="33" spans="1:13">
      <c r="A33" s="300">
        <v>24</v>
      </c>
      <c r="B33" s="276" t="s">
        <v>51</v>
      </c>
      <c r="C33" s="276">
        <v>2554.65</v>
      </c>
      <c r="D33" s="278">
        <v>2565.3500000000004</v>
      </c>
      <c r="E33" s="278">
        <v>2528.4000000000005</v>
      </c>
      <c r="F33" s="278">
        <v>2502.15</v>
      </c>
      <c r="G33" s="278">
        <v>2465.2000000000003</v>
      </c>
      <c r="H33" s="278">
        <v>2591.6000000000008</v>
      </c>
      <c r="I33" s="278">
        <v>2628.5500000000006</v>
      </c>
      <c r="J33" s="278">
        <v>2654.8000000000011</v>
      </c>
      <c r="K33" s="276">
        <v>2602.3000000000002</v>
      </c>
      <c r="L33" s="276">
        <v>2539.1</v>
      </c>
      <c r="M33" s="276">
        <v>13.83048</v>
      </c>
    </row>
    <row r="34" spans="1:13">
      <c r="A34" s="300">
        <v>25</v>
      </c>
      <c r="B34" s="276" t="s">
        <v>226</v>
      </c>
      <c r="C34" s="276">
        <v>840.45</v>
      </c>
      <c r="D34" s="278">
        <v>821.78333333333342</v>
      </c>
      <c r="E34" s="278">
        <v>739.11666666666679</v>
      </c>
      <c r="F34" s="278">
        <v>637.78333333333342</v>
      </c>
      <c r="G34" s="278">
        <v>555.11666666666679</v>
      </c>
      <c r="H34" s="278">
        <v>923.11666666666679</v>
      </c>
      <c r="I34" s="278">
        <v>1005.7833333333335</v>
      </c>
      <c r="J34" s="278">
        <v>1107.1166666666668</v>
      </c>
      <c r="K34" s="276">
        <v>904.45</v>
      </c>
      <c r="L34" s="276">
        <v>720.45</v>
      </c>
      <c r="M34" s="276">
        <v>11.50235</v>
      </c>
    </row>
    <row r="35" spans="1:13">
      <c r="A35" s="300">
        <v>26</v>
      </c>
      <c r="B35" s="276" t="s">
        <v>53</v>
      </c>
      <c r="C35" s="276">
        <v>845.75</v>
      </c>
      <c r="D35" s="278">
        <v>850.68333333333339</v>
      </c>
      <c r="E35" s="278">
        <v>796.16666666666674</v>
      </c>
      <c r="F35" s="278">
        <v>746.58333333333337</v>
      </c>
      <c r="G35" s="278">
        <v>692.06666666666672</v>
      </c>
      <c r="H35" s="278">
        <v>900.26666666666677</v>
      </c>
      <c r="I35" s="278">
        <v>954.78333333333342</v>
      </c>
      <c r="J35" s="278">
        <v>1004.3666666666668</v>
      </c>
      <c r="K35" s="276">
        <v>905.2</v>
      </c>
      <c r="L35" s="276">
        <v>801.1</v>
      </c>
      <c r="M35" s="276">
        <v>48.91263</v>
      </c>
    </row>
    <row r="36" spans="1:13">
      <c r="A36" s="300">
        <v>27</v>
      </c>
      <c r="B36" s="276" t="s">
        <v>55</v>
      </c>
      <c r="C36" s="276">
        <v>582.5</v>
      </c>
      <c r="D36" s="278">
        <v>587.7166666666667</v>
      </c>
      <c r="E36" s="278">
        <v>568.18333333333339</v>
      </c>
      <c r="F36" s="278">
        <v>553.86666666666667</v>
      </c>
      <c r="G36" s="278">
        <v>534.33333333333337</v>
      </c>
      <c r="H36" s="278">
        <v>602.03333333333342</v>
      </c>
      <c r="I36" s="278">
        <v>621.56666666666672</v>
      </c>
      <c r="J36" s="278">
        <v>635.88333333333344</v>
      </c>
      <c r="K36" s="276">
        <v>607.25</v>
      </c>
      <c r="L36" s="276">
        <v>573.4</v>
      </c>
      <c r="M36" s="276">
        <v>185.80261999999999</v>
      </c>
    </row>
    <row r="37" spans="1:13">
      <c r="A37" s="300">
        <v>28</v>
      </c>
      <c r="B37" s="276" t="s">
        <v>56</v>
      </c>
      <c r="C37" s="276">
        <v>3238.25</v>
      </c>
      <c r="D37" s="278">
        <v>3263.9166666666665</v>
      </c>
      <c r="E37" s="278">
        <v>3172.833333333333</v>
      </c>
      <c r="F37" s="278">
        <v>3107.4166666666665</v>
      </c>
      <c r="G37" s="278">
        <v>3016.333333333333</v>
      </c>
      <c r="H37" s="278">
        <v>3329.333333333333</v>
      </c>
      <c r="I37" s="278">
        <v>3420.4166666666661</v>
      </c>
      <c r="J37" s="278">
        <v>3485.833333333333</v>
      </c>
      <c r="K37" s="276">
        <v>3355</v>
      </c>
      <c r="L37" s="276">
        <v>3198.5</v>
      </c>
      <c r="M37" s="276">
        <v>7.9775999999999998</v>
      </c>
    </row>
    <row r="38" spans="1:13">
      <c r="A38" s="300">
        <v>29</v>
      </c>
      <c r="B38" s="276" t="s">
        <v>58</v>
      </c>
      <c r="C38" s="276">
        <v>8846.75</v>
      </c>
      <c r="D38" s="278">
        <v>8887.1333333333332</v>
      </c>
      <c r="E38" s="278">
        <v>8529.2666666666664</v>
      </c>
      <c r="F38" s="278">
        <v>8211.7833333333328</v>
      </c>
      <c r="G38" s="278">
        <v>7853.9166666666661</v>
      </c>
      <c r="H38" s="278">
        <v>9204.6166666666668</v>
      </c>
      <c r="I38" s="278">
        <v>9562.4833333333318</v>
      </c>
      <c r="J38" s="278">
        <v>9879.9666666666672</v>
      </c>
      <c r="K38" s="276">
        <v>9245</v>
      </c>
      <c r="L38" s="276">
        <v>8569.65</v>
      </c>
      <c r="M38" s="276">
        <v>7.1328500000000004</v>
      </c>
    </row>
    <row r="39" spans="1:13">
      <c r="A39" s="300">
        <v>30</v>
      </c>
      <c r="B39" s="276" t="s">
        <v>232</v>
      </c>
      <c r="C39" s="276">
        <v>3070.55</v>
      </c>
      <c r="D39" s="278">
        <v>3062.6666666666665</v>
      </c>
      <c r="E39" s="278">
        <v>3018.9833333333331</v>
      </c>
      <c r="F39" s="278">
        <v>2967.4166666666665</v>
      </c>
      <c r="G39" s="278">
        <v>2923.7333333333331</v>
      </c>
      <c r="H39" s="278">
        <v>3114.2333333333331</v>
      </c>
      <c r="I39" s="278">
        <v>3157.9166666666665</v>
      </c>
      <c r="J39" s="278">
        <v>3209.4833333333331</v>
      </c>
      <c r="K39" s="276">
        <v>3106.35</v>
      </c>
      <c r="L39" s="276">
        <v>3011.1</v>
      </c>
      <c r="M39" s="276">
        <v>1.1727399999999999</v>
      </c>
    </row>
    <row r="40" spans="1:13">
      <c r="A40" s="300">
        <v>31</v>
      </c>
      <c r="B40" s="276" t="s">
        <v>59</v>
      </c>
      <c r="C40" s="276">
        <v>5041.8500000000004</v>
      </c>
      <c r="D40" s="278">
        <v>5060.583333333333</v>
      </c>
      <c r="E40" s="278">
        <v>4886.4666666666662</v>
      </c>
      <c r="F40" s="278">
        <v>4731.083333333333</v>
      </c>
      <c r="G40" s="278">
        <v>4556.9666666666662</v>
      </c>
      <c r="H40" s="278">
        <v>5215.9666666666662</v>
      </c>
      <c r="I40" s="278">
        <v>5390.083333333333</v>
      </c>
      <c r="J40" s="278">
        <v>5545.4666666666662</v>
      </c>
      <c r="K40" s="276">
        <v>5234.7</v>
      </c>
      <c r="L40" s="276">
        <v>4905.2</v>
      </c>
      <c r="M40" s="276">
        <v>35.515700000000002</v>
      </c>
    </row>
    <row r="41" spans="1:13">
      <c r="A41" s="300">
        <v>32</v>
      </c>
      <c r="B41" s="276" t="s">
        <v>60</v>
      </c>
      <c r="C41" s="276">
        <v>1537.45</v>
      </c>
      <c r="D41" s="278">
        <v>1555.7</v>
      </c>
      <c r="E41" s="278">
        <v>1501.75</v>
      </c>
      <c r="F41" s="278">
        <v>1466.05</v>
      </c>
      <c r="G41" s="278">
        <v>1412.1</v>
      </c>
      <c r="H41" s="278">
        <v>1591.4</v>
      </c>
      <c r="I41" s="278">
        <v>1645.3500000000004</v>
      </c>
      <c r="J41" s="278">
        <v>1681.0500000000002</v>
      </c>
      <c r="K41" s="276">
        <v>1609.65</v>
      </c>
      <c r="L41" s="276">
        <v>1520</v>
      </c>
      <c r="M41" s="276">
        <v>8.0568799999999996</v>
      </c>
    </row>
    <row r="42" spans="1:13">
      <c r="A42" s="300">
        <v>33</v>
      </c>
      <c r="B42" s="276" t="s">
        <v>233</v>
      </c>
      <c r="C42" s="276">
        <v>374.3</v>
      </c>
      <c r="D42" s="278">
        <v>382.25</v>
      </c>
      <c r="E42" s="278">
        <v>359.55</v>
      </c>
      <c r="F42" s="278">
        <v>344.8</v>
      </c>
      <c r="G42" s="278">
        <v>322.10000000000002</v>
      </c>
      <c r="H42" s="278">
        <v>397</v>
      </c>
      <c r="I42" s="278">
        <v>419.70000000000005</v>
      </c>
      <c r="J42" s="278">
        <v>434.45</v>
      </c>
      <c r="K42" s="276">
        <v>404.95</v>
      </c>
      <c r="L42" s="276">
        <v>367.5</v>
      </c>
      <c r="M42" s="276">
        <v>112.23698</v>
      </c>
    </row>
    <row r="43" spans="1:13">
      <c r="A43" s="300">
        <v>34</v>
      </c>
      <c r="B43" s="276" t="s">
        <v>61</v>
      </c>
      <c r="C43" s="276">
        <v>58.8</v>
      </c>
      <c r="D43" s="278">
        <v>59.699999999999996</v>
      </c>
      <c r="E43" s="278">
        <v>55.899999999999991</v>
      </c>
      <c r="F43" s="278">
        <v>52.999999999999993</v>
      </c>
      <c r="G43" s="278">
        <v>49.199999999999989</v>
      </c>
      <c r="H43" s="278">
        <v>62.599999999999994</v>
      </c>
      <c r="I43" s="278">
        <v>66.399999999999991</v>
      </c>
      <c r="J43" s="278">
        <v>69.3</v>
      </c>
      <c r="K43" s="276">
        <v>63.5</v>
      </c>
      <c r="L43" s="276">
        <v>56.8</v>
      </c>
      <c r="M43" s="276">
        <v>508.95629000000002</v>
      </c>
    </row>
    <row r="44" spans="1:13">
      <c r="A44" s="300">
        <v>35</v>
      </c>
      <c r="B44" s="276" t="s">
        <v>62</v>
      </c>
      <c r="C44" s="276">
        <v>47.25</v>
      </c>
      <c r="D44" s="278">
        <v>47.949999999999996</v>
      </c>
      <c r="E44" s="278">
        <v>44.449999999999989</v>
      </c>
      <c r="F44" s="278">
        <v>41.649999999999991</v>
      </c>
      <c r="G44" s="278">
        <v>38.149999999999984</v>
      </c>
      <c r="H44" s="278">
        <v>50.749999999999993</v>
      </c>
      <c r="I44" s="278">
        <v>54.250000000000007</v>
      </c>
      <c r="J44" s="278">
        <v>57.05</v>
      </c>
      <c r="K44" s="276">
        <v>51.45</v>
      </c>
      <c r="L44" s="276">
        <v>45.15</v>
      </c>
      <c r="M44" s="276">
        <v>102.06874000000001</v>
      </c>
    </row>
    <row r="45" spans="1:13">
      <c r="A45" s="300">
        <v>36</v>
      </c>
      <c r="B45" s="276" t="s">
        <v>63</v>
      </c>
      <c r="C45" s="276">
        <v>1503.55</v>
      </c>
      <c r="D45" s="278">
        <v>1518.9666666666665</v>
      </c>
      <c r="E45" s="278">
        <v>1455.583333333333</v>
      </c>
      <c r="F45" s="278">
        <v>1407.6166666666666</v>
      </c>
      <c r="G45" s="278">
        <v>1344.2333333333331</v>
      </c>
      <c r="H45" s="278">
        <v>1566.9333333333329</v>
      </c>
      <c r="I45" s="278">
        <v>1630.3166666666666</v>
      </c>
      <c r="J45" s="278">
        <v>1678.2833333333328</v>
      </c>
      <c r="K45" s="276">
        <v>1582.35</v>
      </c>
      <c r="L45" s="276">
        <v>1471</v>
      </c>
      <c r="M45" s="276">
        <v>7.1437600000000003</v>
      </c>
    </row>
    <row r="46" spans="1:13">
      <c r="A46" s="300">
        <v>37</v>
      </c>
      <c r="B46" s="276" t="s">
        <v>234</v>
      </c>
      <c r="C46" s="276">
        <v>1229.2</v>
      </c>
      <c r="D46" s="278">
        <v>1253.2666666666667</v>
      </c>
      <c r="E46" s="278">
        <v>1188.0333333333333</v>
      </c>
      <c r="F46" s="278">
        <v>1146.8666666666666</v>
      </c>
      <c r="G46" s="278">
        <v>1081.6333333333332</v>
      </c>
      <c r="H46" s="278">
        <v>1294.4333333333334</v>
      </c>
      <c r="I46" s="278">
        <v>1359.6666666666665</v>
      </c>
      <c r="J46" s="278">
        <v>1400.8333333333335</v>
      </c>
      <c r="K46" s="276">
        <v>1318.5</v>
      </c>
      <c r="L46" s="276">
        <v>1212.0999999999999</v>
      </c>
      <c r="M46" s="276">
        <v>0.85138000000000003</v>
      </c>
    </row>
    <row r="47" spans="1:13">
      <c r="A47" s="300">
        <v>38</v>
      </c>
      <c r="B47" s="276" t="s">
        <v>65</v>
      </c>
      <c r="C47" s="276">
        <v>111.95</v>
      </c>
      <c r="D47" s="278">
        <v>114.76666666666667</v>
      </c>
      <c r="E47" s="278">
        <v>106.33333333333333</v>
      </c>
      <c r="F47" s="278">
        <v>100.71666666666667</v>
      </c>
      <c r="G47" s="278">
        <v>92.283333333333331</v>
      </c>
      <c r="H47" s="278">
        <v>120.38333333333333</v>
      </c>
      <c r="I47" s="278">
        <v>128.81666666666666</v>
      </c>
      <c r="J47" s="278">
        <v>134.43333333333334</v>
      </c>
      <c r="K47" s="276">
        <v>123.2</v>
      </c>
      <c r="L47" s="276">
        <v>109.15</v>
      </c>
      <c r="M47" s="276">
        <v>289.93024000000003</v>
      </c>
    </row>
    <row r="48" spans="1:13">
      <c r="A48" s="300">
        <v>39</v>
      </c>
      <c r="B48" s="276" t="s">
        <v>66</v>
      </c>
      <c r="C48" s="276">
        <v>695</v>
      </c>
      <c r="D48" s="278">
        <v>696.86666666666679</v>
      </c>
      <c r="E48" s="278">
        <v>679.8333333333336</v>
      </c>
      <c r="F48" s="278">
        <v>664.66666666666686</v>
      </c>
      <c r="G48" s="278">
        <v>647.63333333333367</v>
      </c>
      <c r="H48" s="278">
        <v>712.03333333333353</v>
      </c>
      <c r="I48" s="278">
        <v>729.06666666666683</v>
      </c>
      <c r="J48" s="278">
        <v>744.23333333333346</v>
      </c>
      <c r="K48" s="276">
        <v>713.9</v>
      </c>
      <c r="L48" s="276">
        <v>681.7</v>
      </c>
      <c r="M48" s="276">
        <v>9.8222000000000005</v>
      </c>
    </row>
    <row r="49" spans="1:13">
      <c r="A49" s="300">
        <v>40</v>
      </c>
      <c r="B49" s="276" t="s">
        <v>67</v>
      </c>
      <c r="C49" s="276">
        <v>524.20000000000005</v>
      </c>
      <c r="D49" s="278">
        <v>527.26666666666677</v>
      </c>
      <c r="E49" s="278">
        <v>499.58333333333348</v>
      </c>
      <c r="F49" s="278">
        <v>474.9666666666667</v>
      </c>
      <c r="G49" s="278">
        <v>447.28333333333342</v>
      </c>
      <c r="H49" s="278">
        <v>551.88333333333355</v>
      </c>
      <c r="I49" s="278">
        <v>579.56666666666672</v>
      </c>
      <c r="J49" s="278">
        <v>604.18333333333362</v>
      </c>
      <c r="K49" s="276">
        <v>554.95000000000005</v>
      </c>
      <c r="L49" s="276">
        <v>502.65</v>
      </c>
      <c r="M49" s="276">
        <v>28.726230000000001</v>
      </c>
    </row>
    <row r="50" spans="1:13">
      <c r="A50" s="300">
        <v>41</v>
      </c>
      <c r="B50" s="276" t="s">
        <v>69</v>
      </c>
      <c r="C50" s="276">
        <v>490.9</v>
      </c>
      <c r="D50" s="278">
        <v>494.08333333333331</v>
      </c>
      <c r="E50" s="278">
        <v>476.96666666666664</v>
      </c>
      <c r="F50" s="278">
        <v>463.0333333333333</v>
      </c>
      <c r="G50" s="278">
        <v>445.91666666666663</v>
      </c>
      <c r="H50" s="278">
        <v>508.01666666666665</v>
      </c>
      <c r="I50" s="278">
        <v>525.13333333333333</v>
      </c>
      <c r="J50" s="278">
        <v>539.06666666666661</v>
      </c>
      <c r="K50" s="276">
        <v>511.2</v>
      </c>
      <c r="L50" s="276">
        <v>480.15</v>
      </c>
      <c r="M50" s="276">
        <v>152.53093999999999</v>
      </c>
    </row>
    <row r="51" spans="1:13">
      <c r="A51" s="300">
        <v>42</v>
      </c>
      <c r="B51" s="276" t="s">
        <v>70</v>
      </c>
      <c r="C51" s="276">
        <v>32.549999999999997</v>
      </c>
      <c r="D51" s="278">
        <v>33.449999999999996</v>
      </c>
      <c r="E51" s="278">
        <v>31.199999999999989</v>
      </c>
      <c r="F51" s="278">
        <v>29.849999999999994</v>
      </c>
      <c r="G51" s="278">
        <v>27.599999999999987</v>
      </c>
      <c r="H51" s="278">
        <v>34.79999999999999</v>
      </c>
      <c r="I51" s="278">
        <v>37.050000000000004</v>
      </c>
      <c r="J51" s="278">
        <v>38.399999999999991</v>
      </c>
      <c r="K51" s="276">
        <v>35.700000000000003</v>
      </c>
      <c r="L51" s="276">
        <v>32.1</v>
      </c>
      <c r="M51" s="276">
        <v>550.99409000000003</v>
      </c>
    </row>
    <row r="52" spans="1:13">
      <c r="A52" s="300">
        <v>43</v>
      </c>
      <c r="B52" s="276" t="s">
        <v>71</v>
      </c>
      <c r="C52" s="276">
        <v>450</v>
      </c>
      <c r="D52" s="278">
        <v>454.33333333333331</v>
      </c>
      <c r="E52" s="278">
        <v>435.26666666666665</v>
      </c>
      <c r="F52" s="278">
        <v>420.53333333333336</v>
      </c>
      <c r="G52" s="278">
        <v>401.4666666666667</v>
      </c>
      <c r="H52" s="278">
        <v>469.06666666666661</v>
      </c>
      <c r="I52" s="278">
        <v>488.13333333333333</v>
      </c>
      <c r="J52" s="278">
        <v>502.86666666666656</v>
      </c>
      <c r="K52" s="276">
        <v>473.4</v>
      </c>
      <c r="L52" s="276">
        <v>439.6</v>
      </c>
      <c r="M52" s="276">
        <v>32.732939999999999</v>
      </c>
    </row>
    <row r="53" spans="1:13">
      <c r="A53" s="300">
        <v>44</v>
      </c>
      <c r="B53" s="276" t="s">
        <v>72</v>
      </c>
      <c r="C53" s="276">
        <v>12448.65</v>
      </c>
      <c r="D53" s="278">
        <v>12550.883333333333</v>
      </c>
      <c r="E53" s="278">
        <v>11807.766666666666</v>
      </c>
      <c r="F53" s="278">
        <v>11166.883333333333</v>
      </c>
      <c r="G53" s="278">
        <v>10423.766666666666</v>
      </c>
      <c r="H53" s="278">
        <v>13191.766666666666</v>
      </c>
      <c r="I53" s="278">
        <v>13934.883333333331</v>
      </c>
      <c r="J53" s="278">
        <v>14575.766666666666</v>
      </c>
      <c r="K53" s="276">
        <v>13294</v>
      </c>
      <c r="L53" s="276">
        <v>11910</v>
      </c>
      <c r="M53" s="276">
        <v>1.12236</v>
      </c>
    </row>
    <row r="54" spans="1:13">
      <c r="A54" s="300">
        <v>45</v>
      </c>
      <c r="B54" s="276" t="s">
        <v>74</v>
      </c>
      <c r="C54" s="276">
        <v>367.35</v>
      </c>
      <c r="D54" s="278">
        <v>372.66666666666669</v>
      </c>
      <c r="E54" s="278">
        <v>352.33333333333337</v>
      </c>
      <c r="F54" s="278">
        <v>337.31666666666666</v>
      </c>
      <c r="G54" s="278">
        <v>316.98333333333335</v>
      </c>
      <c r="H54" s="278">
        <v>387.68333333333339</v>
      </c>
      <c r="I54" s="278">
        <v>408.01666666666677</v>
      </c>
      <c r="J54" s="278">
        <v>423.03333333333342</v>
      </c>
      <c r="K54" s="276">
        <v>393</v>
      </c>
      <c r="L54" s="276">
        <v>357.65</v>
      </c>
      <c r="M54" s="276">
        <v>127.233</v>
      </c>
    </row>
    <row r="55" spans="1:13">
      <c r="A55" s="300">
        <v>46</v>
      </c>
      <c r="B55" s="276" t="s">
        <v>75</v>
      </c>
      <c r="C55" s="276">
        <v>3624.05</v>
      </c>
      <c r="D55" s="278">
        <v>3628.65</v>
      </c>
      <c r="E55" s="278">
        <v>3530.25</v>
      </c>
      <c r="F55" s="278">
        <v>3436.45</v>
      </c>
      <c r="G55" s="278">
        <v>3338.0499999999997</v>
      </c>
      <c r="H55" s="278">
        <v>3722.4500000000003</v>
      </c>
      <c r="I55" s="278">
        <v>3820.8500000000008</v>
      </c>
      <c r="J55" s="278">
        <v>3914.6500000000005</v>
      </c>
      <c r="K55" s="276">
        <v>3727.05</v>
      </c>
      <c r="L55" s="276">
        <v>3534.85</v>
      </c>
      <c r="M55" s="276">
        <v>6.70146</v>
      </c>
    </row>
    <row r="56" spans="1:13">
      <c r="A56" s="300">
        <v>47</v>
      </c>
      <c r="B56" s="276" t="s">
        <v>76</v>
      </c>
      <c r="C56" s="276">
        <v>452.8</v>
      </c>
      <c r="D56" s="278">
        <v>455.83333333333331</v>
      </c>
      <c r="E56" s="278">
        <v>425.91666666666663</v>
      </c>
      <c r="F56" s="278">
        <v>399.0333333333333</v>
      </c>
      <c r="G56" s="278">
        <v>369.11666666666662</v>
      </c>
      <c r="H56" s="278">
        <v>482.71666666666664</v>
      </c>
      <c r="I56" s="278">
        <v>512.63333333333321</v>
      </c>
      <c r="J56" s="278">
        <v>539.51666666666665</v>
      </c>
      <c r="K56" s="276">
        <v>485.75</v>
      </c>
      <c r="L56" s="276">
        <v>428.95</v>
      </c>
      <c r="M56" s="276">
        <v>76.474100000000007</v>
      </c>
    </row>
    <row r="57" spans="1:13">
      <c r="A57" s="300">
        <v>48</v>
      </c>
      <c r="B57" s="276" t="s">
        <v>77</v>
      </c>
      <c r="C57" s="276">
        <v>109.15</v>
      </c>
      <c r="D57" s="278">
        <v>111.91666666666667</v>
      </c>
      <c r="E57" s="278">
        <v>102.43333333333334</v>
      </c>
      <c r="F57" s="278">
        <v>95.716666666666669</v>
      </c>
      <c r="G57" s="278">
        <v>86.233333333333334</v>
      </c>
      <c r="H57" s="278">
        <v>118.63333333333334</v>
      </c>
      <c r="I57" s="278">
        <v>128.11666666666667</v>
      </c>
      <c r="J57" s="278">
        <v>134.83333333333334</v>
      </c>
      <c r="K57" s="276">
        <v>121.4</v>
      </c>
      <c r="L57" s="276">
        <v>105.2</v>
      </c>
      <c r="M57" s="276">
        <v>462.11234000000002</v>
      </c>
    </row>
    <row r="58" spans="1:13">
      <c r="A58" s="300">
        <v>49</v>
      </c>
      <c r="B58" s="276" t="s">
        <v>78</v>
      </c>
      <c r="C58" s="276">
        <v>122</v>
      </c>
      <c r="D58" s="278">
        <v>123</v>
      </c>
      <c r="E58" s="278">
        <v>119.1</v>
      </c>
      <c r="F58" s="278">
        <v>116.19999999999999</v>
      </c>
      <c r="G58" s="278">
        <v>112.29999999999998</v>
      </c>
      <c r="H58" s="278">
        <v>125.9</v>
      </c>
      <c r="I58" s="278">
        <v>129.80000000000001</v>
      </c>
      <c r="J58" s="278">
        <v>132.70000000000002</v>
      </c>
      <c r="K58" s="276">
        <v>126.9</v>
      </c>
      <c r="L58" s="276">
        <v>120.1</v>
      </c>
      <c r="M58" s="276">
        <v>20.497810000000001</v>
      </c>
    </row>
    <row r="59" spans="1:13">
      <c r="A59" s="300">
        <v>50</v>
      </c>
      <c r="B59" s="276" t="s">
        <v>81</v>
      </c>
      <c r="C59" s="276">
        <v>580.5</v>
      </c>
      <c r="D59" s="278">
        <v>589.16666666666663</v>
      </c>
      <c r="E59" s="278">
        <v>561.33333333333326</v>
      </c>
      <c r="F59" s="278">
        <v>542.16666666666663</v>
      </c>
      <c r="G59" s="278">
        <v>514.33333333333326</v>
      </c>
      <c r="H59" s="278">
        <v>608.33333333333326</v>
      </c>
      <c r="I59" s="278">
        <v>636.16666666666652</v>
      </c>
      <c r="J59" s="278">
        <v>655.33333333333326</v>
      </c>
      <c r="K59" s="276">
        <v>617</v>
      </c>
      <c r="L59" s="276">
        <v>570</v>
      </c>
      <c r="M59" s="276">
        <v>2.4028299999999998</v>
      </c>
    </row>
    <row r="60" spans="1:13">
      <c r="A60" s="300">
        <v>51</v>
      </c>
      <c r="B60" s="276" t="s">
        <v>82</v>
      </c>
      <c r="C60" s="276">
        <v>354.85</v>
      </c>
      <c r="D60" s="278">
        <v>359.05</v>
      </c>
      <c r="E60" s="278">
        <v>343.3</v>
      </c>
      <c r="F60" s="278">
        <v>331.75</v>
      </c>
      <c r="G60" s="278">
        <v>316</v>
      </c>
      <c r="H60" s="278">
        <v>370.6</v>
      </c>
      <c r="I60" s="278">
        <v>386.35</v>
      </c>
      <c r="J60" s="278">
        <v>397.90000000000003</v>
      </c>
      <c r="K60" s="276">
        <v>374.8</v>
      </c>
      <c r="L60" s="276">
        <v>347.5</v>
      </c>
      <c r="M60" s="276">
        <v>46.424860000000002</v>
      </c>
    </row>
    <row r="61" spans="1:13">
      <c r="A61" s="300">
        <v>52</v>
      </c>
      <c r="B61" s="276" t="s">
        <v>83</v>
      </c>
      <c r="C61" s="276">
        <v>778.5</v>
      </c>
      <c r="D61" s="278">
        <v>785.13333333333333</v>
      </c>
      <c r="E61" s="278">
        <v>753.36666666666667</v>
      </c>
      <c r="F61" s="278">
        <v>728.23333333333335</v>
      </c>
      <c r="G61" s="278">
        <v>696.4666666666667</v>
      </c>
      <c r="H61" s="278">
        <v>810.26666666666665</v>
      </c>
      <c r="I61" s="278">
        <v>842.0333333333333</v>
      </c>
      <c r="J61" s="278">
        <v>867.16666666666663</v>
      </c>
      <c r="K61" s="276">
        <v>816.9</v>
      </c>
      <c r="L61" s="276">
        <v>760</v>
      </c>
      <c r="M61" s="276">
        <v>144.65355</v>
      </c>
    </row>
    <row r="62" spans="1:13">
      <c r="A62" s="300">
        <v>53</v>
      </c>
      <c r="B62" s="276" t="s">
        <v>84</v>
      </c>
      <c r="C62" s="276">
        <v>132.94999999999999</v>
      </c>
      <c r="D62" s="278">
        <v>134.6</v>
      </c>
      <c r="E62" s="278">
        <v>127.69999999999999</v>
      </c>
      <c r="F62" s="278">
        <v>122.44999999999999</v>
      </c>
      <c r="G62" s="278">
        <v>115.54999999999998</v>
      </c>
      <c r="H62" s="278">
        <v>139.85</v>
      </c>
      <c r="I62" s="278">
        <v>146.75000000000003</v>
      </c>
      <c r="J62" s="278">
        <v>152</v>
      </c>
      <c r="K62" s="276">
        <v>141.5</v>
      </c>
      <c r="L62" s="276">
        <v>129.35</v>
      </c>
      <c r="M62" s="276">
        <v>201.32655</v>
      </c>
    </row>
    <row r="63" spans="1:13">
      <c r="A63" s="300">
        <v>54</v>
      </c>
      <c r="B63" s="276" t="s">
        <v>3634</v>
      </c>
      <c r="C63" s="276">
        <v>2390</v>
      </c>
      <c r="D63" s="278">
        <v>2441.0166666666669</v>
      </c>
      <c r="E63" s="278">
        <v>2253.9833333333336</v>
      </c>
      <c r="F63" s="278">
        <v>2117.9666666666667</v>
      </c>
      <c r="G63" s="278">
        <v>1930.9333333333334</v>
      </c>
      <c r="H63" s="278">
        <v>2577.0333333333338</v>
      </c>
      <c r="I63" s="278">
        <v>2764.0666666666675</v>
      </c>
      <c r="J63" s="278">
        <v>2900.0833333333339</v>
      </c>
      <c r="K63" s="276">
        <v>2628.05</v>
      </c>
      <c r="L63" s="276">
        <v>2305</v>
      </c>
      <c r="M63" s="276">
        <v>6.5639799999999999</v>
      </c>
    </row>
    <row r="64" spans="1:13">
      <c r="A64" s="300">
        <v>55</v>
      </c>
      <c r="B64" s="276" t="s">
        <v>85</v>
      </c>
      <c r="C64" s="276">
        <v>1541.55</v>
      </c>
      <c r="D64" s="278">
        <v>1554.0166666666667</v>
      </c>
      <c r="E64" s="278">
        <v>1509.5333333333333</v>
      </c>
      <c r="F64" s="278">
        <v>1477.5166666666667</v>
      </c>
      <c r="G64" s="278">
        <v>1433.0333333333333</v>
      </c>
      <c r="H64" s="278">
        <v>1586.0333333333333</v>
      </c>
      <c r="I64" s="278">
        <v>1630.5166666666664</v>
      </c>
      <c r="J64" s="278">
        <v>1662.5333333333333</v>
      </c>
      <c r="K64" s="276">
        <v>1598.5</v>
      </c>
      <c r="L64" s="276">
        <v>1522</v>
      </c>
      <c r="M64" s="276">
        <v>10.46264</v>
      </c>
    </row>
    <row r="65" spans="1:13">
      <c r="A65" s="300">
        <v>56</v>
      </c>
      <c r="B65" s="276" t="s">
        <v>86</v>
      </c>
      <c r="C65" s="276">
        <v>379.4</v>
      </c>
      <c r="D65" s="278">
        <v>385.33333333333331</v>
      </c>
      <c r="E65" s="278">
        <v>363.06666666666661</v>
      </c>
      <c r="F65" s="278">
        <v>346.73333333333329</v>
      </c>
      <c r="G65" s="278">
        <v>324.46666666666658</v>
      </c>
      <c r="H65" s="278">
        <v>401.66666666666663</v>
      </c>
      <c r="I65" s="278">
        <v>423.93333333333339</v>
      </c>
      <c r="J65" s="278">
        <v>440.26666666666665</v>
      </c>
      <c r="K65" s="276">
        <v>407.6</v>
      </c>
      <c r="L65" s="276">
        <v>369</v>
      </c>
      <c r="M65" s="276">
        <v>38.99926</v>
      </c>
    </row>
    <row r="66" spans="1:13">
      <c r="A66" s="300">
        <v>57</v>
      </c>
      <c r="B66" s="276" t="s">
        <v>236</v>
      </c>
      <c r="C66" s="276">
        <v>769.95</v>
      </c>
      <c r="D66" s="278">
        <v>772.55000000000007</v>
      </c>
      <c r="E66" s="278">
        <v>757.15000000000009</v>
      </c>
      <c r="F66" s="278">
        <v>744.35</v>
      </c>
      <c r="G66" s="278">
        <v>728.95</v>
      </c>
      <c r="H66" s="278">
        <v>785.35000000000014</v>
      </c>
      <c r="I66" s="278">
        <v>800.75</v>
      </c>
      <c r="J66" s="278">
        <v>813.55000000000018</v>
      </c>
      <c r="K66" s="276">
        <v>787.95</v>
      </c>
      <c r="L66" s="276">
        <v>759.75</v>
      </c>
      <c r="M66" s="276">
        <v>4.0094200000000004</v>
      </c>
    </row>
    <row r="67" spans="1:13">
      <c r="A67" s="300">
        <v>58</v>
      </c>
      <c r="B67" s="276" t="s">
        <v>237</v>
      </c>
      <c r="C67" s="276">
        <v>358.85</v>
      </c>
      <c r="D67" s="278">
        <v>362.75</v>
      </c>
      <c r="E67" s="278">
        <v>352.1</v>
      </c>
      <c r="F67" s="278">
        <v>345.35</v>
      </c>
      <c r="G67" s="278">
        <v>334.70000000000005</v>
      </c>
      <c r="H67" s="278">
        <v>369.5</v>
      </c>
      <c r="I67" s="278">
        <v>380.15</v>
      </c>
      <c r="J67" s="278">
        <v>386.9</v>
      </c>
      <c r="K67" s="276">
        <v>373.4</v>
      </c>
      <c r="L67" s="276">
        <v>356</v>
      </c>
      <c r="M67" s="276">
        <v>18.05857</v>
      </c>
    </row>
    <row r="68" spans="1:13">
      <c r="A68" s="300">
        <v>59</v>
      </c>
      <c r="B68" s="276" t="s">
        <v>235</v>
      </c>
      <c r="C68" s="276">
        <v>175.55</v>
      </c>
      <c r="D68" s="278">
        <v>176.35</v>
      </c>
      <c r="E68" s="278">
        <v>173.2</v>
      </c>
      <c r="F68" s="278">
        <v>170.85</v>
      </c>
      <c r="G68" s="278">
        <v>167.7</v>
      </c>
      <c r="H68" s="278">
        <v>178.7</v>
      </c>
      <c r="I68" s="278">
        <v>181.85000000000002</v>
      </c>
      <c r="J68" s="278">
        <v>184.2</v>
      </c>
      <c r="K68" s="276">
        <v>179.5</v>
      </c>
      <c r="L68" s="276">
        <v>174</v>
      </c>
      <c r="M68" s="276">
        <v>17.00038</v>
      </c>
    </row>
    <row r="69" spans="1:13">
      <c r="A69" s="300">
        <v>60</v>
      </c>
      <c r="B69" s="276" t="s">
        <v>87</v>
      </c>
      <c r="C69" s="276">
        <v>576.1</v>
      </c>
      <c r="D69" s="278">
        <v>585.76666666666677</v>
      </c>
      <c r="E69" s="278">
        <v>555.48333333333358</v>
      </c>
      <c r="F69" s="278">
        <v>534.86666666666679</v>
      </c>
      <c r="G69" s="278">
        <v>504.5833333333336</v>
      </c>
      <c r="H69" s="278">
        <v>606.38333333333355</v>
      </c>
      <c r="I69" s="278">
        <v>636.66666666666663</v>
      </c>
      <c r="J69" s="278">
        <v>657.28333333333353</v>
      </c>
      <c r="K69" s="276">
        <v>616.04999999999995</v>
      </c>
      <c r="L69" s="276">
        <v>565.15</v>
      </c>
      <c r="M69" s="276">
        <v>22.3613</v>
      </c>
    </row>
    <row r="70" spans="1:13">
      <c r="A70" s="300">
        <v>61</v>
      </c>
      <c r="B70" s="276" t="s">
        <v>88</v>
      </c>
      <c r="C70" s="276">
        <v>503.6</v>
      </c>
      <c r="D70" s="278">
        <v>504.25</v>
      </c>
      <c r="E70" s="278">
        <v>493.54999999999995</v>
      </c>
      <c r="F70" s="278">
        <v>483.49999999999994</v>
      </c>
      <c r="G70" s="278">
        <v>472.7999999999999</v>
      </c>
      <c r="H70" s="278">
        <v>514.29999999999995</v>
      </c>
      <c r="I70" s="278">
        <v>525</v>
      </c>
      <c r="J70" s="278">
        <v>535.05000000000007</v>
      </c>
      <c r="K70" s="276">
        <v>514.95000000000005</v>
      </c>
      <c r="L70" s="276">
        <v>494.2</v>
      </c>
      <c r="M70" s="276">
        <v>50.092419999999997</v>
      </c>
    </row>
    <row r="71" spans="1:13">
      <c r="A71" s="300">
        <v>62</v>
      </c>
      <c r="B71" s="276" t="s">
        <v>238</v>
      </c>
      <c r="C71" s="276">
        <v>970.1</v>
      </c>
      <c r="D71" s="278">
        <v>998.06666666666661</v>
      </c>
      <c r="E71" s="278">
        <v>917.0333333333333</v>
      </c>
      <c r="F71" s="278">
        <v>863.9666666666667</v>
      </c>
      <c r="G71" s="278">
        <v>782.93333333333339</v>
      </c>
      <c r="H71" s="278">
        <v>1051.1333333333332</v>
      </c>
      <c r="I71" s="278">
        <v>1132.1666666666665</v>
      </c>
      <c r="J71" s="278">
        <v>1185.2333333333331</v>
      </c>
      <c r="K71" s="276">
        <v>1079.0999999999999</v>
      </c>
      <c r="L71" s="276">
        <v>945</v>
      </c>
      <c r="M71" s="276">
        <v>1.83138</v>
      </c>
    </row>
    <row r="72" spans="1:13">
      <c r="A72" s="300">
        <v>63</v>
      </c>
      <c r="B72" s="276" t="s">
        <v>91</v>
      </c>
      <c r="C72" s="276">
        <v>3634.15</v>
      </c>
      <c r="D72" s="278">
        <v>3660.6333333333337</v>
      </c>
      <c r="E72" s="278">
        <v>3517.3166666666675</v>
      </c>
      <c r="F72" s="278">
        <v>3400.483333333334</v>
      </c>
      <c r="G72" s="278">
        <v>3257.1666666666679</v>
      </c>
      <c r="H72" s="278">
        <v>3777.4666666666672</v>
      </c>
      <c r="I72" s="278">
        <v>3920.7833333333338</v>
      </c>
      <c r="J72" s="278">
        <v>4037.6166666666668</v>
      </c>
      <c r="K72" s="276">
        <v>3803.95</v>
      </c>
      <c r="L72" s="276">
        <v>3543.8</v>
      </c>
      <c r="M72" s="276">
        <v>18.450530000000001</v>
      </c>
    </row>
    <row r="73" spans="1:13">
      <c r="A73" s="300">
        <v>64</v>
      </c>
      <c r="B73" s="276" t="s">
        <v>93</v>
      </c>
      <c r="C73" s="276">
        <v>214.8</v>
      </c>
      <c r="D73" s="278">
        <v>219.20000000000002</v>
      </c>
      <c r="E73" s="278">
        <v>203.90000000000003</v>
      </c>
      <c r="F73" s="278">
        <v>193.00000000000003</v>
      </c>
      <c r="G73" s="278">
        <v>177.70000000000005</v>
      </c>
      <c r="H73" s="278">
        <v>230.10000000000002</v>
      </c>
      <c r="I73" s="278">
        <v>245.40000000000003</v>
      </c>
      <c r="J73" s="278">
        <v>256.3</v>
      </c>
      <c r="K73" s="276">
        <v>234.5</v>
      </c>
      <c r="L73" s="276">
        <v>208.3</v>
      </c>
      <c r="M73" s="276">
        <v>177.68901</v>
      </c>
    </row>
    <row r="74" spans="1:13">
      <c r="A74" s="300">
        <v>65</v>
      </c>
      <c r="B74" s="276" t="s">
        <v>231</v>
      </c>
      <c r="C74" s="276">
        <v>2682.4</v>
      </c>
      <c r="D74" s="278">
        <v>2619.4</v>
      </c>
      <c r="E74" s="278">
        <v>2523.8000000000002</v>
      </c>
      <c r="F74" s="278">
        <v>2365.2000000000003</v>
      </c>
      <c r="G74" s="278">
        <v>2269.6000000000004</v>
      </c>
      <c r="H74" s="278">
        <v>2778</v>
      </c>
      <c r="I74" s="278">
        <v>2873.5999999999995</v>
      </c>
      <c r="J74" s="278">
        <v>3032.2</v>
      </c>
      <c r="K74" s="276">
        <v>2715</v>
      </c>
      <c r="L74" s="276">
        <v>2460.8000000000002</v>
      </c>
      <c r="M74" s="276">
        <v>11.957660000000001</v>
      </c>
    </row>
    <row r="75" spans="1:13">
      <c r="A75" s="300">
        <v>66</v>
      </c>
      <c r="B75" s="276" t="s">
        <v>94</v>
      </c>
      <c r="C75" s="276">
        <v>5068.55</v>
      </c>
      <c r="D75" s="278">
        <v>5101.5999999999995</v>
      </c>
      <c r="E75" s="278">
        <v>4928.9999999999991</v>
      </c>
      <c r="F75" s="278">
        <v>4789.45</v>
      </c>
      <c r="G75" s="278">
        <v>4616.8499999999995</v>
      </c>
      <c r="H75" s="278">
        <v>5241.1499999999987</v>
      </c>
      <c r="I75" s="278">
        <v>5413.7499999999991</v>
      </c>
      <c r="J75" s="278">
        <v>5553.2999999999984</v>
      </c>
      <c r="K75" s="276">
        <v>5274.2</v>
      </c>
      <c r="L75" s="276">
        <v>4962.05</v>
      </c>
      <c r="M75" s="276">
        <v>18.12257</v>
      </c>
    </row>
    <row r="76" spans="1:13">
      <c r="A76" s="300">
        <v>67</v>
      </c>
      <c r="B76" s="276" t="s">
        <v>239</v>
      </c>
      <c r="C76" s="276">
        <v>69.2</v>
      </c>
      <c r="D76" s="278">
        <v>70.55</v>
      </c>
      <c r="E76" s="278">
        <v>67.849999999999994</v>
      </c>
      <c r="F76" s="278">
        <v>66.5</v>
      </c>
      <c r="G76" s="278">
        <v>63.8</v>
      </c>
      <c r="H76" s="278">
        <v>71.899999999999991</v>
      </c>
      <c r="I76" s="278">
        <v>74.600000000000009</v>
      </c>
      <c r="J76" s="278">
        <v>75.949999999999989</v>
      </c>
      <c r="K76" s="276">
        <v>73.25</v>
      </c>
      <c r="L76" s="276">
        <v>69.2</v>
      </c>
      <c r="M76" s="276">
        <v>10.164260000000001</v>
      </c>
    </row>
    <row r="77" spans="1:13">
      <c r="A77" s="300">
        <v>68</v>
      </c>
      <c r="B77" s="276" t="s">
        <v>95</v>
      </c>
      <c r="C77" s="276">
        <v>2396.4</v>
      </c>
      <c r="D77" s="278">
        <v>2411.4500000000003</v>
      </c>
      <c r="E77" s="278">
        <v>2325.5500000000006</v>
      </c>
      <c r="F77" s="278">
        <v>2254.7000000000003</v>
      </c>
      <c r="G77" s="278">
        <v>2168.8000000000006</v>
      </c>
      <c r="H77" s="278">
        <v>2482.3000000000006</v>
      </c>
      <c r="I77" s="278">
        <v>2568.2000000000003</v>
      </c>
      <c r="J77" s="278">
        <v>2639.0500000000006</v>
      </c>
      <c r="K77" s="276">
        <v>2497.35</v>
      </c>
      <c r="L77" s="276">
        <v>2340.6</v>
      </c>
      <c r="M77" s="276">
        <v>11.94154</v>
      </c>
    </row>
    <row r="78" spans="1:13">
      <c r="A78" s="300">
        <v>69</v>
      </c>
      <c r="B78" s="276" t="s">
        <v>240</v>
      </c>
      <c r="C78" s="276">
        <v>421.25</v>
      </c>
      <c r="D78" s="278">
        <v>419.06666666666666</v>
      </c>
      <c r="E78" s="278">
        <v>408.13333333333333</v>
      </c>
      <c r="F78" s="278">
        <v>395.01666666666665</v>
      </c>
      <c r="G78" s="278">
        <v>384.08333333333331</v>
      </c>
      <c r="H78" s="278">
        <v>432.18333333333334</v>
      </c>
      <c r="I78" s="278">
        <v>443.11666666666662</v>
      </c>
      <c r="J78" s="278">
        <v>456.23333333333335</v>
      </c>
      <c r="K78" s="276">
        <v>430</v>
      </c>
      <c r="L78" s="276">
        <v>405.95</v>
      </c>
      <c r="M78" s="276">
        <v>6.1756099999999998</v>
      </c>
    </row>
    <row r="79" spans="1:13">
      <c r="A79" s="300">
        <v>70</v>
      </c>
      <c r="B79" s="276" t="s">
        <v>241</v>
      </c>
      <c r="C79" s="276">
        <v>1165.7</v>
      </c>
      <c r="D79" s="278">
        <v>1171.4833333333333</v>
      </c>
      <c r="E79" s="278">
        <v>1134.2166666666667</v>
      </c>
      <c r="F79" s="278">
        <v>1102.7333333333333</v>
      </c>
      <c r="G79" s="278">
        <v>1065.4666666666667</v>
      </c>
      <c r="H79" s="278">
        <v>1202.9666666666667</v>
      </c>
      <c r="I79" s="278">
        <v>1240.2333333333336</v>
      </c>
      <c r="J79" s="278">
        <v>1271.7166666666667</v>
      </c>
      <c r="K79" s="276">
        <v>1208.75</v>
      </c>
      <c r="L79" s="276">
        <v>1140</v>
      </c>
      <c r="M79" s="276">
        <v>1.59388</v>
      </c>
    </row>
    <row r="80" spans="1:13">
      <c r="A80" s="300">
        <v>71</v>
      </c>
      <c r="B80" s="276" t="s">
        <v>97</v>
      </c>
      <c r="C80" s="276">
        <v>1247.3499999999999</v>
      </c>
      <c r="D80" s="278">
        <v>1265.5333333333333</v>
      </c>
      <c r="E80" s="278">
        <v>1195.0666666666666</v>
      </c>
      <c r="F80" s="278">
        <v>1142.7833333333333</v>
      </c>
      <c r="G80" s="278">
        <v>1072.3166666666666</v>
      </c>
      <c r="H80" s="278">
        <v>1317.8166666666666</v>
      </c>
      <c r="I80" s="278">
        <v>1388.2833333333333</v>
      </c>
      <c r="J80" s="278">
        <v>1440.5666666666666</v>
      </c>
      <c r="K80" s="276">
        <v>1336</v>
      </c>
      <c r="L80" s="276">
        <v>1213.25</v>
      </c>
      <c r="M80" s="276">
        <v>17.649799999999999</v>
      </c>
    </row>
    <row r="81" spans="1:13">
      <c r="A81" s="300">
        <v>72</v>
      </c>
      <c r="B81" s="276" t="s">
        <v>98</v>
      </c>
      <c r="C81" s="276">
        <v>181.55</v>
      </c>
      <c r="D81" s="278">
        <v>182.98333333333335</v>
      </c>
      <c r="E81" s="278">
        <v>173.26666666666671</v>
      </c>
      <c r="F81" s="278">
        <v>164.98333333333335</v>
      </c>
      <c r="G81" s="278">
        <v>155.26666666666671</v>
      </c>
      <c r="H81" s="278">
        <v>191.26666666666671</v>
      </c>
      <c r="I81" s="278">
        <v>200.98333333333335</v>
      </c>
      <c r="J81" s="278">
        <v>209.26666666666671</v>
      </c>
      <c r="K81" s="276">
        <v>192.7</v>
      </c>
      <c r="L81" s="276">
        <v>174.7</v>
      </c>
      <c r="M81" s="276">
        <v>51.239629999999998</v>
      </c>
    </row>
    <row r="82" spans="1:13">
      <c r="A82" s="300">
        <v>73</v>
      </c>
      <c r="B82" s="276" t="s">
        <v>99</v>
      </c>
      <c r="C82" s="276">
        <v>60.4</v>
      </c>
      <c r="D82" s="278">
        <v>61.983333333333327</v>
      </c>
      <c r="E82" s="278">
        <v>57.916666666666657</v>
      </c>
      <c r="F82" s="278">
        <v>55.43333333333333</v>
      </c>
      <c r="G82" s="278">
        <v>51.36666666666666</v>
      </c>
      <c r="H82" s="278">
        <v>64.466666666666654</v>
      </c>
      <c r="I82" s="278">
        <v>68.533333333333331</v>
      </c>
      <c r="J82" s="278">
        <v>71.016666666666652</v>
      </c>
      <c r="K82" s="276">
        <v>66.05</v>
      </c>
      <c r="L82" s="276">
        <v>59.5</v>
      </c>
      <c r="M82" s="276">
        <v>531.56785000000002</v>
      </c>
    </row>
    <row r="83" spans="1:13">
      <c r="A83" s="300">
        <v>74</v>
      </c>
      <c r="B83" s="276" t="s">
        <v>370</v>
      </c>
      <c r="C83" s="276">
        <v>152.75</v>
      </c>
      <c r="D83" s="278">
        <v>154.98333333333335</v>
      </c>
      <c r="E83" s="278">
        <v>148.16666666666669</v>
      </c>
      <c r="F83" s="278">
        <v>143.58333333333334</v>
      </c>
      <c r="G83" s="278">
        <v>136.76666666666668</v>
      </c>
      <c r="H83" s="278">
        <v>159.56666666666669</v>
      </c>
      <c r="I83" s="278">
        <v>166.38333333333335</v>
      </c>
      <c r="J83" s="278">
        <v>170.9666666666667</v>
      </c>
      <c r="K83" s="276">
        <v>161.80000000000001</v>
      </c>
      <c r="L83" s="276">
        <v>150.4</v>
      </c>
      <c r="M83" s="276">
        <v>21.37509</v>
      </c>
    </row>
    <row r="84" spans="1:13">
      <c r="A84" s="300">
        <v>75</v>
      </c>
      <c r="B84" s="276" t="s">
        <v>244</v>
      </c>
      <c r="C84" s="276">
        <v>74.05</v>
      </c>
      <c r="D84" s="278">
        <v>76.55</v>
      </c>
      <c r="E84" s="278">
        <v>71.449999999999989</v>
      </c>
      <c r="F84" s="278">
        <v>68.849999999999994</v>
      </c>
      <c r="G84" s="278">
        <v>63.749999999999986</v>
      </c>
      <c r="H84" s="278">
        <v>79.149999999999991</v>
      </c>
      <c r="I84" s="278">
        <v>84.249999999999986</v>
      </c>
      <c r="J84" s="278">
        <v>86.85</v>
      </c>
      <c r="K84" s="276">
        <v>81.650000000000006</v>
      </c>
      <c r="L84" s="276">
        <v>73.95</v>
      </c>
      <c r="M84" s="276">
        <v>123.10669</v>
      </c>
    </row>
    <row r="85" spans="1:13">
      <c r="A85" s="300">
        <v>76</v>
      </c>
      <c r="B85" s="276" t="s">
        <v>100</v>
      </c>
      <c r="C85" s="276">
        <v>114.7</v>
      </c>
      <c r="D85" s="278">
        <v>117.41666666666667</v>
      </c>
      <c r="E85" s="278">
        <v>109.83333333333334</v>
      </c>
      <c r="F85" s="278">
        <v>104.96666666666667</v>
      </c>
      <c r="G85" s="278">
        <v>97.38333333333334</v>
      </c>
      <c r="H85" s="278">
        <v>122.28333333333335</v>
      </c>
      <c r="I85" s="278">
        <v>129.86666666666667</v>
      </c>
      <c r="J85" s="278">
        <v>134.73333333333335</v>
      </c>
      <c r="K85" s="276">
        <v>125</v>
      </c>
      <c r="L85" s="276">
        <v>112.55</v>
      </c>
      <c r="M85" s="276">
        <v>280.13713999999999</v>
      </c>
    </row>
    <row r="86" spans="1:13">
      <c r="A86" s="300">
        <v>77</v>
      </c>
      <c r="B86" s="276" t="s">
        <v>245</v>
      </c>
      <c r="C86" s="276">
        <v>133.80000000000001</v>
      </c>
      <c r="D86" s="278">
        <v>135.46666666666667</v>
      </c>
      <c r="E86" s="278">
        <v>128.33333333333334</v>
      </c>
      <c r="F86" s="278">
        <v>122.86666666666667</v>
      </c>
      <c r="G86" s="278">
        <v>115.73333333333335</v>
      </c>
      <c r="H86" s="278">
        <v>140.93333333333334</v>
      </c>
      <c r="I86" s="278">
        <v>148.06666666666666</v>
      </c>
      <c r="J86" s="278">
        <v>153.53333333333333</v>
      </c>
      <c r="K86" s="276">
        <v>142.6</v>
      </c>
      <c r="L86" s="276">
        <v>130</v>
      </c>
      <c r="M86" s="276">
        <v>5.8544400000000003</v>
      </c>
    </row>
    <row r="87" spans="1:13">
      <c r="A87" s="300">
        <v>78</v>
      </c>
      <c r="B87" s="276" t="s">
        <v>101</v>
      </c>
      <c r="C87" s="276">
        <v>488.55</v>
      </c>
      <c r="D87" s="278">
        <v>494.98333333333329</v>
      </c>
      <c r="E87" s="278">
        <v>458.21666666666658</v>
      </c>
      <c r="F87" s="278">
        <v>427.88333333333327</v>
      </c>
      <c r="G87" s="278">
        <v>391.11666666666656</v>
      </c>
      <c r="H87" s="278">
        <v>525.31666666666661</v>
      </c>
      <c r="I87" s="278">
        <v>562.08333333333337</v>
      </c>
      <c r="J87" s="278">
        <v>592.41666666666663</v>
      </c>
      <c r="K87" s="276">
        <v>531.75</v>
      </c>
      <c r="L87" s="276">
        <v>464.65</v>
      </c>
      <c r="M87" s="276">
        <v>53.496580000000002</v>
      </c>
    </row>
    <row r="88" spans="1:13">
      <c r="A88" s="300">
        <v>79</v>
      </c>
      <c r="B88" s="276" t="s">
        <v>103</v>
      </c>
      <c r="C88" s="276">
        <v>24.5</v>
      </c>
      <c r="D88" s="278">
        <v>25.216666666666669</v>
      </c>
      <c r="E88" s="278">
        <v>23.383333333333336</v>
      </c>
      <c r="F88" s="278">
        <v>22.266666666666669</v>
      </c>
      <c r="G88" s="278">
        <v>20.433333333333337</v>
      </c>
      <c r="H88" s="278">
        <v>26.333333333333336</v>
      </c>
      <c r="I88" s="278">
        <v>28.166666666666664</v>
      </c>
      <c r="J88" s="278">
        <v>29.283333333333335</v>
      </c>
      <c r="K88" s="276">
        <v>27.05</v>
      </c>
      <c r="L88" s="276">
        <v>24.1</v>
      </c>
      <c r="M88" s="276">
        <v>234.53555</v>
      </c>
    </row>
    <row r="89" spans="1:13">
      <c r="A89" s="300">
        <v>80</v>
      </c>
      <c r="B89" s="276" t="s">
        <v>246</v>
      </c>
      <c r="C89" s="276">
        <v>524.85</v>
      </c>
      <c r="D89" s="278">
        <v>536.36666666666667</v>
      </c>
      <c r="E89" s="278">
        <v>503.73333333333335</v>
      </c>
      <c r="F89" s="278">
        <v>482.61666666666667</v>
      </c>
      <c r="G89" s="278">
        <v>449.98333333333335</v>
      </c>
      <c r="H89" s="278">
        <v>557.48333333333335</v>
      </c>
      <c r="I89" s="278">
        <v>590.11666666666679</v>
      </c>
      <c r="J89" s="278">
        <v>611.23333333333335</v>
      </c>
      <c r="K89" s="276">
        <v>569</v>
      </c>
      <c r="L89" s="276">
        <v>515.25</v>
      </c>
      <c r="M89" s="276">
        <v>3.2002299999999999</v>
      </c>
    </row>
    <row r="90" spans="1:13">
      <c r="A90" s="300">
        <v>81</v>
      </c>
      <c r="B90" s="276" t="s">
        <v>104</v>
      </c>
      <c r="C90" s="276">
        <v>703.5</v>
      </c>
      <c r="D90" s="278">
        <v>710.6</v>
      </c>
      <c r="E90" s="278">
        <v>676</v>
      </c>
      <c r="F90" s="278">
        <v>648.5</v>
      </c>
      <c r="G90" s="278">
        <v>613.9</v>
      </c>
      <c r="H90" s="278">
        <v>738.1</v>
      </c>
      <c r="I90" s="278">
        <v>772.70000000000016</v>
      </c>
      <c r="J90" s="278">
        <v>800.2</v>
      </c>
      <c r="K90" s="276">
        <v>745.2</v>
      </c>
      <c r="L90" s="276">
        <v>683.1</v>
      </c>
      <c r="M90" s="276">
        <v>41.764809999999997</v>
      </c>
    </row>
    <row r="91" spans="1:13">
      <c r="A91" s="300">
        <v>82</v>
      </c>
      <c r="B91" s="276" t="s">
        <v>247</v>
      </c>
      <c r="C91" s="276">
        <v>421.15</v>
      </c>
      <c r="D91" s="278">
        <v>428.48333333333329</v>
      </c>
      <c r="E91" s="278">
        <v>407.06666666666661</v>
      </c>
      <c r="F91" s="278">
        <v>392.98333333333329</v>
      </c>
      <c r="G91" s="278">
        <v>371.56666666666661</v>
      </c>
      <c r="H91" s="278">
        <v>442.56666666666661</v>
      </c>
      <c r="I91" s="278">
        <v>463.98333333333323</v>
      </c>
      <c r="J91" s="278">
        <v>478.06666666666661</v>
      </c>
      <c r="K91" s="276">
        <v>449.9</v>
      </c>
      <c r="L91" s="276">
        <v>414.4</v>
      </c>
      <c r="M91" s="276">
        <v>3.3349199999999999</v>
      </c>
    </row>
    <row r="92" spans="1:13">
      <c r="A92" s="300">
        <v>83</v>
      </c>
      <c r="B92" s="276" t="s">
        <v>248</v>
      </c>
      <c r="C92" s="276">
        <v>1304</v>
      </c>
      <c r="D92" s="278">
        <v>1322.8500000000001</v>
      </c>
      <c r="E92" s="278">
        <v>1256.3000000000002</v>
      </c>
      <c r="F92" s="278">
        <v>1208.6000000000001</v>
      </c>
      <c r="G92" s="278">
        <v>1142.0500000000002</v>
      </c>
      <c r="H92" s="278">
        <v>1370.5500000000002</v>
      </c>
      <c r="I92" s="278">
        <v>1437.1</v>
      </c>
      <c r="J92" s="278">
        <v>1484.8000000000002</v>
      </c>
      <c r="K92" s="276">
        <v>1389.4</v>
      </c>
      <c r="L92" s="276">
        <v>1275.1500000000001</v>
      </c>
      <c r="M92" s="276">
        <v>14.109719999999999</v>
      </c>
    </row>
    <row r="93" spans="1:13">
      <c r="A93" s="300">
        <v>84</v>
      </c>
      <c r="B93" s="276" t="s">
        <v>105</v>
      </c>
      <c r="C93" s="276">
        <v>877.35</v>
      </c>
      <c r="D93" s="278">
        <v>885.20000000000016</v>
      </c>
      <c r="E93" s="278">
        <v>860.45000000000027</v>
      </c>
      <c r="F93" s="278">
        <v>843.55000000000007</v>
      </c>
      <c r="G93" s="278">
        <v>818.80000000000018</v>
      </c>
      <c r="H93" s="278">
        <v>902.10000000000036</v>
      </c>
      <c r="I93" s="278">
        <v>926.85000000000014</v>
      </c>
      <c r="J93" s="278">
        <v>943.75000000000045</v>
      </c>
      <c r="K93" s="276">
        <v>909.95</v>
      </c>
      <c r="L93" s="276">
        <v>868.3</v>
      </c>
      <c r="M93" s="276">
        <v>19.050280000000001</v>
      </c>
    </row>
    <row r="94" spans="1:13">
      <c r="A94" s="300">
        <v>85</v>
      </c>
      <c r="B94" s="276" t="s">
        <v>250</v>
      </c>
      <c r="C94" s="276">
        <v>207.9</v>
      </c>
      <c r="D94" s="278">
        <v>211.35</v>
      </c>
      <c r="E94" s="278">
        <v>202.1</v>
      </c>
      <c r="F94" s="278">
        <v>196.3</v>
      </c>
      <c r="G94" s="278">
        <v>187.05</v>
      </c>
      <c r="H94" s="278">
        <v>217.14999999999998</v>
      </c>
      <c r="I94" s="278">
        <v>226.39999999999998</v>
      </c>
      <c r="J94" s="278">
        <v>232.19999999999996</v>
      </c>
      <c r="K94" s="276">
        <v>220.6</v>
      </c>
      <c r="L94" s="276">
        <v>205.55</v>
      </c>
      <c r="M94" s="276">
        <v>6.4367000000000001</v>
      </c>
    </row>
    <row r="95" spans="1:13">
      <c r="A95" s="300">
        <v>86</v>
      </c>
      <c r="B95" s="276" t="s">
        <v>386</v>
      </c>
      <c r="C95" s="276">
        <v>358.4</v>
      </c>
      <c r="D95" s="278">
        <v>356.91666666666669</v>
      </c>
      <c r="E95" s="278">
        <v>341.48333333333335</v>
      </c>
      <c r="F95" s="278">
        <v>324.56666666666666</v>
      </c>
      <c r="G95" s="278">
        <v>309.13333333333333</v>
      </c>
      <c r="H95" s="278">
        <v>373.83333333333337</v>
      </c>
      <c r="I95" s="278">
        <v>389.26666666666665</v>
      </c>
      <c r="J95" s="278">
        <v>406.18333333333339</v>
      </c>
      <c r="K95" s="276">
        <v>372.35</v>
      </c>
      <c r="L95" s="276">
        <v>340</v>
      </c>
      <c r="M95" s="276">
        <v>13.73869</v>
      </c>
    </row>
    <row r="96" spans="1:13">
      <c r="A96" s="300">
        <v>87</v>
      </c>
      <c r="B96" s="276" t="s">
        <v>106</v>
      </c>
      <c r="C96" s="276">
        <v>882.1</v>
      </c>
      <c r="D96" s="278">
        <v>888.71666666666658</v>
      </c>
      <c r="E96" s="278">
        <v>855.43333333333317</v>
      </c>
      <c r="F96" s="278">
        <v>828.76666666666654</v>
      </c>
      <c r="G96" s="278">
        <v>795.48333333333312</v>
      </c>
      <c r="H96" s="278">
        <v>915.38333333333321</v>
      </c>
      <c r="I96" s="278">
        <v>948.66666666666674</v>
      </c>
      <c r="J96" s="278">
        <v>975.33333333333326</v>
      </c>
      <c r="K96" s="276">
        <v>922</v>
      </c>
      <c r="L96" s="276">
        <v>862.05</v>
      </c>
      <c r="M96" s="276">
        <v>22.30086</v>
      </c>
    </row>
    <row r="97" spans="1:13">
      <c r="A97" s="300">
        <v>88</v>
      </c>
      <c r="B97" s="276" t="s">
        <v>108</v>
      </c>
      <c r="C97" s="276">
        <v>870.45</v>
      </c>
      <c r="D97" s="278">
        <v>876.98333333333323</v>
      </c>
      <c r="E97" s="278">
        <v>843.46666666666647</v>
      </c>
      <c r="F97" s="278">
        <v>816.48333333333323</v>
      </c>
      <c r="G97" s="278">
        <v>782.96666666666647</v>
      </c>
      <c r="H97" s="278">
        <v>903.96666666666647</v>
      </c>
      <c r="I97" s="278">
        <v>937.48333333333312</v>
      </c>
      <c r="J97" s="278">
        <v>964.46666666666647</v>
      </c>
      <c r="K97" s="276">
        <v>910.5</v>
      </c>
      <c r="L97" s="276">
        <v>850</v>
      </c>
      <c r="M97" s="276">
        <v>88.75855</v>
      </c>
    </row>
    <row r="98" spans="1:13">
      <c r="A98" s="300">
        <v>89</v>
      </c>
      <c r="B98" s="276" t="s">
        <v>109</v>
      </c>
      <c r="C98" s="276">
        <v>2414.8000000000002</v>
      </c>
      <c r="D98" s="278">
        <v>2421.4</v>
      </c>
      <c r="E98" s="278">
        <v>2363.8500000000004</v>
      </c>
      <c r="F98" s="278">
        <v>2312.9</v>
      </c>
      <c r="G98" s="278">
        <v>2255.3500000000004</v>
      </c>
      <c r="H98" s="278">
        <v>2472.3500000000004</v>
      </c>
      <c r="I98" s="278">
        <v>2529.9000000000005</v>
      </c>
      <c r="J98" s="278">
        <v>2580.8500000000004</v>
      </c>
      <c r="K98" s="276">
        <v>2478.9499999999998</v>
      </c>
      <c r="L98" s="276">
        <v>2370.4499999999998</v>
      </c>
      <c r="M98" s="276">
        <v>35.739820000000002</v>
      </c>
    </row>
    <row r="99" spans="1:13">
      <c r="A99" s="300">
        <v>90</v>
      </c>
      <c r="B99" s="276" t="s">
        <v>252</v>
      </c>
      <c r="C99" s="276">
        <v>2785.35</v>
      </c>
      <c r="D99" s="278">
        <v>2811.7833333333333</v>
      </c>
      <c r="E99" s="278">
        <v>2673.5666666666666</v>
      </c>
      <c r="F99" s="278">
        <v>2561.7833333333333</v>
      </c>
      <c r="G99" s="278">
        <v>2423.5666666666666</v>
      </c>
      <c r="H99" s="278">
        <v>2923.5666666666666</v>
      </c>
      <c r="I99" s="278">
        <v>3061.7833333333328</v>
      </c>
      <c r="J99" s="278">
        <v>3173.5666666666666</v>
      </c>
      <c r="K99" s="276">
        <v>2950</v>
      </c>
      <c r="L99" s="276">
        <v>2700</v>
      </c>
      <c r="M99" s="276">
        <v>7.9980399999999996</v>
      </c>
    </row>
    <row r="100" spans="1:13">
      <c r="A100" s="300">
        <v>91</v>
      </c>
      <c r="B100" s="276" t="s">
        <v>110</v>
      </c>
      <c r="C100" s="276">
        <v>1372.65</v>
      </c>
      <c r="D100" s="278">
        <v>1387.7333333333333</v>
      </c>
      <c r="E100" s="278">
        <v>1351.6166666666668</v>
      </c>
      <c r="F100" s="278">
        <v>1330.5833333333335</v>
      </c>
      <c r="G100" s="278">
        <v>1294.4666666666669</v>
      </c>
      <c r="H100" s="278">
        <v>1408.7666666666667</v>
      </c>
      <c r="I100" s="278">
        <v>1444.883333333333</v>
      </c>
      <c r="J100" s="278">
        <v>1465.9166666666665</v>
      </c>
      <c r="K100" s="276">
        <v>1423.85</v>
      </c>
      <c r="L100" s="276">
        <v>1366.7</v>
      </c>
      <c r="M100" s="276">
        <v>118.80911999999999</v>
      </c>
    </row>
    <row r="101" spans="1:13">
      <c r="A101" s="300">
        <v>92</v>
      </c>
      <c r="B101" s="276" t="s">
        <v>253</v>
      </c>
      <c r="C101" s="276">
        <v>629.20000000000005</v>
      </c>
      <c r="D101" s="278">
        <v>633.25</v>
      </c>
      <c r="E101" s="278">
        <v>613.35</v>
      </c>
      <c r="F101" s="278">
        <v>597.5</v>
      </c>
      <c r="G101" s="278">
        <v>577.6</v>
      </c>
      <c r="H101" s="278">
        <v>649.1</v>
      </c>
      <c r="I101" s="278">
        <v>669.00000000000011</v>
      </c>
      <c r="J101" s="278">
        <v>684.85</v>
      </c>
      <c r="K101" s="276">
        <v>653.15</v>
      </c>
      <c r="L101" s="276">
        <v>617.4</v>
      </c>
      <c r="M101" s="276">
        <v>30.040019999999998</v>
      </c>
    </row>
    <row r="102" spans="1:13">
      <c r="A102" s="300">
        <v>93</v>
      </c>
      <c r="B102" s="276" t="s">
        <v>111</v>
      </c>
      <c r="C102" s="276">
        <v>2994.1</v>
      </c>
      <c r="D102" s="278">
        <v>3030.6333333333332</v>
      </c>
      <c r="E102" s="278">
        <v>2908.4166666666665</v>
      </c>
      <c r="F102" s="278">
        <v>2822.7333333333331</v>
      </c>
      <c r="G102" s="278">
        <v>2700.5166666666664</v>
      </c>
      <c r="H102" s="278">
        <v>3116.3166666666666</v>
      </c>
      <c r="I102" s="278">
        <v>3238.5333333333338</v>
      </c>
      <c r="J102" s="278">
        <v>3324.2166666666667</v>
      </c>
      <c r="K102" s="276">
        <v>3152.85</v>
      </c>
      <c r="L102" s="276">
        <v>2944.95</v>
      </c>
      <c r="M102" s="276">
        <v>13.971719999999999</v>
      </c>
    </row>
    <row r="103" spans="1:13">
      <c r="A103" s="300">
        <v>94</v>
      </c>
      <c r="B103" s="276" t="s">
        <v>114</v>
      </c>
      <c r="C103" s="276">
        <v>232.3</v>
      </c>
      <c r="D103" s="278">
        <v>236.9</v>
      </c>
      <c r="E103" s="278">
        <v>224.05</v>
      </c>
      <c r="F103" s="278">
        <v>215.8</v>
      </c>
      <c r="G103" s="278">
        <v>202.95000000000002</v>
      </c>
      <c r="H103" s="278">
        <v>245.15</v>
      </c>
      <c r="I103" s="278">
        <v>258</v>
      </c>
      <c r="J103" s="278">
        <v>266.25</v>
      </c>
      <c r="K103" s="276">
        <v>249.75</v>
      </c>
      <c r="L103" s="276">
        <v>228.65</v>
      </c>
      <c r="M103" s="276">
        <v>162.78712999999999</v>
      </c>
    </row>
    <row r="104" spans="1:13">
      <c r="A104" s="300">
        <v>95</v>
      </c>
      <c r="B104" s="276" t="s">
        <v>115</v>
      </c>
      <c r="C104" s="276">
        <v>209.35</v>
      </c>
      <c r="D104" s="278">
        <v>212.44999999999996</v>
      </c>
      <c r="E104" s="278">
        <v>201.44999999999993</v>
      </c>
      <c r="F104" s="278">
        <v>193.54999999999998</v>
      </c>
      <c r="G104" s="278">
        <v>182.54999999999995</v>
      </c>
      <c r="H104" s="278">
        <v>220.34999999999991</v>
      </c>
      <c r="I104" s="278">
        <v>231.34999999999997</v>
      </c>
      <c r="J104" s="278">
        <v>239.24999999999989</v>
      </c>
      <c r="K104" s="276">
        <v>223.45</v>
      </c>
      <c r="L104" s="276">
        <v>204.55</v>
      </c>
      <c r="M104" s="276">
        <v>101.37868</v>
      </c>
    </row>
    <row r="105" spans="1:13">
      <c r="A105" s="300">
        <v>96</v>
      </c>
      <c r="B105" s="276" t="s">
        <v>116</v>
      </c>
      <c r="C105" s="276">
        <v>2305.9499999999998</v>
      </c>
      <c r="D105" s="278">
        <v>2307.0166666666664</v>
      </c>
      <c r="E105" s="278">
        <v>2264.0333333333328</v>
      </c>
      <c r="F105" s="278">
        <v>2222.1166666666663</v>
      </c>
      <c r="G105" s="278">
        <v>2179.1333333333328</v>
      </c>
      <c r="H105" s="278">
        <v>2348.9333333333329</v>
      </c>
      <c r="I105" s="278">
        <v>2391.9166666666665</v>
      </c>
      <c r="J105" s="278">
        <v>2433.833333333333</v>
      </c>
      <c r="K105" s="276">
        <v>2350</v>
      </c>
      <c r="L105" s="276">
        <v>2265.1</v>
      </c>
      <c r="M105" s="276">
        <v>20.03069</v>
      </c>
    </row>
    <row r="106" spans="1:13">
      <c r="A106" s="300">
        <v>97</v>
      </c>
      <c r="B106" s="276" t="s">
        <v>254</v>
      </c>
      <c r="C106" s="276">
        <v>234.5</v>
      </c>
      <c r="D106" s="278">
        <v>236.86666666666667</v>
      </c>
      <c r="E106" s="278">
        <v>227.43333333333334</v>
      </c>
      <c r="F106" s="278">
        <v>220.36666666666667</v>
      </c>
      <c r="G106" s="278">
        <v>210.93333333333334</v>
      </c>
      <c r="H106" s="278">
        <v>243.93333333333334</v>
      </c>
      <c r="I106" s="278">
        <v>253.36666666666667</v>
      </c>
      <c r="J106" s="278">
        <v>260.43333333333334</v>
      </c>
      <c r="K106" s="276">
        <v>246.3</v>
      </c>
      <c r="L106" s="276">
        <v>229.8</v>
      </c>
      <c r="M106" s="276">
        <v>17.191590000000001</v>
      </c>
    </row>
    <row r="107" spans="1:13">
      <c r="A107" s="300">
        <v>98</v>
      </c>
      <c r="B107" s="276" t="s">
        <v>255</v>
      </c>
      <c r="C107" s="276">
        <v>37.4</v>
      </c>
      <c r="D107" s="278">
        <v>38.383333333333333</v>
      </c>
      <c r="E107" s="278">
        <v>35.516666666666666</v>
      </c>
      <c r="F107" s="278">
        <v>33.633333333333333</v>
      </c>
      <c r="G107" s="278">
        <v>30.766666666666666</v>
      </c>
      <c r="H107" s="278">
        <v>40.266666666666666</v>
      </c>
      <c r="I107" s="278">
        <v>43.133333333333326</v>
      </c>
      <c r="J107" s="278">
        <v>45.016666666666666</v>
      </c>
      <c r="K107" s="276">
        <v>41.25</v>
      </c>
      <c r="L107" s="276">
        <v>36.5</v>
      </c>
      <c r="M107" s="276">
        <v>33.992759999999997</v>
      </c>
    </row>
    <row r="108" spans="1:13">
      <c r="A108" s="300">
        <v>99</v>
      </c>
      <c r="B108" s="276" t="s">
        <v>117</v>
      </c>
      <c r="C108" s="276">
        <v>184.35</v>
      </c>
      <c r="D108" s="278">
        <v>189.16666666666666</v>
      </c>
      <c r="E108" s="278">
        <v>175.33333333333331</v>
      </c>
      <c r="F108" s="278">
        <v>166.31666666666666</v>
      </c>
      <c r="G108" s="278">
        <v>152.48333333333332</v>
      </c>
      <c r="H108" s="278">
        <v>198.18333333333331</v>
      </c>
      <c r="I108" s="278">
        <v>212.01666666666662</v>
      </c>
      <c r="J108" s="278">
        <v>221.0333333333333</v>
      </c>
      <c r="K108" s="276">
        <v>203</v>
      </c>
      <c r="L108" s="276">
        <v>180.15</v>
      </c>
      <c r="M108" s="276">
        <v>225.15371999999999</v>
      </c>
    </row>
    <row r="109" spans="1:13">
      <c r="A109" s="300">
        <v>100</v>
      </c>
      <c r="B109" s="276" t="s">
        <v>118</v>
      </c>
      <c r="C109" s="276">
        <v>494.5</v>
      </c>
      <c r="D109" s="278">
        <v>499.13333333333338</v>
      </c>
      <c r="E109" s="278">
        <v>483.56666666666672</v>
      </c>
      <c r="F109" s="278">
        <v>472.63333333333333</v>
      </c>
      <c r="G109" s="278">
        <v>457.06666666666666</v>
      </c>
      <c r="H109" s="278">
        <v>510.06666666666678</v>
      </c>
      <c r="I109" s="278">
        <v>525.63333333333344</v>
      </c>
      <c r="J109" s="278">
        <v>536.56666666666683</v>
      </c>
      <c r="K109" s="276">
        <v>514.70000000000005</v>
      </c>
      <c r="L109" s="276">
        <v>488.2</v>
      </c>
      <c r="M109" s="276">
        <v>291.57758999999999</v>
      </c>
    </row>
    <row r="110" spans="1:13">
      <c r="A110" s="300">
        <v>101</v>
      </c>
      <c r="B110" s="276" t="s">
        <v>256</v>
      </c>
      <c r="C110" s="276">
        <v>1432.7</v>
      </c>
      <c r="D110" s="278">
        <v>1437.9166666666667</v>
      </c>
      <c r="E110" s="278">
        <v>1398.7833333333335</v>
      </c>
      <c r="F110" s="278">
        <v>1364.8666666666668</v>
      </c>
      <c r="G110" s="278">
        <v>1325.7333333333336</v>
      </c>
      <c r="H110" s="278">
        <v>1471.8333333333335</v>
      </c>
      <c r="I110" s="278">
        <v>1510.9666666666667</v>
      </c>
      <c r="J110" s="278">
        <v>1544.8833333333334</v>
      </c>
      <c r="K110" s="276">
        <v>1477.05</v>
      </c>
      <c r="L110" s="276">
        <v>1404</v>
      </c>
      <c r="M110" s="276">
        <v>6.6798799999999998</v>
      </c>
    </row>
    <row r="111" spans="1:13">
      <c r="A111" s="300">
        <v>102</v>
      </c>
      <c r="B111" s="276" t="s">
        <v>119</v>
      </c>
      <c r="C111" s="276">
        <v>469.2</v>
      </c>
      <c r="D111" s="278">
        <v>471.05</v>
      </c>
      <c r="E111" s="278">
        <v>456.55</v>
      </c>
      <c r="F111" s="278">
        <v>443.9</v>
      </c>
      <c r="G111" s="278">
        <v>429.4</v>
      </c>
      <c r="H111" s="278">
        <v>483.70000000000005</v>
      </c>
      <c r="I111" s="278">
        <v>498.20000000000005</v>
      </c>
      <c r="J111" s="278">
        <v>510.85000000000008</v>
      </c>
      <c r="K111" s="276">
        <v>485.55</v>
      </c>
      <c r="L111" s="276">
        <v>458.4</v>
      </c>
      <c r="M111" s="276">
        <v>20.98235</v>
      </c>
    </row>
    <row r="112" spans="1:13">
      <c r="A112" s="300">
        <v>103</v>
      </c>
      <c r="B112" s="276" t="s">
        <v>257</v>
      </c>
      <c r="C112" s="276">
        <v>38.1</v>
      </c>
      <c r="D112" s="278">
        <v>38.983333333333334</v>
      </c>
      <c r="E112" s="278">
        <v>36.116666666666667</v>
      </c>
      <c r="F112" s="278">
        <v>34.133333333333333</v>
      </c>
      <c r="G112" s="278">
        <v>31.266666666666666</v>
      </c>
      <c r="H112" s="278">
        <v>40.966666666666669</v>
      </c>
      <c r="I112" s="278">
        <v>43.833333333333343</v>
      </c>
      <c r="J112" s="278">
        <v>45.81666666666667</v>
      </c>
      <c r="K112" s="276">
        <v>41.85</v>
      </c>
      <c r="L112" s="276">
        <v>37</v>
      </c>
      <c r="M112" s="276">
        <v>36.027560000000001</v>
      </c>
    </row>
    <row r="113" spans="1:13">
      <c r="A113" s="300">
        <v>104</v>
      </c>
      <c r="B113" s="276" t="s">
        <v>120</v>
      </c>
      <c r="C113" s="276">
        <v>9.1999999999999993</v>
      </c>
      <c r="D113" s="278">
        <v>9.3833333333333329</v>
      </c>
      <c r="E113" s="278">
        <v>8.716666666666665</v>
      </c>
      <c r="F113" s="278">
        <v>8.2333333333333325</v>
      </c>
      <c r="G113" s="278">
        <v>7.5666666666666647</v>
      </c>
      <c r="H113" s="278">
        <v>9.8666666666666654</v>
      </c>
      <c r="I113" s="278">
        <v>10.533333333333333</v>
      </c>
      <c r="J113" s="278">
        <v>11.016666666666666</v>
      </c>
      <c r="K113" s="276">
        <v>10.050000000000001</v>
      </c>
      <c r="L113" s="276">
        <v>8.9</v>
      </c>
      <c r="M113" s="276">
        <v>3416.2107500000002</v>
      </c>
    </row>
    <row r="114" spans="1:13">
      <c r="A114" s="300">
        <v>105</v>
      </c>
      <c r="B114" s="276" t="s">
        <v>121</v>
      </c>
      <c r="C114" s="276">
        <v>34.25</v>
      </c>
      <c r="D114" s="278">
        <v>34.866666666666667</v>
      </c>
      <c r="E114" s="278">
        <v>33.033333333333331</v>
      </c>
      <c r="F114" s="278">
        <v>31.816666666666663</v>
      </c>
      <c r="G114" s="278">
        <v>29.983333333333327</v>
      </c>
      <c r="H114" s="278">
        <v>36.083333333333336</v>
      </c>
      <c r="I114" s="278">
        <v>37.916666666666664</v>
      </c>
      <c r="J114" s="278">
        <v>39.13333333333334</v>
      </c>
      <c r="K114" s="276">
        <v>36.700000000000003</v>
      </c>
      <c r="L114" s="276">
        <v>33.65</v>
      </c>
      <c r="M114" s="276">
        <v>384.46940000000001</v>
      </c>
    </row>
    <row r="115" spans="1:13">
      <c r="A115" s="300">
        <v>106</v>
      </c>
      <c r="B115" s="276" t="s">
        <v>122</v>
      </c>
      <c r="C115" s="276">
        <v>464.35</v>
      </c>
      <c r="D115" s="278">
        <v>466.63333333333338</v>
      </c>
      <c r="E115" s="278">
        <v>449.36666666666679</v>
      </c>
      <c r="F115" s="278">
        <v>434.38333333333338</v>
      </c>
      <c r="G115" s="278">
        <v>417.11666666666679</v>
      </c>
      <c r="H115" s="278">
        <v>481.61666666666679</v>
      </c>
      <c r="I115" s="278">
        <v>498.88333333333333</v>
      </c>
      <c r="J115" s="278">
        <v>513.86666666666679</v>
      </c>
      <c r="K115" s="276">
        <v>483.9</v>
      </c>
      <c r="L115" s="276">
        <v>451.65</v>
      </c>
      <c r="M115" s="276">
        <v>18.006530000000001</v>
      </c>
    </row>
    <row r="116" spans="1:13">
      <c r="A116" s="300">
        <v>107</v>
      </c>
      <c r="B116" s="276" t="s">
        <v>260</v>
      </c>
      <c r="C116" s="276">
        <v>119.45</v>
      </c>
      <c r="D116" s="278">
        <v>121.75</v>
      </c>
      <c r="E116" s="278">
        <v>114.69999999999999</v>
      </c>
      <c r="F116" s="278">
        <v>109.94999999999999</v>
      </c>
      <c r="G116" s="278">
        <v>102.89999999999998</v>
      </c>
      <c r="H116" s="278">
        <v>126.5</v>
      </c>
      <c r="I116" s="278">
        <v>133.55000000000001</v>
      </c>
      <c r="J116" s="278">
        <v>138.30000000000001</v>
      </c>
      <c r="K116" s="276">
        <v>128.80000000000001</v>
      </c>
      <c r="L116" s="276">
        <v>117</v>
      </c>
      <c r="M116" s="276">
        <v>23.22522</v>
      </c>
    </row>
    <row r="117" spans="1:13">
      <c r="A117" s="300">
        <v>108</v>
      </c>
      <c r="B117" s="276" t="s">
        <v>123</v>
      </c>
      <c r="C117" s="276">
        <v>1507</v>
      </c>
      <c r="D117" s="278">
        <v>1543.75</v>
      </c>
      <c r="E117" s="278">
        <v>1450.5</v>
      </c>
      <c r="F117" s="278">
        <v>1394</v>
      </c>
      <c r="G117" s="278">
        <v>1300.75</v>
      </c>
      <c r="H117" s="278">
        <v>1600.25</v>
      </c>
      <c r="I117" s="278">
        <v>1693.5</v>
      </c>
      <c r="J117" s="278">
        <v>1750</v>
      </c>
      <c r="K117" s="276">
        <v>1637</v>
      </c>
      <c r="L117" s="276">
        <v>1487.25</v>
      </c>
      <c r="M117" s="276">
        <v>27.28396</v>
      </c>
    </row>
    <row r="118" spans="1:13">
      <c r="A118" s="300">
        <v>109</v>
      </c>
      <c r="B118" s="276" t="s">
        <v>124</v>
      </c>
      <c r="C118" s="276">
        <v>842.7</v>
      </c>
      <c r="D118" s="278">
        <v>854.4666666666667</v>
      </c>
      <c r="E118" s="278">
        <v>802.93333333333339</v>
      </c>
      <c r="F118" s="278">
        <v>763.16666666666674</v>
      </c>
      <c r="G118" s="278">
        <v>711.63333333333344</v>
      </c>
      <c r="H118" s="278">
        <v>894.23333333333335</v>
      </c>
      <c r="I118" s="278">
        <v>945.76666666666665</v>
      </c>
      <c r="J118" s="278">
        <v>985.5333333333333</v>
      </c>
      <c r="K118" s="276">
        <v>906</v>
      </c>
      <c r="L118" s="276">
        <v>814.7</v>
      </c>
      <c r="M118" s="276">
        <v>181.06992</v>
      </c>
    </row>
    <row r="119" spans="1:13">
      <c r="A119" s="300">
        <v>110</v>
      </c>
      <c r="B119" s="276" t="s">
        <v>125</v>
      </c>
      <c r="C119" s="276" t="e">
        <v>#N/A</v>
      </c>
      <c r="D119" s="278" t="e">
        <v>#N/A</v>
      </c>
      <c r="E119" s="278" t="e">
        <v>#N/A</v>
      </c>
      <c r="F119" s="278" t="e">
        <v>#N/A</v>
      </c>
      <c r="G119" s="278" t="e">
        <v>#N/A</v>
      </c>
      <c r="H119" s="278" t="e">
        <v>#N/A</v>
      </c>
      <c r="I119" s="278" t="e">
        <v>#N/A</v>
      </c>
      <c r="J119" s="278" t="e">
        <v>#N/A</v>
      </c>
      <c r="K119" s="276" t="e">
        <v>#N/A</v>
      </c>
      <c r="L119" s="276" t="e">
        <v>#N/A</v>
      </c>
      <c r="M119" s="276" t="e">
        <v>#N/A</v>
      </c>
    </row>
    <row r="120" spans="1:13">
      <c r="A120" s="300">
        <v>111</v>
      </c>
      <c r="B120" s="276" t="s">
        <v>126</v>
      </c>
      <c r="C120" s="276">
        <v>1177.3</v>
      </c>
      <c r="D120" s="278">
        <v>1179.7</v>
      </c>
      <c r="E120" s="278">
        <v>1149.6500000000001</v>
      </c>
      <c r="F120" s="278">
        <v>1122</v>
      </c>
      <c r="G120" s="278">
        <v>1091.95</v>
      </c>
      <c r="H120" s="278">
        <v>1207.3500000000001</v>
      </c>
      <c r="I120" s="278">
        <v>1237.3999999999999</v>
      </c>
      <c r="J120" s="278">
        <v>1265.0500000000002</v>
      </c>
      <c r="K120" s="276">
        <v>1209.75</v>
      </c>
      <c r="L120" s="276">
        <v>1152.05</v>
      </c>
      <c r="M120" s="276">
        <v>108.58351999999999</v>
      </c>
    </row>
    <row r="121" spans="1:13">
      <c r="A121" s="300">
        <v>112</v>
      </c>
      <c r="B121" s="276" t="s">
        <v>127</v>
      </c>
      <c r="C121" s="276">
        <v>87.1</v>
      </c>
      <c r="D121" s="278">
        <v>88.366666666666674</v>
      </c>
      <c r="E121" s="278">
        <v>83.333333333333343</v>
      </c>
      <c r="F121" s="278">
        <v>79.566666666666663</v>
      </c>
      <c r="G121" s="278">
        <v>74.533333333333331</v>
      </c>
      <c r="H121" s="278">
        <v>92.133333333333354</v>
      </c>
      <c r="I121" s="278">
        <v>97.166666666666686</v>
      </c>
      <c r="J121" s="278">
        <v>100.93333333333337</v>
      </c>
      <c r="K121" s="276">
        <v>93.4</v>
      </c>
      <c r="L121" s="276">
        <v>84.6</v>
      </c>
      <c r="M121" s="276">
        <v>492.15350000000001</v>
      </c>
    </row>
    <row r="122" spans="1:13">
      <c r="A122" s="300">
        <v>113</v>
      </c>
      <c r="B122" s="276" t="s">
        <v>262</v>
      </c>
      <c r="C122" s="276">
        <v>2218.85</v>
      </c>
      <c r="D122" s="278">
        <v>2211.3833333333337</v>
      </c>
      <c r="E122" s="278">
        <v>2184.2666666666673</v>
      </c>
      <c r="F122" s="278">
        <v>2149.6833333333338</v>
      </c>
      <c r="G122" s="278">
        <v>2122.5666666666675</v>
      </c>
      <c r="H122" s="278">
        <v>2245.9666666666672</v>
      </c>
      <c r="I122" s="278">
        <v>2273.083333333333</v>
      </c>
      <c r="J122" s="278">
        <v>2307.666666666667</v>
      </c>
      <c r="K122" s="276">
        <v>2238.5</v>
      </c>
      <c r="L122" s="276">
        <v>2176.8000000000002</v>
      </c>
      <c r="M122" s="276">
        <v>3.3790100000000001</v>
      </c>
    </row>
    <row r="123" spans="1:13">
      <c r="A123" s="300">
        <v>114</v>
      </c>
      <c r="B123" s="276" t="s">
        <v>2931</v>
      </c>
      <c r="C123" s="276">
        <v>1373.5</v>
      </c>
      <c r="D123" s="278">
        <v>1390</v>
      </c>
      <c r="E123" s="278">
        <v>1342.5</v>
      </c>
      <c r="F123" s="278">
        <v>1311.5</v>
      </c>
      <c r="G123" s="278">
        <v>1264</v>
      </c>
      <c r="H123" s="278">
        <v>1421</v>
      </c>
      <c r="I123" s="278">
        <v>1468.5</v>
      </c>
      <c r="J123" s="278">
        <v>1499.5</v>
      </c>
      <c r="K123" s="276">
        <v>1437.5</v>
      </c>
      <c r="L123" s="276">
        <v>1359</v>
      </c>
      <c r="M123" s="276">
        <v>25.56756</v>
      </c>
    </row>
    <row r="124" spans="1:13">
      <c r="A124" s="300">
        <v>115</v>
      </c>
      <c r="B124" s="276" t="s">
        <v>128</v>
      </c>
      <c r="C124" s="276">
        <v>202.95</v>
      </c>
      <c r="D124" s="278">
        <v>205.6</v>
      </c>
      <c r="E124" s="278">
        <v>196.5</v>
      </c>
      <c r="F124" s="278">
        <v>190.05</v>
      </c>
      <c r="G124" s="278">
        <v>180.95000000000002</v>
      </c>
      <c r="H124" s="278">
        <v>212.04999999999998</v>
      </c>
      <c r="I124" s="278">
        <v>221.14999999999995</v>
      </c>
      <c r="J124" s="278">
        <v>227.59999999999997</v>
      </c>
      <c r="K124" s="276">
        <v>214.7</v>
      </c>
      <c r="L124" s="276">
        <v>199.15</v>
      </c>
      <c r="M124" s="276">
        <v>418.34796999999998</v>
      </c>
    </row>
    <row r="125" spans="1:13">
      <c r="A125" s="300">
        <v>116</v>
      </c>
      <c r="B125" s="276" t="s">
        <v>129</v>
      </c>
      <c r="C125" s="276">
        <v>252.8</v>
      </c>
      <c r="D125" s="278">
        <v>257.11666666666667</v>
      </c>
      <c r="E125" s="278">
        <v>240.53333333333336</v>
      </c>
      <c r="F125" s="278">
        <v>228.26666666666668</v>
      </c>
      <c r="G125" s="278">
        <v>211.68333333333337</v>
      </c>
      <c r="H125" s="278">
        <v>269.38333333333333</v>
      </c>
      <c r="I125" s="278">
        <v>285.96666666666658</v>
      </c>
      <c r="J125" s="278">
        <v>298.23333333333335</v>
      </c>
      <c r="K125" s="276">
        <v>273.7</v>
      </c>
      <c r="L125" s="276">
        <v>244.85</v>
      </c>
      <c r="M125" s="276">
        <v>98.011510000000001</v>
      </c>
    </row>
    <row r="126" spans="1:13">
      <c r="A126" s="300">
        <v>117</v>
      </c>
      <c r="B126" s="276" t="s">
        <v>263</v>
      </c>
      <c r="C126" s="276">
        <v>66.349999999999994</v>
      </c>
      <c r="D126" s="278">
        <v>67.416666666666671</v>
      </c>
      <c r="E126" s="278">
        <v>63.933333333333337</v>
      </c>
      <c r="F126" s="278">
        <v>61.516666666666666</v>
      </c>
      <c r="G126" s="278">
        <v>58.033333333333331</v>
      </c>
      <c r="H126" s="278">
        <v>69.833333333333343</v>
      </c>
      <c r="I126" s="278">
        <v>73.316666666666663</v>
      </c>
      <c r="J126" s="278">
        <v>75.733333333333348</v>
      </c>
      <c r="K126" s="276">
        <v>70.900000000000006</v>
      </c>
      <c r="L126" s="276">
        <v>65</v>
      </c>
      <c r="M126" s="276">
        <v>38.0548</v>
      </c>
    </row>
    <row r="127" spans="1:13">
      <c r="A127" s="300">
        <v>118</v>
      </c>
      <c r="B127" s="276" t="s">
        <v>130</v>
      </c>
      <c r="C127" s="276">
        <v>353.5</v>
      </c>
      <c r="D127" s="278">
        <v>355.3</v>
      </c>
      <c r="E127" s="278">
        <v>342.20000000000005</v>
      </c>
      <c r="F127" s="278">
        <v>330.90000000000003</v>
      </c>
      <c r="G127" s="278">
        <v>317.80000000000007</v>
      </c>
      <c r="H127" s="278">
        <v>366.6</v>
      </c>
      <c r="I127" s="278">
        <v>379.70000000000005</v>
      </c>
      <c r="J127" s="278">
        <v>391</v>
      </c>
      <c r="K127" s="276">
        <v>368.4</v>
      </c>
      <c r="L127" s="276">
        <v>344</v>
      </c>
      <c r="M127" s="276">
        <v>73.455010000000001</v>
      </c>
    </row>
    <row r="128" spans="1:13">
      <c r="A128" s="300">
        <v>119</v>
      </c>
      <c r="B128" s="276" t="s">
        <v>264</v>
      </c>
      <c r="C128" s="276">
        <v>766.05</v>
      </c>
      <c r="D128" s="278">
        <v>769.23333333333323</v>
      </c>
      <c r="E128" s="278">
        <v>727.11666666666645</v>
      </c>
      <c r="F128" s="278">
        <v>688.18333333333317</v>
      </c>
      <c r="G128" s="278">
        <v>646.06666666666638</v>
      </c>
      <c r="H128" s="278">
        <v>808.16666666666652</v>
      </c>
      <c r="I128" s="278">
        <v>850.2833333333333</v>
      </c>
      <c r="J128" s="278">
        <v>889.21666666666658</v>
      </c>
      <c r="K128" s="276">
        <v>811.35</v>
      </c>
      <c r="L128" s="276">
        <v>730.3</v>
      </c>
      <c r="M128" s="276">
        <v>7.7353300000000003</v>
      </c>
    </row>
    <row r="129" spans="1:13">
      <c r="A129" s="300">
        <v>120</v>
      </c>
      <c r="B129" s="276" t="s">
        <v>131</v>
      </c>
      <c r="C129" s="276">
        <v>2679.05</v>
      </c>
      <c r="D129" s="278">
        <v>2700.6166666666663</v>
      </c>
      <c r="E129" s="278">
        <v>2582.3833333333328</v>
      </c>
      <c r="F129" s="278">
        <v>2485.7166666666662</v>
      </c>
      <c r="G129" s="278">
        <v>2367.4833333333327</v>
      </c>
      <c r="H129" s="278">
        <v>2797.2833333333328</v>
      </c>
      <c r="I129" s="278">
        <v>2915.5166666666664</v>
      </c>
      <c r="J129" s="278">
        <v>3012.1833333333329</v>
      </c>
      <c r="K129" s="276">
        <v>2818.85</v>
      </c>
      <c r="L129" s="276">
        <v>2603.9499999999998</v>
      </c>
      <c r="M129" s="276">
        <v>17.64425</v>
      </c>
    </row>
    <row r="130" spans="1:13">
      <c r="A130" s="300">
        <v>121</v>
      </c>
      <c r="B130" s="276" t="s">
        <v>133</v>
      </c>
      <c r="C130" s="276">
        <v>1920.85</v>
      </c>
      <c r="D130" s="278">
        <v>1929.1499999999999</v>
      </c>
      <c r="E130" s="278">
        <v>1899.2999999999997</v>
      </c>
      <c r="F130" s="278">
        <v>1877.7499999999998</v>
      </c>
      <c r="G130" s="278">
        <v>1847.8999999999996</v>
      </c>
      <c r="H130" s="278">
        <v>1950.6999999999998</v>
      </c>
      <c r="I130" s="278">
        <v>1980.5499999999997</v>
      </c>
      <c r="J130" s="278">
        <v>2002.1</v>
      </c>
      <c r="K130" s="276">
        <v>1959</v>
      </c>
      <c r="L130" s="276">
        <v>1907.6</v>
      </c>
      <c r="M130" s="276">
        <v>39.415109999999999</v>
      </c>
    </row>
    <row r="131" spans="1:13">
      <c r="A131" s="300">
        <v>122</v>
      </c>
      <c r="B131" s="276" t="s">
        <v>134</v>
      </c>
      <c r="C131" s="276">
        <v>84.95</v>
      </c>
      <c r="D131" s="278">
        <v>86.399999999999991</v>
      </c>
      <c r="E131" s="278">
        <v>80.84999999999998</v>
      </c>
      <c r="F131" s="278">
        <v>76.749999999999986</v>
      </c>
      <c r="G131" s="278">
        <v>71.199999999999974</v>
      </c>
      <c r="H131" s="278">
        <v>90.499999999999986</v>
      </c>
      <c r="I131" s="278">
        <v>96.05</v>
      </c>
      <c r="J131" s="278">
        <v>100.14999999999999</v>
      </c>
      <c r="K131" s="276">
        <v>91.95</v>
      </c>
      <c r="L131" s="276">
        <v>82.3</v>
      </c>
      <c r="M131" s="276">
        <v>179.38364999999999</v>
      </c>
    </row>
    <row r="132" spans="1:13">
      <c r="A132" s="300">
        <v>123</v>
      </c>
      <c r="B132" s="276" t="s">
        <v>358</v>
      </c>
      <c r="C132" s="276">
        <v>2200.1</v>
      </c>
      <c r="D132" s="278">
        <v>2189.3666666666668</v>
      </c>
      <c r="E132" s="278">
        <v>2118.7333333333336</v>
      </c>
      <c r="F132" s="278">
        <v>2037.3666666666668</v>
      </c>
      <c r="G132" s="278">
        <v>1966.7333333333336</v>
      </c>
      <c r="H132" s="278">
        <v>2270.7333333333336</v>
      </c>
      <c r="I132" s="278">
        <v>2341.3666666666668</v>
      </c>
      <c r="J132" s="278">
        <v>2422.7333333333336</v>
      </c>
      <c r="K132" s="276">
        <v>2260</v>
      </c>
      <c r="L132" s="276">
        <v>2108</v>
      </c>
      <c r="M132" s="276">
        <v>3.7160500000000001</v>
      </c>
    </row>
    <row r="133" spans="1:13">
      <c r="A133" s="300">
        <v>124</v>
      </c>
      <c r="B133" s="276" t="s">
        <v>135</v>
      </c>
      <c r="C133" s="276">
        <v>350.65</v>
      </c>
      <c r="D133" s="278">
        <v>353.54999999999995</v>
      </c>
      <c r="E133" s="278">
        <v>338.14999999999992</v>
      </c>
      <c r="F133" s="278">
        <v>325.64999999999998</v>
      </c>
      <c r="G133" s="278">
        <v>310.24999999999994</v>
      </c>
      <c r="H133" s="278">
        <v>366.0499999999999</v>
      </c>
      <c r="I133" s="278">
        <v>381.45</v>
      </c>
      <c r="J133" s="278">
        <v>393.94999999999987</v>
      </c>
      <c r="K133" s="276">
        <v>368.95</v>
      </c>
      <c r="L133" s="276">
        <v>341.05</v>
      </c>
      <c r="M133" s="276">
        <v>77.400819999999996</v>
      </c>
    </row>
    <row r="134" spans="1:13">
      <c r="A134" s="300">
        <v>125</v>
      </c>
      <c r="B134" s="276" t="s">
        <v>136</v>
      </c>
      <c r="C134" s="276">
        <v>1234.8499999999999</v>
      </c>
      <c r="D134" s="278">
        <v>1242.45</v>
      </c>
      <c r="E134" s="278">
        <v>1146.4000000000001</v>
      </c>
      <c r="F134" s="278">
        <v>1057.95</v>
      </c>
      <c r="G134" s="278">
        <v>961.90000000000009</v>
      </c>
      <c r="H134" s="278">
        <v>1330.9</v>
      </c>
      <c r="I134" s="278">
        <v>1426.9499999999998</v>
      </c>
      <c r="J134" s="278">
        <v>1515.4</v>
      </c>
      <c r="K134" s="276">
        <v>1338.5</v>
      </c>
      <c r="L134" s="276">
        <v>1154</v>
      </c>
      <c r="M134" s="276">
        <v>211.53345999999999</v>
      </c>
    </row>
    <row r="135" spans="1:13">
      <c r="A135" s="300">
        <v>126</v>
      </c>
      <c r="B135" s="276" t="s">
        <v>266</v>
      </c>
      <c r="C135" s="276">
        <v>3395.45</v>
      </c>
      <c r="D135" s="278">
        <v>3374.8166666666671</v>
      </c>
      <c r="E135" s="278">
        <v>3300.6333333333341</v>
      </c>
      <c r="F135" s="278">
        <v>3205.8166666666671</v>
      </c>
      <c r="G135" s="278">
        <v>3131.6333333333341</v>
      </c>
      <c r="H135" s="278">
        <v>3469.6333333333341</v>
      </c>
      <c r="I135" s="278">
        <v>3543.8166666666675</v>
      </c>
      <c r="J135" s="278">
        <v>3638.6333333333341</v>
      </c>
      <c r="K135" s="276">
        <v>3449</v>
      </c>
      <c r="L135" s="276">
        <v>3280</v>
      </c>
      <c r="M135" s="276">
        <v>7.5301299999999998</v>
      </c>
    </row>
    <row r="136" spans="1:13">
      <c r="A136" s="300">
        <v>127</v>
      </c>
      <c r="B136" s="276" t="s">
        <v>265</v>
      </c>
      <c r="C136" s="276">
        <v>2157</v>
      </c>
      <c r="D136" s="278">
        <v>2150.6666666666665</v>
      </c>
      <c r="E136" s="278">
        <v>1976.333333333333</v>
      </c>
      <c r="F136" s="278">
        <v>1795.6666666666665</v>
      </c>
      <c r="G136" s="278">
        <v>1621.333333333333</v>
      </c>
      <c r="H136" s="278">
        <v>2331.333333333333</v>
      </c>
      <c r="I136" s="278">
        <v>2505.6666666666661</v>
      </c>
      <c r="J136" s="278">
        <v>2686.333333333333</v>
      </c>
      <c r="K136" s="276">
        <v>2325</v>
      </c>
      <c r="L136" s="276">
        <v>1970</v>
      </c>
      <c r="M136" s="276">
        <v>10.253130000000001</v>
      </c>
    </row>
    <row r="137" spans="1:13">
      <c r="A137" s="300">
        <v>128</v>
      </c>
      <c r="B137" s="276" t="s">
        <v>137</v>
      </c>
      <c r="C137" s="276">
        <v>931.7</v>
      </c>
      <c r="D137" s="278">
        <v>932.83333333333337</v>
      </c>
      <c r="E137" s="278">
        <v>873.86666666666679</v>
      </c>
      <c r="F137" s="278">
        <v>816.03333333333342</v>
      </c>
      <c r="G137" s="278">
        <v>757.06666666666683</v>
      </c>
      <c r="H137" s="278">
        <v>990.66666666666674</v>
      </c>
      <c r="I137" s="278">
        <v>1049.6333333333332</v>
      </c>
      <c r="J137" s="278">
        <v>1107.4666666666667</v>
      </c>
      <c r="K137" s="276">
        <v>991.8</v>
      </c>
      <c r="L137" s="276">
        <v>875</v>
      </c>
      <c r="M137" s="276">
        <v>78.5518</v>
      </c>
    </row>
    <row r="138" spans="1:13">
      <c r="A138" s="300">
        <v>129</v>
      </c>
      <c r="B138" s="276" t="s">
        <v>138</v>
      </c>
      <c r="C138" s="276">
        <v>685.95</v>
      </c>
      <c r="D138" s="278">
        <v>692.06666666666661</v>
      </c>
      <c r="E138" s="278">
        <v>654.13333333333321</v>
      </c>
      <c r="F138" s="278">
        <v>622.31666666666661</v>
      </c>
      <c r="G138" s="278">
        <v>584.38333333333321</v>
      </c>
      <c r="H138" s="278">
        <v>723.88333333333321</v>
      </c>
      <c r="I138" s="278">
        <v>761.81666666666661</v>
      </c>
      <c r="J138" s="278">
        <v>793.63333333333321</v>
      </c>
      <c r="K138" s="276">
        <v>730</v>
      </c>
      <c r="L138" s="276">
        <v>660.25</v>
      </c>
      <c r="M138" s="276">
        <v>91.301159999999996</v>
      </c>
    </row>
    <row r="139" spans="1:13">
      <c r="A139" s="300">
        <v>130</v>
      </c>
      <c r="B139" s="276" t="s">
        <v>139</v>
      </c>
      <c r="C139" s="276">
        <v>165.85</v>
      </c>
      <c r="D139" s="278">
        <v>168.03333333333333</v>
      </c>
      <c r="E139" s="278">
        <v>161.31666666666666</v>
      </c>
      <c r="F139" s="278">
        <v>156.78333333333333</v>
      </c>
      <c r="G139" s="278">
        <v>150.06666666666666</v>
      </c>
      <c r="H139" s="278">
        <v>172.56666666666666</v>
      </c>
      <c r="I139" s="278">
        <v>179.2833333333333</v>
      </c>
      <c r="J139" s="278">
        <v>183.81666666666666</v>
      </c>
      <c r="K139" s="276">
        <v>174.75</v>
      </c>
      <c r="L139" s="276">
        <v>163.5</v>
      </c>
      <c r="M139" s="276">
        <v>122.19226</v>
      </c>
    </row>
    <row r="140" spans="1:13">
      <c r="A140" s="300">
        <v>131</v>
      </c>
      <c r="B140" s="276" t="s">
        <v>140</v>
      </c>
      <c r="C140" s="276">
        <v>162.1</v>
      </c>
      <c r="D140" s="278">
        <v>165.71666666666667</v>
      </c>
      <c r="E140" s="278">
        <v>156.38333333333333</v>
      </c>
      <c r="F140" s="278">
        <v>150.66666666666666</v>
      </c>
      <c r="G140" s="278">
        <v>141.33333333333331</v>
      </c>
      <c r="H140" s="278">
        <v>171.43333333333334</v>
      </c>
      <c r="I140" s="278">
        <v>180.76666666666665</v>
      </c>
      <c r="J140" s="278">
        <v>186.48333333333335</v>
      </c>
      <c r="K140" s="276">
        <v>175.05</v>
      </c>
      <c r="L140" s="276">
        <v>160</v>
      </c>
      <c r="M140" s="276">
        <v>88.871350000000007</v>
      </c>
    </row>
    <row r="141" spans="1:13">
      <c r="A141" s="300">
        <v>132</v>
      </c>
      <c r="B141" s="276" t="s">
        <v>141</v>
      </c>
      <c r="C141" s="276">
        <v>396.85</v>
      </c>
      <c r="D141" s="278">
        <v>398.40000000000003</v>
      </c>
      <c r="E141" s="278">
        <v>387.80000000000007</v>
      </c>
      <c r="F141" s="278">
        <v>378.75000000000006</v>
      </c>
      <c r="G141" s="278">
        <v>368.15000000000009</v>
      </c>
      <c r="H141" s="278">
        <v>407.45000000000005</v>
      </c>
      <c r="I141" s="278">
        <v>418.05000000000007</v>
      </c>
      <c r="J141" s="278">
        <v>427.1</v>
      </c>
      <c r="K141" s="276">
        <v>409</v>
      </c>
      <c r="L141" s="276">
        <v>389.35</v>
      </c>
      <c r="M141" s="276">
        <v>27.516549999999999</v>
      </c>
    </row>
    <row r="142" spans="1:13">
      <c r="A142" s="300">
        <v>133</v>
      </c>
      <c r="B142" s="276" t="s">
        <v>142</v>
      </c>
      <c r="C142" s="276">
        <v>7376.1</v>
      </c>
      <c r="D142" s="278">
        <v>7417.7333333333336</v>
      </c>
      <c r="E142" s="278">
        <v>7236.4666666666672</v>
      </c>
      <c r="F142" s="278">
        <v>7096.8333333333339</v>
      </c>
      <c r="G142" s="278">
        <v>6915.5666666666675</v>
      </c>
      <c r="H142" s="278">
        <v>7557.3666666666668</v>
      </c>
      <c r="I142" s="278">
        <v>7738.6333333333332</v>
      </c>
      <c r="J142" s="278">
        <v>7878.2666666666664</v>
      </c>
      <c r="K142" s="276">
        <v>7599</v>
      </c>
      <c r="L142" s="276">
        <v>7278.1</v>
      </c>
      <c r="M142" s="276">
        <v>9.7030600000000007</v>
      </c>
    </row>
    <row r="143" spans="1:13">
      <c r="A143" s="300">
        <v>134</v>
      </c>
      <c r="B143" s="276" t="s">
        <v>143</v>
      </c>
      <c r="C143" s="276">
        <v>556.1</v>
      </c>
      <c r="D143" s="278">
        <v>566.81666666666661</v>
      </c>
      <c r="E143" s="278">
        <v>539.38333333333321</v>
      </c>
      <c r="F143" s="278">
        <v>522.66666666666663</v>
      </c>
      <c r="G143" s="278">
        <v>495.23333333333323</v>
      </c>
      <c r="H143" s="278">
        <v>583.53333333333319</v>
      </c>
      <c r="I143" s="278">
        <v>610.96666666666658</v>
      </c>
      <c r="J143" s="278">
        <v>627.68333333333317</v>
      </c>
      <c r="K143" s="276">
        <v>594.25</v>
      </c>
      <c r="L143" s="276">
        <v>550.1</v>
      </c>
      <c r="M143" s="276">
        <v>27.46593</v>
      </c>
    </row>
    <row r="144" spans="1:13">
      <c r="A144" s="300">
        <v>135</v>
      </c>
      <c r="B144" s="276" t="s">
        <v>144</v>
      </c>
      <c r="C144" s="276">
        <v>643.15</v>
      </c>
      <c r="D144" s="278">
        <v>656.2833333333333</v>
      </c>
      <c r="E144" s="278">
        <v>622.86666666666656</v>
      </c>
      <c r="F144" s="278">
        <v>602.58333333333326</v>
      </c>
      <c r="G144" s="278">
        <v>569.16666666666652</v>
      </c>
      <c r="H144" s="278">
        <v>676.56666666666661</v>
      </c>
      <c r="I144" s="278">
        <v>709.98333333333335</v>
      </c>
      <c r="J144" s="278">
        <v>730.26666666666665</v>
      </c>
      <c r="K144" s="276">
        <v>689.7</v>
      </c>
      <c r="L144" s="276">
        <v>636</v>
      </c>
      <c r="M144" s="276">
        <v>143.12298000000001</v>
      </c>
    </row>
    <row r="145" spans="1:13">
      <c r="A145" s="300">
        <v>136</v>
      </c>
      <c r="B145" s="276" t="s">
        <v>145</v>
      </c>
      <c r="C145" s="276">
        <v>1015.2</v>
      </c>
      <c r="D145" s="278">
        <v>1023.9166666666666</v>
      </c>
      <c r="E145" s="278">
        <v>980.98333333333335</v>
      </c>
      <c r="F145" s="278">
        <v>946.76666666666677</v>
      </c>
      <c r="G145" s="278">
        <v>903.83333333333348</v>
      </c>
      <c r="H145" s="278">
        <v>1058.1333333333332</v>
      </c>
      <c r="I145" s="278">
        <v>1101.0666666666664</v>
      </c>
      <c r="J145" s="278">
        <v>1135.2833333333331</v>
      </c>
      <c r="K145" s="276">
        <v>1066.8499999999999</v>
      </c>
      <c r="L145" s="276">
        <v>989.7</v>
      </c>
      <c r="M145" s="276">
        <v>10.813470000000001</v>
      </c>
    </row>
    <row r="146" spans="1:13">
      <c r="A146" s="300">
        <v>137</v>
      </c>
      <c r="B146" s="276" t="s">
        <v>146</v>
      </c>
      <c r="C146" s="276">
        <v>1427.15</v>
      </c>
      <c r="D146" s="278">
        <v>1439.5333333333335</v>
      </c>
      <c r="E146" s="278">
        <v>1387.3166666666671</v>
      </c>
      <c r="F146" s="278">
        <v>1347.4833333333336</v>
      </c>
      <c r="G146" s="278">
        <v>1295.2666666666671</v>
      </c>
      <c r="H146" s="278">
        <v>1479.366666666667</v>
      </c>
      <c r="I146" s="278">
        <v>1531.5833333333337</v>
      </c>
      <c r="J146" s="278">
        <v>1571.416666666667</v>
      </c>
      <c r="K146" s="276">
        <v>1491.75</v>
      </c>
      <c r="L146" s="276">
        <v>1399.7</v>
      </c>
      <c r="M146" s="276">
        <v>16.134060000000002</v>
      </c>
    </row>
    <row r="147" spans="1:13">
      <c r="A147" s="300">
        <v>138</v>
      </c>
      <c r="B147" s="276" t="s">
        <v>147</v>
      </c>
      <c r="C147" s="276">
        <v>147.25</v>
      </c>
      <c r="D147" s="278">
        <v>148.05000000000001</v>
      </c>
      <c r="E147" s="278">
        <v>140.75000000000003</v>
      </c>
      <c r="F147" s="278">
        <v>134.25000000000003</v>
      </c>
      <c r="G147" s="278">
        <v>126.95000000000005</v>
      </c>
      <c r="H147" s="278">
        <v>154.55000000000001</v>
      </c>
      <c r="I147" s="278">
        <v>161.84999999999997</v>
      </c>
      <c r="J147" s="278">
        <v>168.35</v>
      </c>
      <c r="K147" s="276">
        <v>155.35</v>
      </c>
      <c r="L147" s="276">
        <v>141.55000000000001</v>
      </c>
      <c r="M147" s="276">
        <v>162.96705</v>
      </c>
    </row>
    <row r="148" spans="1:13">
      <c r="A148" s="300">
        <v>139</v>
      </c>
      <c r="B148" s="276" t="s">
        <v>268</v>
      </c>
      <c r="C148" s="276">
        <v>1390.85</v>
      </c>
      <c r="D148" s="278">
        <v>1393.6166666666668</v>
      </c>
      <c r="E148" s="278">
        <v>1358.2333333333336</v>
      </c>
      <c r="F148" s="278">
        <v>1325.6166666666668</v>
      </c>
      <c r="G148" s="278">
        <v>1290.2333333333336</v>
      </c>
      <c r="H148" s="278">
        <v>1426.2333333333336</v>
      </c>
      <c r="I148" s="278">
        <v>1461.6166666666668</v>
      </c>
      <c r="J148" s="278">
        <v>1494.2333333333336</v>
      </c>
      <c r="K148" s="276">
        <v>1429</v>
      </c>
      <c r="L148" s="276">
        <v>1361</v>
      </c>
      <c r="M148" s="276">
        <v>7.8026799999999996</v>
      </c>
    </row>
    <row r="149" spans="1:13">
      <c r="A149" s="300">
        <v>140</v>
      </c>
      <c r="B149" s="276" t="s">
        <v>148</v>
      </c>
      <c r="C149" s="276">
        <v>75277.7</v>
      </c>
      <c r="D149" s="278">
        <v>75872.099999999991</v>
      </c>
      <c r="E149" s="278">
        <v>73951.049999999988</v>
      </c>
      <c r="F149" s="278">
        <v>72624.399999999994</v>
      </c>
      <c r="G149" s="278">
        <v>70703.349999999991</v>
      </c>
      <c r="H149" s="278">
        <v>77198.749999999985</v>
      </c>
      <c r="I149" s="278">
        <v>79119.8</v>
      </c>
      <c r="J149" s="278">
        <v>80446.449999999983</v>
      </c>
      <c r="K149" s="276">
        <v>77793.149999999994</v>
      </c>
      <c r="L149" s="276">
        <v>74545.45</v>
      </c>
      <c r="M149" s="276">
        <v>0.24201</v>
      </c>
    </row>
    <row r="150" spans="1:13">
      <c r="A150" s="300">
        <v>141</v>
      </c>
      <c r="B150" s="276" t="s">
        <v>267</v>
      </c>
      <c r="C150" s="276">
        <v>32.9</v>
      </c>
      <c r="D150" s="278">
        <v>32.966666666666669</v>
      </c>
      <c r="E150" s="278">
        <v>30.933333333333337</v>
      </c>
      <c r="F150" s="278">
        <v>28.966666666666669</v>
      </c>
      <c r="G150" s="278">
        <v>26.933333333333337</v>
      </c>
      <c r="H150" s="278">
        <v>34.933333333333337</v>
      </c>
      <c r="I150" s="278">
        <v>36.966666666666669</v>
      </c>
      <c r="J150" s="278">
        <v>38.933333333333337</v>
      </c>
      <c r="K150" s="276">
        <v>35</v>
      </c>
      <c r="L150" s="276">
        <v>31</v>
      </c>
      <c r="M150" s="276">
        <v>30.60633</v>
      </c>
    </row>
    <row r="151" spans="1:13">
      <c r="A151" s="300">
        <v>142</v>
      </c>
      <c r="B151" s="276" t="s">
        <v>149</v>
      </c>
      <c r="C151" s="276">
        <v>1169.8499999999999</v>
      </c>
      <c r="D151" s="278">
        <v>1186.05</v>
      </c>
      <c r="E151" s="278">
        <v>1122.3999999999999</v>
      </c>
      <c r="F151" s="278">
        <v>1074.9499999999998</v>
      </c>
      <c r="G151" s="278">
        <v>1011.2999999999997</v>
      </c>
      <c r="H151" s="278">
        <v>1233.5</v>
      </c>
      <c r="I151" s="278">
        <v>1297.1500000000001</v>
      </c>
      <c r="J151" s="278">
        <v>1344.6000000000001</v>
      </c>
      <c r="K151" s="276">
        <v>1249.7</v>
      </c>
      <c r="L151" s="276">
        <v>1138.5999999999999</v>
      </c>
      <c r="M151" s="276">
        <v>32.085450000000002</v>
      </c>
    </row>
    <row r="152" spans="1:13">
      <c r="A152" s="300">
        <v>143</v>
      </c>
      <c r="B152" s="276" t="s">
        <v>3161</v>
      </c>
      <c r="C152" s="276">
        <v>295.55</v>
      </c>
      <c r="D152" s="278">
        <v>299.8</v>
      </c>
      <c r="E152" s="278">
        <v>287.75</v>
      </c>
      <c r="F152" s="278">
        <v>279.95</v>
      </c>
      <c r="G152" s="278">
        <v>267.89999999999998</v>
      </c>
      <c r="H152" s="278">
        <v>307.60000000000002</v>
      </c>
      <c r="I152" s="278">
        <v>319.65000000000009</v>
      </c>
      <c r="J152" s="278">
        <v>327.45000000000005</v>
      </c>
      <c r="K152" s="276">
        <v>311.85000000000002</v>
      </c>
      <c r="L152" s="276">
        <v>292</v>
      </c>
      <c r="M152" s="276">
        <v>13.738709999999999</v>
      </c>
    </row>
    <row r="153" spans="1:13">
      <c r="A153" s="300">
        <v>144</v>
      </c>
      <c r="B153" s="276" t="s">
        <v>269</v>
      </c>
      <c r="C153" s="276">
        <v>921.9</v>
      </c>
      <c r="D153" s="278">
        <v>918.63333333333333</v>
      </c>
      <c r="E153" s="278">
        <v>887.36666666666667</v>
      </c>
      <c r="F153" s="278">
        <v>852.83333333333337</v>
      </c>
      <c r="G153" s="278">
        <v>821.56666666666672</v>
      </c>
      <c r="H153" s="278">
        <v>953.16666666666663</v>
      </c>
      <c r="I153" s="278">
        <v>984.43333333333328</v>
      </c>
      <c r="J153" s="278">
        <v>1018.9666666666666</v>
      </c>
      <c r="K153" s="276">
        <v>949.9</v>
      </c>
      <c r="L153" s="276">
        <v>884.1</v>
      </c>
      <c r="M153" s="276">
        <v>3.8355700000000001</v>
      </c>
    </row>
    <row r="154" spans="1:13">
      <c r="A154" s="300">
        <v>145</v>
      </c>
      <c r="B154" s="276" t="s">
        <v>150</v>
      </c>
      <c r="C154" s="276">
        <v>39.200000000000003</v>
      </c>
      <c r="D154" s="278">
        <v>40.5</v>
      </c>
      <c r="E154" s="278">
        <v>37.299999999999997</v>
      </c>
      <c r="F154" s="278">
        <v>35.4</v>
      </c>
      <c r="G154" s="278">
        <v>32.199999999999996</v>
      </c>
      <c r="H154" s="278">
        <v>42.4</v>
      </c>
      <c r="I154" s="278">
        <v>45.6</v>
      </c>
      <c r="J154" s="278">
        <v>47.5</v>
      </c>
      <c r="K154" s="276">
        <v>43.7</v>
      </c>
      <c r="L154" s="276">
        <v>38.6</v>
      </c>
      <c r="M154" s="276">
        <v>319.32875000000001</v>
      </c>
    </row>
    <row r="155" spans="1:13">
      <c r="A155" s="300">
        <v>146</v>
      </c>
      <c r="B155" s="276" t="s">
        <v>261</v>
      </c>
      <c r="C155" s="276">
        <v>4479.8500000000004</v>
      </c>
      <c r="D155" s="278">
        <v>4530.916666666667</v>
      </c>
      <c r="E155" s="278">
        <v>4352.6333333333341</v>
      </c>
      <c r="F155" s="278">
        <v>4225.416666666667</v>
      </c>
      <c r="G155" s="278">
        <v>4047.1333333333341</v>
      </c>
      <c r="H155" s="278">
        <v>4658.1333333333341</v>
      </c>
      <c r="I155" s="278">
        <v>4836.416666666667</v>
      </c>
      <c r="J155" s="278">
        <v>4963.6333333333341</v>
      </c>
      <c r="K155" s="276">
        <v>4709.2</v>
      </c>
      <c r="L155" s="276">
        <v>4403.7</v>
      </c>
      <c r="M155" s="276">
        <v>5.0440500000000004</v>
      </c>
    </row>
    <row r="156" spans="1:13">
      <c r="A156" s="300">
        <v>147</v>
      </c>
      <c r="B156" s="276" t="s">
        <v>153</v>
      </c>
      <c r="C156" s="276">
        <v>18192.599999999999</v>
      </c>
      <c r="D156" s="278">
        <v>18272.866666666665</v>
      </c>
      <c r="E156" s="278">
        <v>18020.73333333333</v>
      </c>
      <c r="F156" s="278">
        <v>17848.866666666665</v>
      </c>
      <c r="G156" s="278">
        <v>17596.73333333333</v>
      </c>
      <c r="H156" s="278">
        <v>18444.73333333333</v>
      </c>
      <c r="I156" s="278">
        <v>18696.866666666669</v>
      </c>
      <c r="J156" s="278">
        <v>18868.73333333333</v>
      </c>
      <c r="K156" s="276">
        <v>18525</v>
      </c>
      <c r="L156" s="276">
        <v>18101</v>
      </c>
      <c r="M156" s="276">
        <v>1.42222</v>
      </c>
    </row>
    <row r="157" spans="1:13">
      <c r="A157" s="300">
        <v>148</v>
      </c>
      <c r="B157" s="276" t="s">
        <v>270</v>
      </c>
      <c r="C157" s="276">
        <v>21.6</v>
      </c>
      <c r="D157" s="278">
        <v>21.916666666666668</v>
      </c>
      <c r="E157" s="278">
        <v>21.183333333333337</v>
      </c>
      <c r="F157" s="278">
        <v>20.766666666666669</v>
      </c>
      <c r="G157" s="278">
        <v>20.033333333333339</v>
      </c>
      <c r="H157" s="278">
        <v>22.333333333333336</v>
      </c>
      <c r="I157" s="278">
        <v>23.066666666666663</v>
      </c>
      <c r="J157" s="278">
        <v>23.483333333333334</v>
      </c>
      <c r="K157" s="276">
        <v>22.65</v>
      </c>
      <c r="L157" s="276">
        <v>21.5</v>
      </c>
      <c r="M157" s="276">
        <v>81.759339999999995</v>
      </c>
    </row>
    <row r="158" spans="1:13">
      <c r="A158" s="300">
        <v>149</v>
      </c>
      <c r="B158" s="276" t="s">
        <v>155</v>
      </c>
      <c r="C158" s="276">
        <v>109.05</v>
      </c>
      <c r="D158" s="278">
        <v>111.48333333333333</v>
      </c>
      <c r="E158" s="278">
        <v>104.66666666666667</v>
      </c>
      <c r="F158" s="278">
        <v>100.28333333333333</v>
      </c>
      <c r="G158" s="278">
        <v>93.466666666666669</v>
      </c>
      <c r="H158" s="278">
        <v>115.86666666666667</v>
      </c>
      <c r="I158" s="278">
        <v>122.68333333333334</v>
      </c>
      <c r="J158" s="278">
        <v>127.06666666666668</v>
      </c>
      <c r="K158" s="276">
        <v>118.3</v>
      </c>
      <c r="L158" s="276">
        <v>107.1</v>
      </c>
      <c r="M158" s="276">
        <v>130.86904999999999</v>
      </c>
    </row>
    <row r="159" spans="1:13">
      <c r="A159" s="300">
        <v>150</v>
      </c>
      <c r="B159" s="276" t="s">
        <v>156</v>
      </c>
      <c r="C159" s="276">
        <v>97.5</v>
      </c>
      <c r="D159" s="278">
        <v>98.733333333333334</v>
      </c>
      <c r="E159" s="278">
        <v>93.516666666666666</v>
      </c>
      <c r="F159" s="278">
        <v>89.533333333333331</v>
      </c>
      <c r="G159" s="278">
        <v>84.316666666666663</v>
      </c>
      <c r="H159" s="278">
        <v>102.71666666666667</v>
      </c>
      <c r="I159" s="278">
        <v>107.93333333333334</v>
      </c>
      <c r="J159" s="278">
        <v>111.91666666666667</v>
      </c>
      <c r="K159" s="276">
        <v>103.95</v>
      </c>
      <c r="L159" s="276">
        <v>94.75</v>
      </c>
      <c r="M159" s="276">
        <v>342.10969999999998</v>
      </c>
    </row>
    <row r="160" spans="1:13">
      <c r="A160" s="300">
        <v>151</v>
      </c>
      <c r="B160" s="276" t="s">
        <v>271</v>
      </c>
      <c r="C160" s="276">
        <v>532.45000000000005</v>
      </c>
      <c r="D160" s="278">
        <v>538.33333333333337</v>
      </c>
      <c r="E160" s="278">
        <v>519.66666666666674</v>
      </c>
      <c r="F160" s="278">
        <v>506.88333333333333</v>
      </c>
      <c r="G160" s="278">
        <v>488.2166666666667</v>
      </c>
      <c r="H160" s="278">
        <v>551.11666666666679</v>
      </c>
      <c r="I160" s="278">
        <v>569.78333333333353</v>
      </c>
      <c r="J160" s="278">
        <v>582.56666666666683</v>
      </c>
      <c r="K160" s="276">
        <v>557</v>
      </c>
      <c r="L160" s="276">
        <v>525.54999999999995</v>
      </c>
      <c r="M160" s="276">
        <v>8.9622399999999995</v>
      </c>
    </row>
    <row r="161" spans="1:13">
      <c r="A161" s="300">
        <v>152</v>
      </c>
      <c r="B161" s="276" t="s">
        <v>272</v>
      </c>
      <c r="C161" s="276">
        <v>3102.1</v>
      </c>
      <c r="D161" s="278">
        <v>3120.9</v>
      </c>
      <c r="E161" s="278">
        <v>3044.4500000000003</v>
      </c>
      <c r="F161" s="278">
        <v>2986.8</v>
      </c>
      <c r="G161" s="278">
        <v>2910.3500000000004</v>
      </c>
      <c r="H161" s="278">
        <v>3178.55</v>
      </c>
      <c r="I161" s="278">
        <v>3255</v>
      </c>
      <c r="J161" s="278">
        <v>3312.65</v>
      </c>
      <c r="K161" s="276">
        <v>3197.35</v>
      </c>
      <c r="L161" s="276">
        <v>3063.25</v>
      </c>
      <c r="M161" s="276">
        <v>0.59728999999999999</v>
      </c>
    </row>
    <row r="162" spans="1:13">
      <c r="A162" s="300">
        <v>153</v>
      </c>
      <c r="B162" s="276" t="s">
        <v>157</v>
      </c>
      <c r="C162" s="276">
        <v>101.75</v>
      </c>
      <c r="D162" s="278">
        <v>103.25</v>
      </c>
      <c r="E162" s="278">
        <v>98.5</v>
      </c>
      <c r="F162" s="278">
        <v>95.25</v>
      </c>
      <c r="G162" s="278">
        <v>90.5</v>
      </c>
      <c r="H162" s="278">
        <v>106.5</v>
      </c>
      <c r="I162" s="278">
        <v>111.25</v>
      </c>
      <c r="J162" s="278">
        <v>114.5</v>
      </c>
      <c r="K162" s="276">
        <v>108</v>
      </c>
      <c r="L162" s="276">
        <v>100</v>
      </c>
      <c r="M162" s="276">
        <v>18.025010000000002</v>
      </c>
    </row>
    <row r="163" spans="1:13">
      <c r="A163" s="300">
        <v>154</v>
      </c>
      <c r="B163" s="276" t="s">
        <v>158</v>
      </c>
      <c r="C163" s="276">
        <v>89.85</v>
      </c>
      <c r="D163" s="278">
        <v>92.583333333333329</v>
      </c>
      <c r="E163" s="278">
        <v>86.216666666666654</v>
      </c>
      <c r="F163" s="278">
        <v>82.583333333333329</v>
      </c>
      <c r="G163" s="278">
        <v>76.216666666666654</v>
      </c>
      <c r="H163" s="278">
        <v>96.216666666666654</v>
      </c>
      <c r="I163" s="278">
        <v>102.58333333333333</v>
      </c>
      <c r="J163" s="278">
        <v>106.21666666666665</v>
      </c>
      <c r="K163" s="276">
        <v>98.95</v>
      </c>
      <c r="L163" s="276">
        <v>88.95</v>
      </c>
      <c r="M163" s="276">
        <v>587.24337000000003</v>
      </c>
    </row>
    <row r="164" spans="1:13">
      <c r="A164" s="300">
        <v>155</v>
      </c>
      <c r="B164" s="276" t="s">
        <v>159</v>
      </c>
      <c r="C164" s="276">
        <v>27506.65</v>
      </c>
      <c r="D164" s="278">
        <v>27541.583333333332</v>
      </c>
      <c r="E164" s="278">
        <v>26965.066666666666</v>
      </c>
      <c r="F164" s="278">
        <v>26423.483333333334</v>
      </c>
      <c r="G164" s="278">
        <v>25846.966666666667</v>
      </c>
      <c r="H164" s="278">
        <v>28083.166666666664</v>
      </c>
      <c r="I164" s="278">
        <v>28659.683333333334</v>
      </c>
      <c r="J164" s="278">
        <v>29201.266666666663</v>
      </c>
      <c r="K164" s="276">
        <v>28118.1</v>
      </c>
      <c r="L164" s="276">
        <v>27000</v>
      </c>
      <c r="M164" s="276">
        <v>0.99858999999999998</v>
      </c>
    </row>
    <row r="165" spans="1:13">
      <c r="A165" s="300">
        <v>156</v>
      </c>
      <c r="B165" s="276" t="s">
        <v>160</v>
      </c>
      <c r="C165" s="276">
        <v>1345.4</v>
      </c>
      <c r="D165" s="278">
        <v>1364.5333333333335</v>
      </c>
      <c r="E165" s="278">
        <v>1283.166666666667</v>
      </c>
      <c r="F165" s="278">
        <v>1220.9333333333334</v>
      </c>
      <c r="G165" s="278">
        <v>1139.5666666666668</v>
      </c>
      <c r="H165" s="278">
        <v>1426.7666666666671</v>
      </c>
      <c r="I165" s="278">
        <v>1508.1333333333334</v>
      </c>
      <c r="J165" s="278">
        <v>1570.3666666666672</v>
      </c>
      <c r="K165" s="276">
        <v>1445.9</v>
      </c>
      <c r="L165" s="276">
        <v>1302.3</v>
      </c>
      <c r="M165" s="276">
        <v>12.705859999999999</v>
      </c>
    </row>
    <row r="166" spans="1:13">
      <c r="A166" s="300">
        <v>157</v>
      </c>
      <c r="B166" s="276" t="s">
        <v>161</v>
      </c>
      <c r="C166" s="276">
        <v>243.8</v>
      </c>
      <c r="D166" s="278">
        <v>243.81666666666669</v>
      </c>
      <c r="E166" s="278">
        <v>232.08333333333337</v>
      </c>
      <c r="F166" s="278">
        <v>220.36666666666667</v>
      </c>
      <c r="G166" s="278">
        <v>208.63333333333335</v>
      </c>
      <c r="H166" s="278">
        <v>255.53333333333339</v>
      </c>
      <c r="I166" s="278">
        <v>267.26666666666665</v>
      </c>
      <c r="J166" s="278">
        <v>278.98333333333341</v>
      </c>
      <c r="K166" s="276">
        <v>255.55</v>
      </c>
      <c r="L166" s="276">
        <v>232.1</v>
      </c>
      <c r="M166" s="276">
        <v>59.946770000000001</v>
      </c>
    </row>
    <row r="167" spans="1:13">
      <c r="A167" s="300">
        <v>158</v>
      </c>
      <c r="B167" s="276" t="s">
        <v>162</v>
      </c>
      <c r="C167" s="276">
        <v>110.2</v>
      </c>
      <c r="D167" s="278">
        <v>111.16666666666667</v>
      </c>
      <c r="E167" s="278">
        <v>104.78333333333335</v>
      </c>
      <c r="F167" s="278">
        <v>99.366666666666674</v>
      </c>
      <c r="G167" s="278">
        <v>92.983333333333348</v>
      </c>
      <c r="H167" s="278">
        <v>116.58333333333334</v>
      </c>
      <c r="I167" s="278">
        <v>122.96666666666667</v>
      </c>
      <c r="J167" s="278">
        <v>128.38333333333333</v>
      </c>
      <c r="K167" s="276">
        <v>117.55</v>
      </c>
      <c r="L167" s="276">
        <v>105.75</v>
      </c>
      <c r="M167" s="276">
        <v>75.415750000000003</v>
      </c>
    </row>
    <row r="168" spans="1:13">
      <c r="A168" s="300">
        <v>159</v>
      </c>
      <c r="B168" s="276" t="s">
        <v>275</v>
      </c>
      <c r="C168" s="276">
        <v>5169.95</v>
      </c>
      <c r="D168" s="278">
        <v>5141.6500000000005</v>
      </c>
      <c r="E168" s="278">
        <v>5038.3000000000011</v>
      </c>
      <c r="F168" s="278">
        <v>4906.6500000000005</v>
      </c>
      <c r="G168" s="278">
        <v>4803.3000000000011</v>
      </c>
      <c r="H168" s="278">
        <v>5273.3000000000011</v>
      </c>
      <c r="I168" s="278">
        <v>5376.6500000000015</v>
      </c>
      <c r="J168" s="278">
        <v>5508.3000000000011</v>
      </c>
      <c r="K168" s="276">
        <v>5245</v>
      </c>
      <c r="L168" s="276">
        <v>5010</v>
      </c>
      <c r="M168" s="276">
        <v>1.47936</v>
      </c>
    </row>
    <row r="169" spans="1:13">
      <c r="A169" s="300">
        <v>160</v>
      </c>
      <c r="B169" s="276" t="s">
        <v>277</v>
      </c>
      <c r="C169" s="276">
        <v>10959.15</v>
      </c>
      <c r="D169" s="278">
        <v>10982.783333333333</v>
      </c>
      <c r="E169" s="278">
        <v>10896.416666666666</v>
      </c>
      <c r="F169" s="278">
        <v>10833.683333333332</v>
      </c>
      <c r="G169" s="278">
        <v>10747.316666666666</v>
      </c>
      <c r="H169" s="278">
        <v>11045.516666666666</v>
      </c>
      <c r="I169" s="278">
        <v>11131.883333333335</v>
      </c>
      <c r="J169" s="278">
        <v>11194.616666666667</v>
      </c>
      <c r="K169" s="276">
        <v>11069.15</v>
      </c>
      <c r="L169" s="276">
        <v>10920.05</v>
      </c>
      <c r="M169" s="276">
        <v>0.23533999999999999</v>
      </c>
    </row>
    <row r="170" spans="1:13">
      <c r="A170" s="300">
        <v>161</v>
      </c>
      <c r="B170" s="276" t="s">
        <v>163</v>
      </c>
      <c r="C170" s="276">
        <v>1682.2</v>
      </c>
      <c r="D170" s="278">
        <v>1685.5333333333335</v>
      </c>
      <c r="E170" s="278">
        <v>1640.0666666666671</v>
      </c>
      <c r="F170" s="278">
        <v>1597.9333333333336</v>
      </c>
      <c r="G170" s="278">
        <v>1552.4666666666672</v>
      </c>
      <c r="H170" s="278">
        <v>1727.666666666667</v>
      </c>
      <c r="I170" s="278">
        <v>1773.1333333333337</v>
      </c>
      <c r="J170" s="278">
        <v>1815.2666666666669</v>
      </c>
      <c r="K170" s="276">
        <v>1731</v>
      </c>
      <c r="L170" s="276">
        <v>1643.4</v>
      </c>
      <c r="M170" s="276">
        <v>11.88984</v>
      </c>
    </row>
    <row r="171" spans="1:13">
      <c r="A171" s="300">
        <v>162</v>
      </c>
      <c r="B171" s="276" t="s">
        <v>273</v>
      </c>
      <c r="C171" s="276">
        <v>2225.75</v>
      </c>
      <c r="D171" s="278">
        <v>2244</v>
      </c>
      <c r="E171" s="278">
        <v>2174.35</v>
      </c>
      <c r="F171" s="278">
        <v>2122.9499999999998</v>
      </c>
      <c r="G171" s="278">
        <v>2053.2999999999997</v>
      </c>
      <c r="H171" s="278">
        <v>2295.4</v>
      </c>
      <c r="I171" s="278">
        <v>2365.0499999999997</v>
      </c>
      <c r="J171" s="278">
        <v>2416.4500000000003</v>
      </c>
      <c r="K171" s="276">
        <v>2313.65</v>
      </c>
      <c r="L171" s="276">
        <v>2192.6</v>
      </c>
      <c r="M171" s="276">
        <v>3.4447800000000002</v>
      </c>
    </row>
    <row r="172" spans="1:13">
      <c r="A172" s="300">
        <v>163</v>
      </c>
      <c r="B172" s="276" t="s">
        <v>164</v>
      </c>
      <c r="C172" s="276">
        <v>34.1</v>
      </c>
      <c r="D172" s="278">
        <v>34.65</v>
      </c>
      <c r="E172" s="278">
        <v>32.449999999999996</v>
      </c>
      <c r="F172" s="278">
        <v>30.799999999999997</v>
      </c>
      <c r="G172" s="278">
        <v>28.599999999999994</v>
      </c>
      <c r="H172" s="278">
        <v>36.299999999999997</v>
      </c>
      <c r="I172" s="278">
        <v>38.5</v>
      </c>
      <c r="J172" s="278">
        <v>40.15</v>
      </c>
      <c r="K172" s="276">
        <v>36.85</v>
      </c>
      <c r="L172" s="276">
        <v>33</v>
      </c>
      <c r="M172" s="276">
        <v>733.72681999999998</v>
      </c>
    </row>
    <row r="173" spans="1:13">
      <c r="A173" s="300">
        <v>164</v>
      </c>
      <c r="B173" s="276" t="s">
        <v>274</v>
      </c>
      <c r="C173" s="276">
        <v>335.75</v>
      </c>
      <c r="D173" s="278">
        <v>342.5333333333333</v>
      </c>
      <c r="E173" s="278">
        <v>323.26666666666659</v>
      </c>
      <c r="F173" s="278">
        <v>310.7833333333333</v>
      </c>
      <c r="G173" s="278">
        <v>291.51666666666659</v>
      </c>
      <c r="H173" s="278">
        <v>355.01666666666659</v>
      </c>
      <c r="I173" s="278">
        <v>374.28333333333325</v>
      </c>
      <c r="J173" s="278">
        <v>386.76666666666659</v>
      </c>
      <c r="K173" s="276">
        <v>361.8</v>
      </c>
      <c r="L173" s="276">
        <v>330.05</v>
      </c>
      <c r="M173" s="276">
        <v>3.1878799999999998</v>
      </c>
    </row>
    <row r="174" spans="1:13">
      <c r="A174" s="300">
        <v>165</v>
      </c>
      <c r="B174" s="276" t="s">
        <v>491</v>
      </c>
      <c r="C174" s="276">
        <v>997.4</v>
      </c>
      <c r="D174" s="278">
        <v>970.4</v>
      </c>
      <c r="E174" s="278">
        <v>880.8</v>
      </c>
      <c r="F174" s="278">
        <v>764.19999999999993</v>
      </c>
      <c r="G174" s="278">
        <v>674.59999999999991</v>
      </c>
      <c r="H174" s="278">
        <v>1087</v>
      </c>
      <c r="I174" s="278">
        <v>1176.6000000000001</v>
      </c>
      <c r="J174" s="278">
        <v>1293.2</v>
      </c>
      <c r="K174" s="276">
        <v>1060</v>
      </c>
      <c r="L174" s="276">
        <v>853.8</v>
      </c>
      <c r="M174" s="276">
        <v>5.62988</v>
      </c>
    </row>
    <row r="175" spans="1:13">
      <c r="A175" s="300">
        <v>166</v>
      </c>
      <c r="B175" s="276" t="s">
        <v>165</v>
      </c>
      <c r="C175" s="276">
        <v>185.5</v>
      </c>
      <c r="D175" s="278">
        <v>187.71666666666667</v>
      </c>
      <c r="E175" s="278">
        <v>182.23333333333335</v>
      </c>
      <c r="F175" s="278">
        <v>178.96666666666667</v>
      </c>
      <c r="G175" s="278">
        <v>173.48333333333335</v>
      </c>
      <c r="H175" s="278">
        <v>190.98333333333335</v>
      </c>
      <c r="I175" s="278">
        <v>196.46666666666664</v>
      </c>
      <c r="J175" s="278">
        <v>199.73333333333335</v>
      </c>
      <c r="K175" s="276">
        <v>193.2</v>
      </c>
      <c r="L175" s="276">
        <v>184.45</v>
      </c>
      <c r="M175" s="276">
        <v>121.55249000000001</v>
      </c>
    </row>
    <row r="176" spans="1:13">
      <c r="A176" s="300">
        <v>167</v>
      </c>
      <c r="B176" s="276" t="s">
        <v>276</v>
      </c>
      <c r="C176" s="276">
        <v>267.35000000000002</v>
      </c>
      <c r="D176" s="278">
        <v>267.15000000000003</v>
      </c>
      <c r="E176" s="278">
        <v>255.50000000000006</v>
      </c>
      <c r="F176" s="278">
        <v>243.65000000000003</v>
      </c>
      <c r="G176" s="278">
        <v>232.00000000000006</v>
      </c>
      <c r="H176" s="278">
        <v>279.00000000000006</v>
      </c>
      <c r="I176" s="278">
        <v>290.65000000000003</v>
      </c>
      <c r="J176" s="278">
        <v>302.50000000000006</v>
      </c>
      <c r="K176" s="276">
        <v>278.8</v>
      </c>
      <c r="L176" s="276">
        <v>255.3</v>
      </c>
      <c r="M176" s="276">
        <v>5.1559999999999997</v>
      </c>
    </row>
    <row r="177" spans="1:13">
      <c r="A177" s="300">
        <v>168</v>
      </c>
      <c r="B177" s="276" t="s">
        <v>278</v>
      </c>
      <c r="C177" s="276">
        <v>457.55</v>
      </c>
      <c r="D177" s="278">
        <v>459.48333333333335</v>
      </c>
      <c r="E177" s="278">
        <v>439.36666666666667</v>
      </c>
      <c r="F177" s="278">
        <v>421.18333333333334</v>
      </c>
      <c r="G177" s="278">
        <v>401.06666666666666</v>
      </c>
      <c r="H177" s="278">
        <v>477.66666666666669</v>
      </c>
      <c r="I177" s="278">
        <v>497.78333333333336</v>
      </c>
      <c r="J177" s="278">
        <v>515.9666666666667</v>
      </c>
      <c r="K177" s="276">
        <v>479.6</v>
      </c>
      <c r="L177" s="276">
        <v>441.3</v>
      </c>
      <c r="M177" s="276">
        <v>2.3430300000000002</v>
      </c>
    </row>
    <row r="178" spans="1:13">
      <c r="A178" s="300">
        <v>169</v>
      </c>
      <c r="B178" s="276" t="s">
        <v>279</v>
      </c>
      <c r="C178" s="276">
        <v>473.85</v>
      </c>
      <c r="D178" s="278">
        <v>481.45</v>
      </c>
      <c r="E178" s="278">
        <v>452.4</v>
      </c>
      <c r="F178" s="278">
        <v>430.95</v>
      </c>
      <c r="G178" s="278">
        <v>401.9</v>
      </c>
      <c r="H178" s="278">
        <v>502.9</v>
      </c>
      <c r="I178" s="278">
        <v>531.95000000000005</v>
      </c>
      <c r="J178" s="278">
        <v>553.4</v>
      </c>
      <c r="K178" s="276">
        <v>510.5</v>
      </c>
      <c r="L178" s="276">
        <v>460</v>
      </c>
      <c r="M178" s="276">
        <v>5.3015100000000004</v>
      </c>
    </row>
    <row r="179" spans="1:13">
      <c r="A179" s="300">
        <v>170</v>
      </c>
      <c r="B179" s="276" t="s">
        <v>167</v>
      </c>
      <c r="C179" s="276">
        <v>789.85</v>
      </c>
      <c r="D179" s="278">
        <v>803.26666666666677</v>
      </c>
      <c r="E179" s="278">
        <v>764.53333333333353</v>
      </c>
      <c r="F179" s="278">
        <v>739.21666666666681</v>
      </c>
      <c r="G179" s="278">
        <v>700.48333333333358</v>
      </c>
      <c r="H179" s="278">
        <v>828.58333333333348</v>
      </c>
      <c r="I179" s="278">
        <v>867.31666666666683</v>
      </c>
      <c r="J179" s="278">
        <v>892.63333333333344</v>
      </c>
      <c r="K179" s="276">
        <v>842</v>
      </c>
      <c r="L179" s="276">
        <v>777.95</v>
      </c>
      <c r="M179" s="276">
        <v>7.5392599999999996</v>
      </c>
    </row>
    <row r="180" spans="1:13">
      <c r="A180" s="300">
        <v>171</v>
      </c>
      <c r="B180" s="276" t="s">
        <v>168</v>
      </c>
      <c r="C180" s="276">
        <v>206.55</v>
      </c>
      <c r="D180" s="278">
        <v>212.18333333333331</v>
      </c>
      <c r="E180" s="278">
        <v>196.36666666666662</v>
      </c>
      <c r="F180" s="278">
        <v>186.18333333333331</v>
      </c>
      <c r="G180" s="278">
        <v>170.36666666666662</v>
      </c>
      <c r="H180" s="278">
        <v>222.36666666666662</v>
      </c>
      <c r="I180" s="278">
        <v>238.18333333333328</v>
      </c>
      <c r="J180" s="278">
        <v>248.36666666666662</v>
      </c>
      <c r="K180" s="276">
        <v>228</v>
      </c>
      <c r="L180" s="276">
        <v>202</v>
      </c>
      <c r="M180" s="276">
        <v>270.17948999999999</v>
      </c>
    </row>
    <row r="181" spans="1:13">
      <c r="A181" s="300">
        <v>172</v>
      </c>
      <c r="B181" s="276" t="s">
        <v>169</v>
      </c>
      <c r="C181" s="276">
        <v>129.94999999999999</v>
      </c>
      <c r="D181" s="278">
        <v>131.29999999999998</v>
      </c>
      <c r="E181" s="278">
        <v>124.84999999999997</v>
      </c>
      <c r="F181" s="278">
        <v>119.74999999999999</v>
      </c>
      <c r="G181" s="278">
        <v>113.29999999999997</v>
      </c>
      <c r="H181" s="278">
        <v>136.39999999999998</v>
      </c>
      <c r="I181" s="278">
        <v>142.84999999999997</v>
      </c>
      <c r="J181" s="278">
        <v>147.94999999999996</v>
      </c>
      <c r="K181" s="276">
        <v>137.75</v>
      </c>
      <c r="L181" s="276">
        <v>126.2</v>
      </c>
      <c r="M181" s="276">
        <v>58.791409999999999</v>
      </c>
    </row>
    <row r="182" spans="1:13">
      <c r="A182" s="300">
        <v>173</v>
      </c>
      <c r="B182" s="276" t="s">
        <v>170</v>
      </c>
      <c r="C182" s="276">
        <v>1939.7</v>
      </c>
      <c r="D182" s="278">
        <v>1938.9833333333333</v>
      </c>
      <c r="E182" s="278">
        <v>1855.9666666666667</v>
      </c>
      <c r="F182" s="278">
        <v>1772.2333333333333</v>
      </c>
      <c r="G182" s="278">
        <v>1689.2166666666667</v>
      </c>
      <c r="H182" s="278">
        <v>2022.7166666666667</v>
      </c>
      <c r="I182" s="278">
        <v>2105.7333333333336</v>
      </c>
      <c r="J182" s="278">
        <v>2189.4666666666667</v>
      </c>
      <c r="K182" s="276">
        <v>2022</v>
      </c>
      <c r="L182" s="276">
        <v>1855.25</v>
      </c>
      <c r="M182" s="276">
        <v>203.68545</v>
      </c>
    </row>
    <row r="183" spans="1:13">
      <c r="A183" s="300">
        <v>174</v>
      </c>
      <c r="B183" s="276" t="s">
        <v>171</v>
      </c>
      <c r="C183" s="276">
        <v>55.35</v>
      </c>
      <c r="D183" s="278">
        <v>56.383333333333333</v>
      </c>
      <c r="E183" s="278">
        <v>53.566666666666663</v>
      </c>
      <c r="F183" s="278">
        <v>51.783333333333331</v>
      </c>
      <c r="G183" s="278">
        <v>48.966666666666661</v>
      </c>
      <c r="H183" s="278">
        <v>58.166666666666664</v>
      </c>
      <c r="I183" s="278">
        <v>60.983333333333341</v>
      </c>
      <c r="J183" s="278">
        <v>62.766666666666666</v>
      </c>
      <c r="K183" s="276">
        <v>59.2</v>
      </c>
      <c r="L183" s="276">
        <v>54.6</v>
      </c>
      <c r="M183" s="276">
        <v>499.04093</v>
      </c>
    </row>
    <row r="184" spans="1:13">
      <c r="A184" s="300">
        <v>175</v>
      </c>
      <c r="B184" s="276" t="s">
        <v>3523</v>
      </c>
      <c r="C184" s="276">
        <v>813.7</v>
      </c>
      <c r="D184" s="278">
        <v>819.6</v>
      </c>
      <c r="E184" s="278">
        <v>793.1</v>
      </c>
      <c r="F184" s="278">
        <v>772.5</v>
      </c>
      <c r="G184" s="278">
        <v>746</v>
      </c>
      <c r="H184" s="278">
        <v>840.2</v>
      </c>
      <c r="I184" s="278">
        <v>866.7</v>
      </c>
      <c r="J184" s="278">
        <v>887.30000000000007</v>
      </c>
      <c r="K184" s="276">
        <v>846.1</v>
      </c>
      <c r="L184" s="276">
        <v>799</v>
      </c>
      <c r="M184" s="276">
        <v>14.99314</v>
      </c>
    </row>
    <row r="185" spans="1:13">
      <c r="A185" s="300">
        <v>176</v>
      </c>
      <c r="B185" s="276" t="s">
        <v>280</v>
      </c>
      <c r="C185" s="276">
        <v>840.85</v>
      </c>
      <c r="D185" s="278">
        <v>845.79999999999984</v>
      </c>
      <c r="E185" s="278">
        <v>827.59999999999968</v>
      </c>
      <c r="F185" s="278">
        <v>814.3499999999998</v>
      </c>
      <c r="G185" s="278">
        <v>796.14999999999964</v>
      </c>
      <c r="H185" s="278">
        <v>859.04999999999973</v>
      </c>
      <c r="I185" s="278">
        <v>877.24999999999977</v>
      </c>
      <c r="J185" s="278">
        <v>890.49999999999977</v>
      </c>
      <c r="K185" s="276">
        <v>864</v>
      </c>
      <c r="L185" s="276">
        <v>832.55</v>
      </c>
      <c r="M185" s="276">
        <v>22.39781</v>
      </c>
    </row>
    <row r="186" spans="1:13">
      <c r="A186" s="300">
        <v>177</v>
      </c>
      <c r="B186" s="276" t="s">
        <v>172</v>
      </c>
      <c r="C186" s="276">
        <v>254.7</v>
      </c>
      <c r="D186" s="278">
        <v>258.25</v>
      </c>
      <c r="E186" s="278">
        <v>247.5</v>
      </c>
      <c r="F186" s="278">
        <v>240.3</v>
      </c>
      <c r="G186" s="278">
        <v>229.55</v>
      </c>
      <c r="H186" s="278">
        <v>265.45</v>
      </c>
      <c r="I186" s="278">
        <v>276.2</v>
      </c>
      <c r="J186" s="278">
        <v>283.39999999999998</v>
      </c>
      <c r="K186" s="276">
        <v>269</v>
      </c>
      <c r="L186" s="276">
        <v>251.05</v>
      </c>
      <c r="M186" s="276">
        <v>551.60757999999998</v>
      </c>
    </row>
    <row r="187" spans="1:13">
      <c r="A187" s="300">
        <v>178</v>
      </c>
      <c r="B187" s="276" t="s">
        <v>173</v>
      </c>
      <c r="C187" s="276">
        <v>23717.5</v>
      </c>
      <c r="D187" s="278">
        <v>23838.883333333331</v>
      </c>
      <c r="E187" s="278">
        <v>23127.766666666663</v>
      </c>
      <c r="F187" s="278">
        <v>22538.033333333333</v>
      </c>
      <c r="G187" s="278">
        <v>21826.916666666664</v>
      </c>
      <c r="H187" s="278">
        <v>24428.616666666661</v>
      </c>
      <c r="I187" s="278">
        <v>25139.73333333333</v>
      </c>
      <c r="J187" s="278">
        <v>25729.46666666666</v>
      </c>
      <c r="K187" s="276">
        <v>24550</v>
      </c>
      <c r="L187" s="276">
        <v>23249.15</v>
      </c>
      <c r="M187" s="276">
        <v>0.55774000000000001</v>
      </c>
    </row>
    <row r="188" spans="1:13">
      <c r="A188" s="300">
        <v>179</v>
      </c>
      <c r="B188" s="276" t="s">
        <v>174</v>
      </c>
      <c r="C188" s="276">
        <v>1476.55</v>
      </c>
      <c r="D188" s="278">
        <v>1495.5666666666668</v>
      </c>
      <c r="E188" s="278">
        <v>1422.1333333333337</v>
      </c>
      <c r="F188" s="278">
        <v>1367.7166666666669</v>
      </c>
      <c r="G188" s="278">
        <v>1294.2833333333338</v>
      </c>
      <c r="H188" s="278">
        <v>1549.9833333333336</v>
      </c>
      <c r="I188" s="278">
        <v>1623.4166666666665</v>
      </c>
      <c r="J188" s="278">
        <v>1677.8333333333335</v>
      </c>
      <c r="K188" s="276">
        <v>1569</v>
      </c>
      <c r="L188" s="276">
        <v>1441.15</v>
      </c>
      <c r="M188" s="276">
        <v>9.1810200000000002</v>
      </c>
    </row>
    <row r="189" spans="1:13">
      <c r="A189" s="300">
        <v>180</v>
      </c>
      <c r="B189" s="276" t="s">
        <v>175</v>
      </c>
      <c r="C189" s="276">
        <v>5278.95</v>
      </c>
      <c r="D189" s="278">
        <v>5346.6166666666668</v>
      </c>
      <c r="E189" s="278">
        <v>5153.2333333333336</v>
      </c>
      <c r="F189" s="278">
        <v>5027.5166666666664</v>
      </c>
      <c r="G189" s="278">
        <v>4834.1333333333332</v>
      </c>
      <c r="H189" s="278">
        <v>5472.3333333333339</v>
      </c>
      <c r="I189" s="278">
        <v>5665.7166666666672</v>
      </c>
      <c r="J189" s="278">
        <v>5791.4333333333343</v>
      </c>
      <c r="K189" s="276">
        <v>5540</v>
      </c>
      <c r="L189" s="276">
        <v>5220.8999999999996</v>
      </c>
      <c r="M189" s="276">
        <v>1.88452</v>
      </c>
    </row>
    <row r="190" spans="1:13">
      <c r="A190" s="300">
        <v>181</v>
      </c>
      <c r="B190" s="276" t="s">
        <v>176</v>
      </c>
      <c r="C190" s="276">
        <v>966.85</v>
      </c>
      <c r="D190" s="278">
        <v>980.75</v>
      </c>
      <c r="E190" s="278">
        <v>930.5</v>
      </c>
      <c r="F190" s="278">
        <v>894.15</v>
      </c>
      <c r="G190" s="278">
        <v>843.9</v>
      </c>
      <c r="H190" s="278">
        <v>1017.1</v>
      </c>
      <c r="I190" s="278">
        <v>1067.3499999999999</v>
      </c>
      <c r="J190" s="278">
        <v>1103.7</v>
      </c>
      <c r="K190" s="276">
        <v>1031</v>
      </c>
      <c r="L190" s="276">
        <v>944.4</v>
      </c>
      <c r="M190" s="276">
        <v>37.933349999999997</v>
      </c>
    </row>
    <row r="191" spans="1:13">
      <c r="A191" s="300">
        <v>182</v>
      </c>
      <c r="B191" s="276" t="s">
        <v>178</v>
      </c>
      <c r="C191" s="276">
        <v>552.54999999999995</v>
      </c>
      <c r="D191" s="278">
        <v>559.38333333333333</v>
      </c>
      <c r="E191" s="278">
        <v>532.86666666666667</v>
      </c>
      <c r="F191" s="278">
        <v>513.18333333333339</v>
      </c>
      <c r="G191" s="278">
        <v>486.66666666666674</v>
      </c>
      <c r="H191" s="278">
        <v>579.06666666666661</v>
      </c>
      <c r="I191" s="278">
        <v>605.58333333333326</v>
      </c>
      <c r="J191" s="278">
        <v>625.26666666666654</v>
      </c>
      <c r="K191" s="276">
        <v>585.9</v>
      </c>
      <c r="L191" s="276">
        <v>539.70000000000005</v>
      </c>
      <c r="M191" s="276">
        <v>127.15463</v>
      </c>
    </row>
    <row r="192" spans="1:13">
      <c r="A192" s="300">
        <v>183</v>
      </c>
      <c r="B192" s="276" t="s">
        <v>179</v>
      </c>
      <c r="C192" s="276">
        <v>456.25</v>
      </c>
      <c r="D192" s="278">
        <v>463.31666666666666</v>
      </c>
      <c r="E192" s="278">
        <v>433.13333333333333</v>
      </c>
      <c r="F192" s="278">
        <v>410.01666666666665</v>
      </c>
      <c r="G192" s="278">
        <v>379.83333333333331</v>
      </c>
      <c r="H192" s="278">
        <v>486.43333333333334</v>
      </c>
      <c r="I192" s="278">
        <v>516.61666666666656</v>
      </c>
      <c r="J192" s="278">
        <v>539.73333333333335</v>
      </c>
      <c r="K192" s="276">
        <v>493.5</v>
      </c>
      <c r="L192" s="276">
        <v>440.2</v>
      </c>
      <c r="M192" s="276">
        <v>35.064660000000003</v>
      </c>
    </row>
    <row r="193" spans="1:13">
      <c r="A193" s="300">
        <v>184</v>
      </c>
      <c r="B193" s="276" t="s">
        <v>282</v>
      </c>
      <c r="C193" s="276">
        <v>572</v>
      </c>
      <c r="D193" s="278">
        <v>584.61666666666667</v>
      </c>
      <c r="E193" s="278">
        <v>551.23333333333335</v>
      </c>
      <c r="F193" s="278">
        <v>530.4666666666667</v>
      </c>
      <c r="G193" s="278">
        <v>497.08333333333337</v>
      </c>
      <c r="H193" s="278">
        <v>605.38333333333333</v>
      </c>
      <c r="I193" s="278">
        <v>638.76666666666677</v>
      </c>
      <c r="J193" s="278">
        <v>659.5333333333333</v>
      </c>
      <c r="K193" s="276">
        <v>618</v>
      </c>
      <c r="L193" s="276">
        <v>563.85</v>
      </c>
      <c r="M193" s="276">
        <v>9.6524199999999993</v>
      </c>
    </row>
    <row r="194" spans="1:13">
      <c r="A194" s="300">
        <v>185</v>
      </c>
      <c r="B194" s="276" t="s">
        <v>3464</v>
      </c>
      <c r="C194" s="276">
        <v>562.75</v>
      </c>
      <c r="D194" s="278">
        <v>565.4666666666667</v>
      </c>
      <c r="E194" s="278">
        <v>550.98333333333335</v>
      </c>
      <c r="F194" s="278">
        <v>539.2166666666667</v>
      </c>
      <c r="G194" s="278">
        <v>524.73333333333335</v>
      </c>
      <c r="H194" s="278">
        <v>577.23333333333335</v>
      </c>
      <c r="I194" s="278">
        <v>591.7166666666667</v>
      </c>
      <c r="J194" s="278">
        <v>603.48333333333335</v>
      </c>
      <c r="K194" s="276">
        <v>579.95000000000005</v>
      </c>
      <c r="L194" s="276">
        <v>553.70000000000005</v>
      </c>
      <c r="M194" s="276">
        <v>48.164859999999997</v>
      </c>
    </row>
    <row r="195" spans="1:13">
      <c r="A195" s="300">
        <v>186</v>
      </c>
      <c r="B195" s="276" t="s">
        <v>183</v>
      </c>
      <c r="C195" s="276">
        <v>164.55</v>
      </c>
      <c r="D195" s="278">
        <v>168.20000000000002</v>
      </c>
      <c r="E195" s="278">
        <v>158.85000000000002</v>
      </c>
      <c r="F195" s="278">
        <v>153.15</v>
      </c>
      <c r="G195" s="278">
        <v>143.80000000000001</v>
      </c>
      <c r="H195" s="278">
        <v>173.90000000000003</v>
      </c>
      <c r="I195" s="278">
        <v>183.25</v>
      </c>
      <c r="J195" s="278">
        <v>188.95000000000005</v>
      </c>
      <c r="K195" s="276">
        <v>177.55</v>
      </c>
      <c r="L195" s="276">
        <v>162.5</v>
      </c>
      <c r="M195" s="276">
        <v>755.82907</v>
      </c>
    </row>
    <row r="196" spans="1:13">
      <c r="A196" s="300">
        <v>187</v>
      </c>
      <c r="B196" s="276" t="s">
        <v>185</v>
      </c>
      <c r="C196" s="276">
        <v>69.05</v>
      </c>
      <c r="D196" s="278">
        <v>70.433333333333323</v>
      </c>
      <c r="E196" s="278">
        <v>65.016666666666652</v>
      </c>
      <c r="F196" s="278">
        <v>60.983333333333334</v>
      </c>
      <c r="G196" s="278">
        <v>55.566666666666663</v>
      </c>
      <c r="H196" s="278">
        <v>74.46666666666664</v>
      </c>
      <c r="I196" s="278">
        <v>79.883333333333297</v>
      </c>
      <c r="J196" s="278">
        <v>83.916666666666629</v>
      </c>
      <c r="K196" s="276">
        <v>75.849999999999994</v>
      </c>
      <c r="L196" s="276">
        <v>66.400000000000006</v>
      </c>
      <c r="M196" s="276">
        <v>517.31071999999995</v>
      </c>
    </row>
    <row r="197" spans="1:13">
      <c r="A197" s="300">
        <v>188</v>
      </c>
      <c r="B197" s="267" t="s">
        <v>186</v>
      </c>
      <c r="C197" s="267">
        <v>595.85</v>
      </c>
      <c r="D197" s="307">
        <v>603.05000000000007</v>
      </c>
      <c r="E197" s="307">
        <v>578.40000000000009</v>
      </c>
      <c r="F197" s="307">
        <v>560.95000000000005</v>
      </c>
      <c r="G197" s="307">
        <v>536.30000000000007</v>
      </c>
      <c r="H197" s="307">
        <v>620.50000000000011</v>
      </c>
      <c r="I197" s="307">
        <v>645.15</v>
      </c>
      <c r="J197" s="307">
        <v>662.60000000000014</v>
      </c>
      <c r="K197" s="267">
        <v>627.70000000000005</v>
      </c>
      <c r="L197" s="267">
        <v>585.6</v>
      </c>
      <c r="M197" s="267">
        <v>190.76653999999999</v>
      </c>
    </row>
    <row r="198" spans="1:13">
      <c r="A198" s="300">
        <v>189</v>
      </c>
      <c r="B198" s="267" t="s">
        <v>187</v>
      </c>
      <c r="C198" s="267">
        <v>2820.15</v>
      </c>
      <c r="D198" s="307">
        <v>2830.5499999999997</v>
      </c>
      <c r="E198" s="307">
        <v>2774.5999999999995</v>
      </c>
      <c r="F198" s="307">
        <v>2729.0499999999997</v>
      </c>
      <c r="G198" s="307">
        <v>2673.0999999999995</v>
      </c>
      <c r="H198" s="307">
        <v>2876.0999999999995</v>
      </c>
      <c r="I198" s="307">
        <v>2932.0499999999993</v>
      </c>
      <c r="J198" s="307">
        <v>2977.5999999999995</v>
      </c>
      <c r="K198" s="267">
        <v>2886.5</v>
      </c>
      <c r="L198" s="267">
        <v>2785</v>
      </c>
      <c r="M198" s="267">
        <v>27.051950000000001</v>
      </c>
    </row>
    <row r="199" spans="1:13">
      <c r="A199" s="300">
        <v>190</v>
      </c>
      <c r="B199" s="267" t="s">
        <v>188</v>
      </c>
      <c r="C199" s="267">
        <v>906.85</v>
      </c>
      <c r="D199" s="307">
        <v>913.83333333333337</v>
      </c>
      <c r="E199" s="307">
        <v>883.01666666666677</v>
      </c>
      <c r="F199" s="307">
        <v>859.18333333333339</v>
      </c>
      <c r="G199" s="307">
        <v>828.36666666666679</v>
      </c>
      <c r="H199" s="307">
        <v>937.66666666666674</v>
      </c>
      <c r="I199" s="307">
        <v>968.48333333333335</v>
      </c>
      <c r="J199" s="307">
        <v>992.31666666666672</v>
      </c>
      <c r="K199" s="267">
        <v>944.65</v>
      </c>
      <c r="L199" s="267">
        <v>890</v>
      </c>
      <c r="M199" s="267">
        <v>41.879480000000001</v>
      </c>
    </row>
    <row r="200" spans="1:13">
      <c r="A200" s="300">
        <v>191</v>
      </c>
      <c r="B200" s="267" t="s">
        <v>189</v>
      </c>
      <c r="C200" s="267">
        <v>1471.65</v>
      </c>
      <c r="D200" s="307">
        <v>1483.7333333333333</v>
      </c>
      <c r="E200" s="307">
        <v>1438.9166666666667</v>
      </c>
      <c r="F200" s="307">
        <v>1406.1833333333334</v>
      </c>
      <c r="G200" s="307">
        <v>1361.3666666666668</v>
      </c>
      <c r="H200" s="307">
        <v>1516.4666666666667</v>
      </c>
      <c r="I200" s="307">
        <v>1561.2833333333333</v>
      </c>
      <c r="J200" s="307">
        <v>1594.0166666666667</v>
      </c>
      <c r="K200" s="267">
        <v>1528.55</v>
      </c>
      <c r="L200" s="267">
        <v>1451</v>
      </c>
      <c r="M200" s="267">
        <v>22.980689999999999</v>
      </c>
    </row>
    <row r="201" spans="1:13">
      <c r="A201" s="300">
        <v>192</v>
      </c>
      <c r="B201" s="267" t="s">
        <v>190</v>
      </c>
      <c r="C201" s="267">
        <v>2668.05</v>
      </c>
      <c r="D201" s="307">
        <v>2687.0166666666664</v>
      </c>
      <c r="E201" s="307">
        <v>2564.4333333333329</v>
      </c>
      <c r="F201" s="307">
        <v>2460.8166666666666</v>
      </c>
      <c r="G201" s="307">
        <v>2338.2333333333331</v>
      </c>
      <c r="H201" s="307">
        <v>2790.6333333333328</v>
      </c>
      <c r="I201" s="307">
        <v>2913.2166666666667</v>
      </c>
      <c r="J201" s="307">
        <v>3016.8333333333326</v>
      </c>
      <c r="K201" s="267">
        <v>2809.6</v>
      </c>
      <c r="L201" s="267">
        <v>2583.4</v>
      </c>
      <c r="M201" s="267">
        <v>5.1273799999999996</v>
      </c>
    </row>
    <row r="202" spans="1:13">
      <c r="A202" s="300">
        <v>193</v>
      </c>
      <c r="B202" s="267" t="s">
        <v>191</v>
      </c>
      <c r="C202" s="267">
        <v>307.64999999999998</v>
      </c>
      <c r="D202" s="307">
        <v>312.59999999999997</v>
      </c>
      <c r="E202" s="307">
        <v>292.69999999999993</v>
      </c>
      <c r="F202" s="307">
        <v>277.74999999999994</v>
      </c>
      <c r="G202" s="307">
        <v>257.84999999999991</v>
      </c>
      <c r="H202" s="307">
        <v>327.54999999999995</v>
      </c>
      <c r="I202" s="307">
        <v>347.44999999999993</v>
      </c>
      <c r="J202" s="307">
        <v>362.4</v>
      </c>
      <c r="K202" s="267">
        <v>332.5</v>
      </c>
      <c r="L202" s="267">
        <v>297.64999999999998</v>
      </c>
      <c r="M202" s="267">
        <v>16.222460000000002</v>
      </c>
    </row>
    <row r="203" spans="1:13">
      <c r="A203" s="300">
        <v>194</v>
      </c>
      <c r="B203" s="267" t="s">
        <v>550</v>
      </c>
      <c r="C203" s="267">
        <v>685.35</v>
      </c>
      <c r="D203" s="307">
        <v>673.23333333333335</v>
      </c>
      <c r="E203" s="307">
        <v>646.41666666666674</v>
      </c>
      <c r="F203" s="307">
        <v>607.48333333333335</v>
      </c>
      <c r="G203" s="307">
        <v>580.66666666666674</v>
      </c>
      <c r="H203" s="307">
        <v>712.16666666666674</v>
      </c>
      <c r="I203" s="307">
        <v>738.98333333333335</v>
      </c>
      <c r="J203" s="307">
        <v>777.91666666666674</v>
      </c>
      <c r="K203" s="267">
        <v>700.05</v>
      </c>
      <c r="L203" s="267">
        <v>634.29999999999995</v>
      </c>
      <c r="M203" s="267">
        <v>10.41283</v>
      </c>
    </row>
    <row r="204" spans="1:13">
      <c r="A204" s="300">
        <v>195</v>
      </c>
      <c r="B204" s="267" t="s">
        <v>192</v>
      </c>
      <c r="C204" s="267">
        <v>464.9</v>
      </c>
      <c r="D204" s="307">
        <v>469.09999999999997</v>
      </c>
      <c r="E204" s="307">
        <v>449.19999999999993</v>
      </c>
      <c r="F204" s="307">
        <v>433.49999999999994</v>
      </c>
      <c r="G204" s="307">
        <v>413.59999999999991</v>
      </c>
      <c r="H204" s="307">
        <v>484.79999999999995</v>
      </c>
      <c r="I204" s="307">
        <v>504.69999999999993</v>
      </c>
      <c r="J204" s="307">
        <v>520.4</v>
      </c>
      <c r="K204" s="267">
        <v>489</v>
      </c>
      <c r="L204" s="267">
        <v>453.4</v>
      </c>
      <c r="M204" s="267">
        <v>24.742239999999999</v>
      </c>
    </row>
    <row r="205" spans="1:13">
      <c r="A205" s="300">
        <v>196</v>
      </c>
      <c r="B205" s="267" t="s">
        <v>193</v>
      </c>
      <c r="C205" s="267">
        <v>1089.9000000000001</v>
      </c>
      <c r="D205" s="307">
        <v>1093.5</v>
      </c>
      <c r="E205" s="307">
        <v>1035</v>
      </c>
      <c r="F205" s="307">
        <v>980.09999999999991</v>
      </c>
      <c r="G205" s="307">
        <v>921.59999999999991</v>
      </c>
      <c r="H205" s="307">
        <v>1148.4000000000001</v>
      </c>
      <c r="I205" s="307">
        <v>1206.9000000000001</v>
      </c>
      <c r="J205" s="307">
        <v>1261.8000000000002</v>
      </c>
      <c r="K205" s="267">
        <v>1152</v>
      </c>
      <c r="L205" s="267">
        <v>1038.5999999999999</v>
      </c>
      <c r="M205" s="267">
        <v>9.7494999999999994</v>
      </c>
    </row>
    <row r="206" spans="1:13">
      <c r="A206" s="300">
        <v>197</v>
      </c>
      <c r="B206" s="267" t="s">
        <v>195</v>
      </c>
      <c r="C206" s="267">
        <v>5007.8500000000004</v>
      </c>
      <c r="D206" s="307">
        <v>5021.0999999999995</v>
      </c>
      <c r="E206" s="307">
        <v>4852.1999999999989</v>
      </c>
      <c r="F206" s="307">
        <v>4696.5499999999993</v>
      </c>
      <c r="G206" s="307">
        <v>4527.6499999999987</v>
      </c>
      <c r="H206" s="307">
        <v>5176.7499999999991</v>
      </c>
      <c r="I206" s="307">
        <v>5345.6499999999987</v>
      </c>
      <c r="J206" s="307">
        <v>5501.2999999999993</v>
      </c>
      <c r="K206" s="267">
        <v>5190</v>
      </c>
      <c r="L206" s="267">
        <v>4865.45</v>
      </c>
      <c r="M206" s="267">
        <v>5.9799699999999998</v>
      </c>
    </row>
    <row r="207" spans="1:13">
      <c r="A207" s="300">
        <v>198</v>
      </c>
      <c r="B207" s="267" t="s">
        <v>196</v>
      </c>
      <c r="C207" s="267">
        <v>28.85</v>
      </c>
      <c r="D207" s="307">
        <v>29.333333333333332</v>
      </c>
      <c r="E207" s="307">
        <v>27.716666666666665</v>
      </c>
      <c r="F207" s="307">
        <v>26.583333333333332</v>
      </c>
      <c r="G207" s="307">
        <v>24.966666666666665</v>
      </c>
      <c r="H207" s="307">
        <v>30.466666666666665</v>
      </c>
      <c r="I207" s="307">
        <v>32.083333333333329</v>
      </c>
      <c r="J207" s="307">
        <v>33.216666666666669</v>
      </c>
      <c r="K207" s="267">
        <v>30.95</v>
      </c>
      <c r="L207" s="267">
        <v>28.2</v>
      </c>
      <c r="M207" s="267">
        <v>79.178839999999994</v>
      </c>
    </row>
    <row r="208" spans="1:13">
      <c r="A208" s="300">
        <v>199</v>
      </c>
      <c r="B208" s="267" t="s">
        <v>197</v>
      </c>
      <c r="C208" s="267">
        <v>437.3</v>
      </c>
      <c r="D208" s="307">
        <v>438.34999999999997</v>
      </c>
      <c r="E208" s="307">
        <v>415.94999999999993</v>
      </c>
      <c r="F208" s="307">
        <v>394.59999999999997</v>
      </c>
      <c r="G208" s="307">
        <v>372.19999999999993</v>
      </c>
      <c r="H208" s="307">
        <v>459.69999999999993</v>
      </c>
      <c r="I208" s="307">
        <v>482.09999999999991</v>
      </c>
      <c r="J208" s="307">
        <v>503.44999999999993</v>
      </c>
      <c r="K208" s="267">
        <v>460.75</v>
      </c>
      <c r="L208" s="267">
        <v>417</v>
      </c>
      <c r="M208" s="267">
        <v>73.762100000000004</v>
      </c>
    </row>
    <row r="209" spans="1:13">
      <c r="A209" s="300">
        <v>200</v>
      </c>
      <c r="B209" s="267" t="s">
        <v>563</v>
      </c>
      <c r="C209" s="267">
        <v>907.7</v>
      </c>
      <c r="D209" s="307">
        <v>912.78333333333342</v>
      </c>
      <c r="E209" s="307">
        <v>857.96666666666681</v>
      </c>
      <c r="F209" s="307">
        <v>808.23333333333335</v>
      </c>
      <c r="G209" s="307">
        <v>753.41666666666674</v>
      </c>
      <c r="H209" s="307">
        <v>962.51666666666688</v>
      </c>
      <c r="I209" s="307">
        <v>1017.3333333333335</v>
      </c>
      <c r="J209" s="307">
        <v>1067.0666666666671</v>
      </c>
      <c r="K209" s="267">
        <v>967.6</v>
      </c>
      <c r="L209" s="267">
        <v>863.05</v>
      </c>
      <c r="M209" s="267">
        <v>3.0419499999999999</v>
      </c>
    </row>
    <row r="210" spans="1:13">
      <c r="A210" s="300">
        <v>201</v>
      </c>
      <c r="B210" s="267" t="s">
        <v>284</v>
      </c>
      <c r="C210" s="267">
        <v>191.25</v>
      </c>
      <c r="D210" s="307">
        <v>188.51666666666665</v>
      </c>
      <c r="E210" s="307">
        <v>180.68333333333331</v>
      </c>
      <c r="F210" s="307">
        <v>170.11666666666665</v>
      </c>
      <c r="G210" s="307">
        <v>162.2833333333333</v>
      </c>
      <c r="H210" s="307">
        <v>199.08333333333331</v>
      </c>
      <c r="I210" s="307">
        <v>206.91666666666669</v>
      </c>
      <c r="J210" s="307">
        <v>217.48333333333332</v>
      </c>
      <c r="K210" s="267">
        <v>196.35</v>
      </c>
      <c r="L210" s="267">
        <v>177.95</v>
      </c>
      <c r="M210" s="267">
        <v>10.35595</v>
      </c>
    </row>
    <row r="211" spans="1:13">
      <c r="A211" s="300">
        <v>202</v>
      </c>
      <c r="B211" s="267" t="s">
        <v>199</v>
      </c>
      <c r="C211" s="267">
        <v>783.85</v>
      </c>
      <c r="D211" s="307">
        <v>796.79999999999984</v>
      </c>
      <c r="E211" s="307">
        <v>765.59999999999968</v>
      </c>
      <c r="F211" s="307">
        <v>747.3499999999998</v>
      </c>
      <c r="G211" s="307">
        <v>716.14999999999964</v>
      </c>
      <c r="H211" s="307">
        <v>815.04999999999973</v>
      </c>
      <c r="I211" s="307">
        <v>846.24999999999977</v>
      </c>
      <c r="J211" s="307">
        <v>864.49999999999977</v>
      </c>
      <c r="K211" s="267">
        <v>828</v>
      </c>
      <c r="L211" s="267">
        <v>778.55</v>
      </c>
      <c r="M211" s="267">
        <v>15.09775</v>
      </c>
    </row>
    <row r="212" spans="1:13">
      <c r="A212" s="300">
        <v>203</v>
      </c>
      <c r="B212" s="267" t="s">
        <v>569</v>
      </c>
      <c r="C212" s="267">
        <v>2171.15</v>
      </c>
      <c r="D212" s="307">
        <v>2193.6833333333334</v>
      </c>
      <c r="E212" s="307">
        <v>2087.4666666666667</v>
      </c>
      <c r="F212" s="307">
        <v>2003.7833333333333</v>
      </c>
      <c r="G212" s="307">
        <v>1897.5666666666666</v>
      </c>
      <c r="H212" s="307">
        <v>2277.3666666666668</v>
      </c>
      <c r="I212" s="307">
        <v>2383.5833333333339</v>
      </c>
      <c r="J212" s="307">
        <v>2467.2666666666669</v>
      </c>
      <c r="K212" s="267">
        <v>2299.9</v>
      </c>
      <c r="L212" s="267">
        <v>2110</v>
      </c>
      <c r="M212" s="267">
        <v>1.2980799999999999</v>
      </c>
    </row>
    <row r="213" spans="1:13">
      <c r="A213" s="300">
        <v>204</v>
      </c>
      <c r="B213" s="267" t="s">
        <v>200</v>
      </c>
      <c r="C213" s="267">
        <v>353.95</v>
      </c>
      <c r="D213" s="307">
        <v>356.58333333333331</v>
      </c>
      <c r="E213" s="307">
        <v>345.71666666666664</v>
      </c>
      <c r="F213" s="307">
        <v>337.48333333333335</v>
      </c>
      <c r="G213" s="307">
        <v>326.61666666666667</v>
      </c>
      <c r="H213" s="307">
        <v>364.81666666666661</v>
      </c>
      <c r="I213" s="307">
        <v>375.68333333333328</v>
      </c>
      <c r="J213" s="307">
        <v>383.91666666666657</v>
      </c>
      <c r="K213" s="267">
        <v>367.45</v>
      </c>
      <c r="L213" s="267">
        <v>348.35</v>
      </c>
      <c r="M213" s="267">
        <v>96.650630000000007</v>
      </c>
    </row>
    <row r="214" spans="1:13">
      <c r="A214" s="300">
        <v>205</v>
      </c>
      <c r="B214" s="267" t="s">
        <v>202</v>
      </c>
      <c r="C214" s="267">
        <v>212.65</v>
      </c>
      <c r="D214" s="307">
        <v>214.53333333333333</v>
      </c>
      <c r="E214" s="307">
        <v>200.86666666666667</v>
      </c>
      <c r="F214" s="307">
        <v>189.08333333333334</v>
      </c>
      <c r="G214" s="307">
        <v>175.41666666666669</v>
      </c>
      <c r="H214" s="307">
        <v>226.31666666666666</v>
      </c>
      <c r="I214" s="307">
        <v>239.98333333333335</v>
      </c>
      <c r="J214" s="307">
        <v>251.76666666666665</v>
      </c>
      <c r="K214" s="267">
        <v>228.2</v>
      </c>
      <c r="L214" s="267">
        <v>202.75</v>
      </c>
      <c r="M214" s="267">
        <v>271.90879000000001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37"/>
      <c r="B1" s="637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44187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34" t="s">
        <v>16</v>
      </c>
      <c r="B9" s="635" t="s">
        <v>18</v>
      </c>
      <c r="C9" s="633" t="s">
        <v>19</v>
      </c>
      <c r="D9" s="633" t="s">
        <v>20</v>
      </c>
      <c r="E9" s="633" t="s">
        <v>21</v>
      </c>
      <c r="F9" s="633"/>
      <c r="G9" s="633"/>
      <c r="H9" s="633" t="s">
        <v>22</v>
      </c>
      <c r="I9" s="633"/>
      <c r="J9" s="633"/>
      <c r="K9" s="273"/>
      <c r="L9" s="280"/>
      <c r="M9" s="281"/>
    </row>
    <row r="10" spans="1:15" ht="42.75" customHeight="1">
      <c r="A10" s="629"/>
      <c r="B10" s="631"/>
      <c r="C10" s="636" t="s">
        <v>23</v>
      </c>
      <c r="D10" s="636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21243.05</v>
      </c>
      <c r="D11" s="278">
        <v>21630.683333333334</v>
      </c>
      <c r="E11" s="278">
        <v>20762.366666666669</v>
      </c>
      <c r="F11" s="278">
        <v>20281.683333333334</v>
      </c>
      <c r="G11" s="278">
        <v>19413.366666666669</v>
      </c>
      <c r="H11" s="278">
        <v>22111.366666666669</v>
      </c>
      <c r="I11" s="278">
        <v>22979.683333333334</v>
      </c>
      <c r="J11" s="278">
        <v>23460.366666666669</v>
      </c>
      <c r="K11" s="276">
        <v>22499</v>
      </c>
      <c r="L11" s="276">
        <v>21150</v>
      </c>
      <c r="M11" s="276">
        <v>6.411E-2</v>
      </c>
    </row>
    <row r="12" spans="1:15" ht="12" customHeight="1">
      <c r="A12" s="267">
        <v>2</v>
      </c>
      <c r="B12" s="276" t="s">
        <v>802</v>
      </c>
      <c r="C12" s="277">
        <v>1178.7</v>
      </c>
      <c r="D12" s="278">
        <v>1191.1499999999999</v>
      </c>
      <c r="E12" s="278">
        <v>1154.5999999999997</v>
      </c>
      <c r="F12" s="278">
        <v>1130.4999999999998</v>
      </c>
      <c r="G12" s="278">
        <v>1093.9499999999996</v>
      </c>
      <c r="H12" s="278">
        <v>1215.2499999999998</v>
      </c>
      <c r="I12" s="278">
        <v>1251.8</v>
      </c>
      <c r="J12" s="278">
        <v>1275.8999999999999</v>
      </c>
      <c r="K12" s="276">
        <v>1227.7</v>
      </c>
      <c r="L12" s="276">
        <v>1167.05</v>
      </c>
      <c r="M12" s="276">
        <v>4.2138499999999999</v>
      </c>
    </row>
    <row r="13" spans="1:15" ht="12" customHeight="1">
      <c r="A13" s="267">
        <v>3</v>
      </c>
      <c r="B13" s="276" t="s">
        <v>294</v>
      </c>
      <c r="C13" s="277">
        <v>1681.9</v>
      </c>
      <c r="D13" s="278">
        <v>1677.2166666666665</v>
      </c>
      <c r="E13" s="278">
        <v>1637.4333333333329</v>
      </c>
      <c r="F13" s="278">
        <v>1592.9666666666665</v>
      </c>
      <c r="G13" s="278">
        <v>1553.1833333333329</v>
      </c>
      <c r="H13" s="278">
        <v>1721.6833333333329</v>
      </c>
      <c r="I13" s="278">
        <v>1761.4666666666662</v>
      </c>
      <c r="J13" s="278">
        <v>1805.9333333333329</v>
      </c>
      <c r="K13" s="276">
        <v>1717</v>
      </c>
      <c r="L13" s="276">
        <v>1632.75</v>
      </c>
      <c r="M13" s="276">
        <v>0.57945999999999998</v>
      </c>
    </row>
    <row r="14" spans="1:15" ht="12" customHeight="1">
      <c r="A14" s="267">
        <v>4</v>
      </c>
      <c r="B14" s="276" t="s">
        <v>3119</v>
      </c>
      <c r="C14" s="277">
        <v>1215.3</v>
      </c>
      <c r="D14" s="278">
        <v>1217.0666666666666</v>
      </c>
      <c r="E14" s="278">
        <v>1179.2333333333331</v>
      </c>
      <c r="F14" s="278">
        <v>1143.1666666666665</v>
      </c>
      <c r="G14" s="278">
        <v>1105.333333333333</v>
      </c>
      <c r="H14" s="278">
        <v>1253.1333333333332</v>
      </c>
      <c r="I14" s="278">
        <v>1290.9666666666667</v>
      </c>
      <c r="J14" s="278">
        <v>1327.0333333333333</v>
      </c>
      <c r="K14" s="276">
        <v>1254.9000000000001</v>
      </c>
      <c r="L14" s="276">
        <v>1181</v>
      </c>
      <c r="M14" s="276">
        <v>1.45777</v>
      </c>
    </row>
    <row r="15" spans="1:15" ht="12" customHeight="1">
      <c r="A15" s="267">
        <v>5</v>
      </c>
      <c r="B15" s="276" t="s">
        <v>295</v>
      </c>
      <c r="C15" s="277">
        <v>15848.25</v>
      </c>
      <c r="D15" s="278">
        <v>15939.416666666666</v>
      </c>
      <c r="E15" s="278">
        <v>15608.833333333332</v>
      </c>
      <c r="F15" s="278">
        <v>15369.416666666666</v>
      </c>
      <c r="G15" s="278">
        <v>15038.833333333332</v>
      </c>
      <c r="H15" s="278">
        <v>16178.833333333332</v>
      </c>
      <c r="I15" s="278">
        <v>16509.416666666664</v>
      </c>
      <c r="J15" s="278">
        <v>16748.833333333332</v>
      </c>
      <c r="K15" s="276">
        <v>16270</v>
      </c>
      <c r="L15" s="276">
        <v>15700</v>
      </c>
      <c r="M15" s="276">
        <v>0.21029999999999999</v>
      </c>
    </row>
    <row r="16" spans="1:15" ht="12" customHeight="1">
      <c r="A16" s="267">
        <v>6</v>
      </c>
      <c r="B16" s="276" t="s">
        <v>227</v>
      </c>
      <c r="C16" s="277">
        <v>80.75</v>
      </c>
      <c r="D16" s="278">
        <v>82.333333333333329</v>
      </c>
      <c r="E16" s="278">
        <v>75.666666666666657</v>
      </c>
      <c r="F16" s="278">
        <v>70.583333333333329</v>
      </c>
      <c r="G16" s="278">
        <v>63.916666666666657</v>
      </c>
      <c r="H16" s="278">
        <v>87.416666666666657</v>
      </c>
      <c r="I16" s="278">
        <v>94.083333333333314</v>
      </c>
      <c r="J16" s="278">
        <v>99.166666666666657</v>
      </c>
      <c r="K16" s="276">
        <v>89</v>
      </c>
      <c r="L16" s="276">
        <v>77.25</v>
      </c>
      <c r="M16" s="276">
        <v>43.76267</v>
      </c>
    </row>
    <row r="17" spans="1:13" ht="12" customHeight="1">
      <c r="A17" s="267">
        <v>7</v>
      </c>
      <c r="B17" s="276" t="s">
        <v>228</v>
      </c>
      <c r="C17" s="277">
        <v>151.4</v>
      </c>
      <c r="D17" s="278">
        <v>152.16666666666666</v>
      </c>
      <c r="E17" s="278">
        <v>143.43333333333331</v>
      </c>
      <c r="F17" s="278">
        <v>135.46666666666664</v>
      </c>
      <c r="G17" s="278">
        <v>126.73333333333329</v>
      </c>
      <c r="H17" s="278">
        <v>160.13333333333333</v>
      </c>
      <c r="I17" s="278">
        <v>168.86666666666667</v>
      </c>
      <c r="J17" s="278">
        <v>176.83333333333334</v>
      </c>
      <c r="K17" s="276">
        <v>160.9</v>
      </c>
      <c r="L17" s="276">
        <v>144.19999999999999</v>
      </c>
      <c r="M17" s="276">
        <v>22.143460000000001</v>
      </c>
    </row>
    <row r="18" spans="1:13" ht="12" customHeight="1">
      <c r="A18" s="267">
        <v>8</v>
      </c>
      <c r="B18" s="276" t="s">
        <v>38</v>
      </c>
      <c r="C18" s="277">
        <v>1570.35</v>
      </c>
      <c r="D18" s="278">
        <v>1567.7833333333335</v>
      </c>
      <c r="E18" s="278">
        <v>1487.5666666666671</v>
      </c>
      <c r="F18" s="278">
        <v>1404.7833333333335</v>
      </c>
      <c r="G18" s="278">
        <v>1324.5666666666671</v>
      </c>
      <c r="H18" s="278">
        <v>1650.5666666666671</v>
      </c>
      <c r="I18" s="278">
        <v>1730.7833333333338</v>
      </c>
      <c r="J18" s="278">
        <v>1813.5666666666671</v>
      </c>
      <c r="K18" s="276">
        <v>1648</v>
      </c>
      <c r="L18" s="276">
        <v>1485</v>
      </c>
      <c r="M18" s="276">
        <v>19.903739999999999</v>
      </c>
    </row>
    <row r="19" spans="1:13" ht="12" customHeight="1">
      <c r="A19" s="267">
        <v>9</v>
      </c>
      <c r="B19" s="276" t="s">
        <v>296</v>
      </c>
      <c r="C19" s="277">
        <v>336.15</v>
      </c>
      <c r="D19" s="278">
        <v>341.40000000000003</v>
      </c>
      <c r="E19" s="278">
        <v>317.05000000000007</v>
      </c>
      <c r="F19" s="278">
        <v>297.95000000000005</v>
      </c>
      <c r="G19" s="278">
        <v>273.60000000000008</v>
      </c>
      <c r="H19" s="278">
        <v>360.50000000000006</v>
      </c>
      <c r="I19" s="278">
        <v>384.85000000000008</v>
      </c>
      <c r="J19" s="278">
        <v>403.95000000000005</v>
      </c>
      <c r="K19" s="276">
        <v>365.75</v>
      </c>
      <c r="L19" s="276">
        <v>322.3</v>
      </c>
      <c r="M19" s="276">
        <v>23.249510000000001</v>
      </c>
    </row>
    <row r="20" spans="1:13" ht="12" customHeight="1">
      <c r="A20" s="267">
        <v>10</v>
      </c>
      <c r="B20" s="276" t="s">
        <v>297</v>
      </c>
      <c r="C20" s="277">
        <v>1020.3</v>
      </c>
      <c r="D20" s="278">
        <v>1010.4333333333334</v>
      </c>
      <c r="E20" s="278">
        <v>980.86666666666679</v>
      </c>
      <c r="F20" s="278">
        <v>941.43333333333339</v>
      </c>
      <c r="G20" s="278">
        <v>911.86666666666679</v>
      </c>
      <c r="H20" s="278">
        <v>1049.8666666666668</v>
      </c>
      <c r="I20" s="278">
        <v>1079.4333333333334</v>
      </c>
      <c r="J20" s="278">
        <v>1118.8666666666668</v>
      </c>
      <c r="K20" s="276">
        <v>1040</v>
      </c>
      <c r="L20" s="276">
        <v>971</v>
      </c>
      <c r="M20" s="276">
        <v>9.9912100000000006</v>
      </c>
    </row>
    <row r="21" spans="1:13" ht="12" customHeight="1">
      <c r="A21" s="267">
        <v>11</v>
      </c>
      <c r="B21" s="276" t="s">
        <v>41</v>
      </c>
      <c r="C21" s="277">
        <v>444.25</v>
      </c>
      <c r="D21" s="278">
        <v>446.15000000000003</v>
      </c>
      <c r="E21" s="278">
        <v>425.30000000000007</v>
      </c>
      <c r="F21" s="278">
        <v>406.35</v>
      </c>
      <c r="G21" s="278">
        <v>385.50000000000006</v>
      </c>
      <c r="H21" s="278">
        <v>465.10000000000008</v>
      </c>
      <c r="I21" s="278">
        <v>485.9500000000001</v>
      </c>
      <c r="J21" s="278">
        <v>504.90000000000009</v>
      </c>
      <c r="K21" s="276">
        <v>467</v>
      </c>
      <c r="L21" s="276">
        <v>427.2</v>
      </c>
      <c r="M21" s="276">
        <v>82.238420000000005</v>
      </c>
    </row>
    <row r="22" spans="1:13" ht="12" customHeight="1">
      <c r="A22" s="267">
        <v>12</v>
      </c>
      <c r="B22" s="276" t="s">
        <v>43</v>
      </c>
      <c r="C22" s="277">
        <v>45</v>
      </c>
      <c r="D22" s="278">
        <v>45.833333333333336</v>
      </c>
      <c r="E22" s="278">
        <v>44.166666666666671</v>
      </c>
      <c r="F22" s="278">
        <v>43.333333333333336</v>
      </c>
      <c r="G22" s="278">
        <v>41.666666666666671</v>
      </c>
      <c r="H22" s="278">
        <v>46.666666666666671</v>
      </c>
      <c r="I22" s="278">
        <v>48.333333333333343</v>
      </c>
      <c r="J22" s="278">
        <v>49.166666666666671</v>
      </c>
      <c r="K22" s="276">
        <v>47.5</v>
      </c>
      <c r="L22" s="276">
        <v>45</v>
      </c>
      <c r="M22" s="276">
        <v>82.922719999999998</v>
      </c>
    </row>
    <row r="23" spans="1:13">
      <c r="A23" s="267">
        <v>13</v>
      </c>
      <c r="B23" s="276" t="s">
        <v>298</v>
      </c>
      <c r="C23" s="277">
        <v>395.75</v>
      </c>
      <c r="D23" s="278">
        <v>404.05</v>
      </c>
      <c r="E23" s="278">
        <v>373.25</v>
      </c>
      <c r="F23" s="278">
        <v>350.75</v>
      </c>
      <c r="G23" s="278">
        <v>319.95</v>
      </c>
      <c r="H23" s="278">
        <v>426.55</v>
      </c>
      <c r="I23" s="278">
        <v>457.35000000000008</v>
      </c>
      <c r="J23" s="278">
        <v>479.85</v>
      </c>
      <c r="K23" s="276">
        <v>434.85</v>
      </c>
      <c r="L23" s="276">
        <v>381.55</v>
      </c>
      <c r="M23" s="276">
        <v>7.1025499999999999</v>
      </c>
    </row>
    <row r="24" spans="1:13">
      <c r="A24" s="267">
        <v>14</v>
      </c>
      <c r="B24" s="276" t="s">
        <v>299</v>
      </c>
      <c r="C24" s="277">
        <v>312.45</v>
      </c>
      <c r="D24" s="278">
        <v>320.71666666666664</v>
      </c>
      <c r="E24" s="278">
        <v>298.83333333333326</v>
      </c>
      <c r="F24" s="278">
        <v>285.21666666666664</v>
      </c>
      <c r="G24" s="278">
        <v>263.33333333333326</v>
      </c>
      <c r="H24" s="278">
        <v>334.33333333333326</v>
      </c>
      <c r="I24" s="278">
        <v>356.21666666666658</v>
      </c>
      <c r="J24" s="278">
        <v>369.83333333333326</v>
      </c>
      <c r="K24" s="276">
        <v>342.6</v>
      </c>
      <c r="L24" s="276">
        <v>307.10000000000002</v>
      </c>
      <c r="M24" s="276">
        <v>3.8577300000000001</v>
      </c>
    </row>
    <row r="25" spans="1:13">
      <c r="A25" s="267">
        <v>15</v>
      </c>
      <c r="B25" s="276" t="s">
        <v>300</v>
      </c>
      <c r="C25" s="277">
        <v>237.05</v>
      </c>
      <c r="D25" s="278">
        <v>237.15</v>
      </c>
      <c r="E25" s="278">
        <v>226.8</v>
      </c>
      <c r="F25" s="278">
        <v>216.55</v>
      </c>
      <c r="G25" s="278">
        <v>206.20000000000002</v>
      </c>
      <c r="H25" s="278">
        <v>247.4</v>
      </c>
      <c r="I25" s="278">
        <v>257.75</v>
      </c>
      <c r="J25" s="278">
        <v>268</v>
      </c>
      <c r="K25" s="276">
        <v>247.5</v>
      </c>
      <c r="L25" s="276">
        <v>226.9</v>
      </c>
      <c r="M25" s="276">
        <v>2.4650799999999999</v>
      </c>
    </row>
    <row r="26" spans="1:13">
      <c r="A26" s="267">
        <v>16</v>
      </c>
      <c r="B26" s="276" t="s">
        <v>832</v>
      </c>
      <c r="C26" s="277">
        <v>3768.3</v>
      </c>
      <c r="D26" s="278">
        <v>3792.0499999999997</v>
      </c>
      <c r="E26" s="278">
        <v>3666.3999999999996</v>
      </c>
      <c r="F26" s="278">
        <v>3564.5</v>
      </c>
      <c r="G26" s="278">
        <v>3438.85</v>
      </c>
      <c r="H26" s="278">
        <v>3893.9499999999994</v>
      </c>
      <c r="I26" s="278">
        <v>4019.6</v>
      </c>
      <c r="J26" s="278">
        <v>4121.4999999999991</v>
      </c>
      <c r="K26" s="276">
        <v>3917.7</v>
      </c>
      <c r="L26" s="276">
        <v>3690.15</v>
      </c>
      <c r="M26" s="276">
        <v>2.5656300000000001</v>
      </c>
    </row>
    <row r="27" spans="1:13">
      <c r="A27" s="267">
        <v>17</v>
      </c>
      <c r="B27" s="276" t="s">
        <v>292</v>
      </c>
      <c r="C27" s="277">
        <v>2009.9</v>
      </c>
      <c r="D27" s="278">
        <v>2007.3833333333332</v>
      </c>
      <c r="E27" s="278">
        <v>1954.8666666666663</v>
      </c>
      <c r="F27" s="278">
        <v>1899.833333333333</v>
      </c>
      <c r="G27" s="278">
        <v>1847.3166666666662</v>
      </c>
      <c r="H27" s="278">
        <v>2062.4166666666665</v>
      </c>
      <c r="I27" s="278">
        <v>2114.9333333333334</v>
      </c>
      <c r="J27" s="278">
        <v>2169.9666666666667</v>
      </c>
      <c r="K27" s="276">
        <v>2059.9</v>
      </c>
      <c r="L27" s="276">
        <v>1952.35</v>
      </c>
      <c r="M27" s="276">
        <v>1.7820499999999999</v>
      </c>
    </row>
    <row r="28" spans="1:13">
      <c r="A28" s="267">
        <v>18</v>
      </c>
      <c r="B28" s="276" t="s">
        <v>229</v>
      </c>
      <c r="C28" s="277">
        <v>1593.5</v>
      </c>
      <c r="D28" s="278">
        <v>1602.2166666666665</v>
      </c>
      <c r="E28" s="278">
        <v>1551.4333333333329</v>
      </c>
      <c r="F28" s="278">
        <v>1509.3666666666666</v>
      </c>
      <c r="G28" s="278">
        <v>1458.583333333333</v>
      </c>
      <c r="H28" s="278">
        <v>1644.2833333333328</v>
      </c>
      <c r="I28" s="278">
        <v>1695.0666666666662</v>
      </c>
      <c r="J28" s="278">
        <v>1737.1333333333328</v>
      </c>
      <c r="K28" s="276">
        <v>1653</v>
      </c>
      <c r="L28" s="276">
        <v>1560.15</v>
      </c>
      <c r="M28" s="276">
        <v>0.78019000000000005</v>
      </c>
    </row>
    <row r="29" spans="1:13">
      <c r="A29" s="267">
        <v>19</v>
      </c>
      <c r="B29" s="276" t="s">
        <v>301</v>
      </c>
      <c r="C29" s="277">
        <v>2160.85</v>
      </c>
      <c r="D29" s="278">
        <v>2188.6166666666668</v>
      </c>
      <c r="E29" s="278">
        <v>2102.2333333333336</v>
      </c>
      <c r="F29" s="278">
        <v>2043.6166666666668</v>
      </c>
      <c r="G29" s="278">
        <v>1957.2333333333336</v>
      </c>
      <c r="H29" s="278">
        <v>2247.2333333333336</v>
      </c>
      <c r="I29" s="278">
        <v>2333.6166666666668</v>
      </c>
      <c r="J29" s="278">
        <v>2392.2333333333336</v>
      </c>
      <c r="K29" s="276">
        <v>2275</v>
      </c>
      <c r="L29" s="276">
        <v>2130</v>
      </c>
      <c r="M29" s="276">
        <v>0.13983999999999999</v>
      </c>
    </row>
    <row r="30" spans="1:13">
      <c r="A30" s="267">
        <v>20</v>
      </c>
      <c r="B30" s="276" t="s">
        <v>230</v>
      </c>
      <c r="C30" s="277">
        <v>2876.15</v>
      </c>
      <c r="D30" s="278">
        <v>2908.0499999999997</v>
      </c>
      <c r="E30" s="278">
        <v>2828.0999999999995</v>
      </c>
      <c r="F30" s="278">
        <v>2780.0499999999997</v>
      </c>
      <c r="G30" s="278">
        <v>2700.0999999999995</v>
      </c>
      <c r="H30" s="278">
        <v>2956.0999999999995</v>
      </c>
      <c r="I30" s="278">
        <v>3036.0499999999993</v>
      </c>
      <c r="J30" s="278">
        <v>3084.0999999999995</v>
      </c>
      <c r="K30" s="276">
        <v>2988</v>
      </c>
      <c r="L30" s="276">
        <v>2860</v>
      </c>
      <c r="M30" s="276">
        <v>1.72936</v>
      </c>
    </row>
    <row r="31" spans="1:13">
      <c r="A31" s="267">
        <v>21</v>
      </c>
      <c r="B31" s="276" t="s">
        <v>870</v>
      </c>
      <c r="C31" s="277">
        <v>3686.15</v>
      </c>
      <c r="D31" s="278">
        <v>3726.6833333333329</v>
      </c>
      <c r="E31" s="278">
        <v>3588.4666666666658</v>
      </c>
      <c r="F31" s="278">
        <v>3490.7833333333328</v>
      </c>
      <c r="G31" s="278">
        <v>3352.5666666666657</v>
      </c>
      <c r="H31" s="278">
        <v>3824.3666666666659</v>
      </c>
      <c r="I31" s="278">
        <v>3962.583333333333</v>
      </c>
      <c r="J31" s="278">
        <v>4060.266666666666</v>
      </c>
      <c r="K31" s="276">
        <v>3864.9</v>
      </c>
      <c r="L31" s="276">
        <v>3629</v>
      </c>
      <c r="M31" s="276">
        <v>0.41732000000000002</v>
      </c>
    </row>
    <row r="32" spans="1:13">
      <c r="A32" s="267">
        <v>22</v>
      </c>
      <c r="B32" s="276" t="s">
        <v>303</v>
      </c>
      <c r="C32" s="277">
        <v>131.1</v>
      </c>
      <c r="D32" s="278">
        <v>133.75</v>
      </c>
      <c r="E32" s="278">
        <v>127.5</v>
      </c>
      <c r="F32" s="278">
        <v>123.9</v>
      </c>
      <c r="G32" s="278">
        <v>117.65</v>
      </c>
      <c r="H32" s="278">
        <v>137.35</v>
      </c>
      <c r="I32" s="278">
        <v>143.6</v>
      </c>
      <c r="J32" s="278">
        <v>147.19999999999999</v>
      </c>
      <c r="K32" s="276">
        <v>140</v>
      </c>
      <c r="L32" s="276">
        <v>130.15</v>
      </c>
      <c r="M32" s="276">
        <v>5.2471300000000003</v>
      </c>
    </row>
    <row r="33" spans="1:13">
      <c r="A33" s="267">
        <v>23</v>
      </c>
      <c r="B33" s="276" t="s">
        <v>45</v>
      </c>
      <c r="C33" s="277">
        <v>908.55</v>
      </c>
      <c r="D33" s="278">
        <v>917.06666666666661</v>
      </c>
      <c r="E33" s="278">
        <v>882.43333333333317</v>
      </c>
      <c r="F33" s="278">
        <v>856.31666666666661</v>
      </c>
      <c r="G33" s="278">
        <v>821.68333333333317</v>
      </c>
      <c r="H33" s="278">
        <v>943.18333333333317</v>
      </c>
      <c r="I33" s="278">
        <v>977.81666666666661</v>
      </c>
      <c r="J33" s="278">
        <v>1003.9333333333332</v>
      </c>
      <c r="K33" s="276">
        <v>951.7</v>
      </c>
      <c r="L33" s="276">
        <v>890.95</v>
      </c>
      <c r="M33" s="276">
        <v>8.0544600000000006</v>
      </c>
    </row>
    <row r="34" spans="1:13">
      <c r="A34" s="267">
        <v>24</v>
      </c>
      <c r="B34" s="276" t="s">
        <v>304</v>
      </c>
      <c r="C34" s="277">
        <v>2330.8000000000002</v>
      </c>
      <c r="D34" s="278">
        <v>2322.5333333333333</v>
      </c>
      <c r="E34" s="278">
        <v>2295.0666666666666</v>
      </c>
      <c r="F34" s="278">
        <v>2259.3333333333335</v>
      </c>
      <c r="G34" s="278">
        <v>2231.8666666666668</v>
      </c>
      <c r="H34" s="278">
        <v>2358.2666666666664</v>
      </c>
      <c r="I34" s="278">
        <v>2385.7333333333327</v>
      </c>
      <c r="J34" s="278">
        <v>2421.4666666666662</v>
      </c>
      <c r="K34" s="276">
        <v>2350</v>
      </c>
      <c r="L34" s="276">
        <v>2286.8000000000002</v>
      </c>
      <c r="M34" s="276">
        <v>1.1074200000000001</v>
      </c>
    </row>
    <row r="35" spans="1:13">
      <c r="A35" s="267">
        <v>25</v>
      </c>
      <c r="B35" s="276" t="s">
        <v>46</v>
      </c>
      <c r="C35" s="277">
        <v>235.4</v>
      </c>
      <c r="D35" s="278">
        <v>237.41666666666666</v>
      </c>
      <c r="E35" s="278">
        <v>223.93333333333331</v>
      </c>
      <c r="F35" s="278">
        <v>212.46666666666664</v>
      </c>
      <c r="G35" s="278">
        <v>198.98333333333329</v>
      </c>
      <c r="H35" s="278">
        <v>248.88333333333333</v>
      </c>
      <c r="I35" s="278">
        <v>262.36666666666667</v>
      </c>
      <c r="J35" s="278">
        <v>273.83333333333337</v>
      </c>
      <c r="K35" s="276">
        <v>250.9</v>
      </c>
      <c r="L35" s="276">
        <v>225.95</v>
      </c>
      <c r="M35" s="276">
        <v>124.98745</v>
      </c>
    </row>
    <row r="36" spans="1:13">
      <c r="A36" s="267">
        <v>26</v>
      </c>
      <c r="B36" s="276" t="s">
        <v>293</v>
      </c>
      <c r="C36" s="277">
        <v>726.6</v>
      </c>
      <c r="D36" s="278">
        <v>715.25</v>
      </c>
      <c r="E36" s="278">
        <v>661.6</v>
      </c>
      <c r="F36" s="278">
        <v>596.6</v>
      </c>
      <c r="G36" s="278">
        <v>542.95000000000005</v>
      </c>
      <c r="H36" s="278">
        <v>780.25</v>
      </c>
      <c r="I36" s="278">
        <v>833.90000000000009</v>
      </c>
      <c r="J36" s="278">
        <v>898.9</v>
      </c>
      <c r="K36" s="276">
        <v>768.9</v>
      </c>
      <c r="L36" s="276">
        <v>650.25</v>
      </c>
      <c r="M36" s="276">
        <v>2.9353899999999999</v>
      </c>
    </row>
    <row r="37" spans="1:13">
      <c r="A37" s="267">
        <v>27</v>
      </c>
      <c r="B37" s="276" t="s">
        <v>302</v>
      </c>
      <c r="C37" s="277">
        <v>1028.7</v>
      </c>
      <c r="D37" s="278">
        <v>1047.5666666666666</v>
      </c>
      <c r="E37" s="278">
        <v>962.13333333333321</v>
      </c>
      <c r="F37" s="278">
        <v>895.56666666666661</v>
      </c>
      <c r="G37" s="278">
        <v>810.13333333333321</v>
      </c>
      <c r="H37" s="278">
        <v>1114.1333333333332</v>
      </c>
      <c r="I37" s="278">
        <v>1199.5666666666666</v>
      </c>
      <c r="J37" s="278">
        <v>1266.1333333333332</v>
      </c>
      <c r="K37" s="276">
        <v>1133</v>
      </c>
      <c r="L37" s="276">
        <v>981</v>
      </c>
      <c r="M37" s="276">
        <v>3.0319400000000001</v>
      </c>
    </row>
    <row r="38" spans="1:13">
      <c r="A38" s="267">
        <v>28</v>
      </c>
      <c r="B38" s="276" t="s">
        <v>47</v>
      </c>
      <c r="C38" s="277">
        <v>2335.4499999999998</v>
      </c>
      <c r="D38" s="278">
        <v>2358.0499999999997</v>
      </c>
      <c r="E38" s="278">
        <v>2282.0999999999995</v>
      </c>
      <c r="F38" s="278">
        <v>2228.7499999999995</v>
      </c>
      <c r="G38" s="278">
        <v>2152.7999999999993</v>
      </c>
      <c r="H38" s="278">
        <v>2411.3999999999996</v>
      </c>
      <c r="I38" s="278">
        <v>2487.3499999999995</v>
      </c>
      <c r="J38" s="278">
        <v>2540.6999999999998</v>
      </c>
      <c r="K38" s="276">
        <v>2434</v>
      </c>
      <c r="L38" s="276">
        <v>2304.6999999999998</v>
      </c>
      <c r="M38" s="276">
        <v>12.41568</v>
      </c>
    </row>
    <row r="39" spans="1:13">
      <c r="A39" s="267">
        <v>29</v>
      </c>
      <c r="B39" s="276" t="s">
        <v>48</v>
      </c>
      <c r="C39" s="277">
        <v>176.95</v>
      </c>
      <c r="D39" s="278">
        <v>180.16666666666666</v>
      </c>
      <c r="E39" s="278">
        <v>169.13333333333333</v>
      </c>
      <c r="F39" s="278">
        <v>161.31666666666666</v>
      </c>
      <c r="G39" s="278">
        <v>150.28333333333333</v>
      </c>
      <c r="H39" s="278">
        <v>187.98333333333332</v>
      </c>
      <c r="I39" s="278">
        <v>199.01666666666668</v>
      </c>
      <c r="J39" s="278">
        <v>206.83333333333331</v>
      </c>
      <c r="K39" s="276">
        <v>191.2</v>
      </c>
      <c r="L39" s="276">
        <v>172.35</v>
      </c>
      <c r="M39" s="276">
        <v>102.77121</v>
      </c>
    </row>
    <row r="40" spans="1:13">
      <c r="A40" s="267">
        <v>30</v>
      </c>
      <c r="B40" s="276" t="s">
        <v>305</v>
      </c>
      <c r="C40" s="277">
        <v>146.9</v>
      </c>
      <c r="D40" s="278">
        <v>151.46666666666667</v>
      </c>
      <c r="E40" s="278">
        <v>139.43333333333334</v>
      </c>
      <c r="F40" s="278">
        <v>131.96666666666667</v>
      </c>
      <c r="G40" s="278">
        <v>119.93333333333334</v>
      </c>
      <c r="H40" s="278">
        <v>158.93333333333334</v>
      </c>
      <c r="I40" s="278">
        <v>170.9666666666667</v>
      </c>
      <c r="J40" s="278">
        <v>178.43333333333334</v>
      </c>
      <c r="K40" s="276">
        <v>163.5</v>
      </c>
      <c r="L40" s="276">
        <v>144</v>
      </c>
      <c r="M40" s="276">
        <v>7.6444400000000003</v>
      </c>
    </row>
    <row r="41" spans="1:13">
      <c r="A41" s="267">
        <v>31</v>
      </c>
      <c r="B41" s="276" t="s">
        <v>937</v>
      </c>
      <c r="C41" s="277">
        <v>241.75</v>
      </c>
      <c r="D41" s="278">
        <v>246.81666666666669</v>
      </c>
      <c r="E41" s="278">
        <v>234.93333333333339</v>
      </c>
      <c r="F41" s="278">
        <v>228.1166666666667</v>
      </c>
      <c r="G41" s="278">
        <v>216.23333333333341</v>
      </c>
      <c r="H41" s="278">
        <v>253.63333333333338</v>
      </c>
      <c r="I41" s="278">
        <v>265.51666666666665</v>
      </c>
      <c r="J41" s="278">
        <v>272.33333333333337</v>
      </c>
      <c r="K41" s="276">
        <v>258.7</v>
      </c>
      <c r="L41" s="276">
        <v>240</v>
      </c>
      <c r="M41" s="276">
        <v>0.40278999999999998</v>
      </c>
    </row>
    <row r="42" spans="1:13">
      <c r="A42" s="267">
        <v>32</v>
      </c>
      <c r="B42" s="276" t="s">
        <v>306</v>
      </c>
      <c r="C42" s="277">
        <v>82.1</v>
      </c>
      <c r="D42" s="278">
        <v>82.716666666666654</v>
      </c>
      <c r="E42" s="278">
        <v>75.583333333333314</v>
      </c>
      <c r="F42" s="278">
        <v>69.066666666666663</v>
      </c>
      <c r="G42" s="278">
        <v>61.933333333333323</v>
      </c>
      <c r="H42" s="278">
        <v>89.233333333333306</v>
      </c>
      <c r="I42" s="278">
        <v>96.36666666666666</v>
      </c>
      <c r="J42" s="278">
        <v>102.8833333333333</v>
      </c>
      <c r="K42" s="276">
        <v>89.85</v>
      </c>
      <c r="L42" s="276">
        <v>76.2</v>
      </c>
      <c r="M42" s="276">
        <v>21.958130000000001</v>
      </c>
    </row>
    <row r="43" spans="1:13">
      <c r="A43" s="267">
        <v>33</v>
      </c>
      <c r="B43" s="276" t="s">
        <v>49</v>
      </c>
      <c r="C43" s="277">
        <v>92.5</v>
      </c>
      <c r="D43" s="278">
        <v>93.149999999999991</v>
      </c>
      <c r="E43" s="278">
        <v>87.799999999999983</v>
      </c>
      <c r="F43" s="278">
        <v>83.1</v>
      </c>
      <c r="G43" s="278">
        <v>77.749999999999986</v>
      </c>
      <c r="H43" s="278">
        <v>97.84999999999998</v>
      </c>
      <c r="I43" s="278">
        <v>103.19999999999997</v>
      </c>
      <c r="J43" s="278">
        <v>107.89999999999998</v>
      </c>
      <c r="K43" s="276">
        <v>98.5</v>
      </c>
      <c r="L43" s="276">
        <v>88.45</v>
      </c>
      <c r="M43" s="276">
        <v>361.29973999999999</v>
      </c>
    </row>
    <row r="44" spans="1:13">
      <c r="A44" s="267">
        <v>34</v>
      </c>
      <c r="B44" s="276" t="s">
        <v>51</v>
      </c>
      <c r="C44" s="277">
        <v>2554.65</v>
      </c>
      <c r="D44" s="278">
        <v>2565.3500000000004</v>
      </c>
      <c r="E44" s="278">
        <v>2528.4000000000005</v>
      </c>
      <c r="F44" s="278">
        <v>2502.15</v>
      </c>
      <c r="G44" s="278">
        <v>2465.2000000000003</v>
      </c>
      <c r="H44" s="278">
        <v>2591.6000000000008</v>
      </c>
      <c r="I44" s="278">
        <v>2628.5500000000006</v>
      </c>
      <c r="J44" s="278">
        <v>2654.8000000000011</v>
      </c>
      <c r="K44" s="276">
        <v>2602.3000000000002</v>
      </c>
      <c r="L44" s="276">
        <v>2539.1</v>
      </c>
      <c r="M44" s="276">
        <v>13.83048</v>
      </c>
    </row>
    <row r="45" spans="1:13">
      <c r="A45" s="267">
        <v>35</v>
      </c>
      <c r="B45" s="276" t="s">
        <v>307</v>
      </c>
      <c r="C45" s="277">
        <v>160.05000000000001</v>
      </c>
      <c r="D45" s="278">
        <v>161.76666666666668</v>
      </c>
      <c r="E45" s="278">
        <v>154.53333333333336</v>
      </c>
      <c r="F45" s="278">
        <v>149.01666666666668</v>
      </c>
      <c r="G45" s="278">
        <v>141.78333333333336</v>
      </c>
      <c r="H45" s="278">
        <v>167.28333333333336</v>
      </c>
      <c r="I45" s="278">
        <v>174.51666666666665</v>
      </c>
      <c r="J45" s="278">
        <v>180.03333333333336</v>
      </c>
      <c r="K45" s="276">
        <v>169</v>
      </c>
      <c r="L45" s="276">
        <v>156.25</v>
      </c>
      <c r="M45" s="276">
        <v>1.89638</v>
      </c>
    </row>
    <row r="46" spans="1:13">
      <c r="A46" s="267">
        <v>36</v>
      </c>
      <c r="B46" s="276" t="s">
        <v>309</v>
      </c>
      <c r="C46" s="277">
        <v>1492.1</v>
      </c>
      <c r="D46" s="278">
        <v>1502.4666666666665</v>
      </c>
      <c r="E46" s="278">
        <v>1449.9333333333329</v>
      </c>
      <c r="F46" s="278">
        <v>1407.7666666666664</v>
      </c>
      <c r="G46" s="278">
        <v>1355.2333333333329</v>
      </c>
      <c r="H46" s="278">
        <v>1544.633333333333</v>
      </c>
      <c r="I46" s="278">
        <v>1597.1666666666663</v>
      </c>
      <c r="J46" s="278">
        <v>1639.333333333333</v>
      </c>
      <c r="K46" s="276">
        <v>1555</v>
      </c>
      <c r="L46" s="276">
        <v>1460.3</v>
      </c>
      <c r="M46" s="276">
        <v>8.8364399999999996</v>
      </c>
    </row>
    <row r="47" spans="1:13">
      <c r="A47" s="267">
        <v>37</v>
      </c>
      <c r="B47" s="276" t="s">
        <v>308</v>
      </c>
      <c r="C47" s="277">
        <v>4277.8500000000004</v>
      </c>
      <c r="D47" s="278">
        <v>4295.916666666667</v>
      </c>
      <c r="E47" s="278">
        <v>4161.9333333333343</v>
      </c>
      <c r="F47" s="278">
        <v>4046.0166666666673</v>
      </c>
      <c r="G47" s="278">
        <v>3912.0333333333347</v>
      </c>
      <c r="H47" s="278">
        <v>4411.8333333333339</v>
      </c>
      <c r="I47" s="278">
        <v>4545.8166666666657</v>
      </c>
      <c r="J47" s="278">
        <v>4661.7333333333336</v>
      </c>
      <c r="K47" s="276">
        <v>4429.8999999999996</v>
      </c>
      <c r="L47" s="276">
        <v>4180</v>
      </c>
      <c r="M47" s="276">
        <v>0.41149999999999998</v>
      </c>
    </row>
    <row r="48" spans="1:13">
      <c r="A48" s="267">
        <v>38</v>
      </c>
      <c r="B48" s="276" t="s">
        <v>310</v>
      </c>
      <c r="C48" s="277">
        <v>6150.55</v>
      </c>
      <c r="D48" s="278">
        <v>6151.5666666666666</v>
      </c>
      <c r="E48" s="278">
        <v>5999.9833333333336</v>
      </c>
      <c r="F48" s="278">
        <v>5849.416666666667</v>
      </c>
      <c r="G48" s="278">
        <v>5697.8333333333339</v>
      </c>
      <c r="H48" s="278">
        <v>6302.1333333333332</v>
      </c>
      <c r="I48" s="278">
        <v>6453.7166666666672</v>
      </c>
      <c r="J48" s="278">
        <v>6604.2833333333328</v>
      </c>
      <c r="K48" s="276">
        <v>6303.15</v>
      </c>
      <c r="L48" s="276">
        <v>6001</v>
      </c>
      <c r="M48" s="276">
        <v>0.31548999999999999</v>
      </c>
    </row>
    <row r="49" spans="1:13">
      <c r="A49" s="267">
        <v>39</v>
      </c>
      <c r="B49" s="276" t="s">
        <v>226</v>
      </c>
      <c r="C49" s="277">
        <v>840.45</v>
      </c>
      <c r="D49" s="278">
        <v>821.78333333333342</v>
      </c>
      <c r="E49" s="278">
        <v>739.11666666666679</v>
      </c>
      <c r="F49" s="278">
        <v>637.78333333333342</v>
      </c>
      <c r="G49" s="278">
        <v>555.11666666666679</v>
      </c>
      <c r="H49" s="278">
        <v>923.11666666666679</v>
      </c>
      <c r="I49" s="278">
        <v>1005.7833333333335</v>
      </c>
      <c r="J49" s="278">
        <v>1107.1166666666668</v>
      </c>
      <c r="K49" s="276">
        <v>904.45</v>
      </c>
      <c r="L49" s="276">
        <v>720.45</v>
      </c>
      <c r="M49" s="276">
        <v>11.50235</v>
      </c>
    </row>
    <row r="50" spans="1:13">
      <c r="A50" s="267">
        <v>40</v>
      </c>
      <c r="B50" s="276" t="s">
        <v>53</v>
      </c>
      <c r="C50" s="277">
        <v>845.75</v>
      </c>
      <c r="D50" s="278">
        <v>850.68333333333339</v>
      </c>
      <c r="E50" s="278">
        <v>796.16666666666674</v>
      </c>
      <c r="F50" s="278">
        <v>746.58333333333337</v>
      </c>
      <c r="G50" s="278">
        <v>692.06666666666672</v>
      </c>
      <c r="H50" s="278">
        <v>900.26666666666677</v>
      </c>
      <c r="I50" s="278">
        <v>954.78333333333342</v>
      </c>
      <c r="J50" s="278">
        <v>1004.3666666666668</v>
      </c>
      <c r="K50" s="276">
        <v>905.2</v>
      </c>
      <c r="L50" s="276">
        <v>801.1</v>
      </c>
      <c r="M50" s="276">
        <v>48.91263</v>
      </c>
    </row>
    <row r="51" spans="1:13">
      <c r="A51" s="267">
        <v>41</v>
      </c>
      <c r="B51" s="276" t="s">
        <v>311</v>
      </c>
      <c r="C51" s="277">
        <v>517.4</v>
      </c>
      <c r="D51" s="278">
        <v>521.69999999999993</v>
      </c>
      <c r="E51" s="278">
        <v>493.44999999999982</v>
      </c>
      <c r="F51" s="278">
        <v>469.49999999999989</v>
      </c>
      <c r="G51" s="278">
        <v>441.24999999999977</v>
      </c>
      <c r="H51" s="278">
        <v>545.64999999999986</v>
      </c>
      <c r="I51" s="278">
        <v>573.90000000000009</v>
      </c>
      <c r="J51" s="278">
        <v>597.84999999999991</v>
      </c>
      <c r="K51" s="276">
        <v>549.95000000000005</v>
      </c>
      <c r="L51" s="276">
        <v>497.75</v>
      </c>
      <c r="M51" s="276">
        <v>4.6322400000000004</v>
      </c>
    </row>
    <row r="52" spans="1:13">
      <c r="A52" s="267">
        <v>42</v>
      </c>
      <c r="B52" s="276" t="s">
        <v>55</v>
      </c>
      <c r="C52" s="277">
        <v>582.5</v>
      </c>
      <c r="D52" s="278">
        <v>587.7166666666667</v>
      </c>
      <c r="E52" s="278">
        <v>568.18333333333339</v>
      </c>
      <c r="F52" s="278">
        <v>553.86666666666667</v>
      </c>
      <c r="G52" s="278">
        <v>534.33333333333337</v>
      </c>
      <c r="H52" s="278">
        <v>602.03333333333342</v>
      </c>
      <c r="I52" s="278">
        <v>621.56666666666672</v>
      </c>
      <c r="J52" s="278">
        <v>635.88333333333344</v>
      </c>
      <c r="K52" s="276">
        <v>607.25</v>
      </c>
      <c r="L52" s="276">
        <v>573.4</v>
      </c>
      <c r="M52" s="276">
        <v>185.80261999999999</v>
      </c>
    </row>
    <row r="53" spans="1:13">
      <c r="A53" s="267">
        <v>43</v>
      </c>
      <c r="B53" s="276" t="s">
        <v>56</v>
      </c>
      <c r="C53" s="277">
        <v>3238.25</v>
      </c>
      <c r="D53" s="278">
        <v>3263.9166666666665</v>
      </c>
      <c r="E53" s="278">
        <v>3172.833333333333</v>
      </c>
      <c r="F53" s="278">
        <v>3107.4166666666665</v>
      </c>
      <c r="G53" s="278">
        <v>3016.333333333333</v>
      </c>
      <c r="H53" s="278">
        <v>3329.333333333333</v>
      </c>
      <c r="I53" s="278">
        <v>3420.4166666666661</v>
      </c>
      <c r="J53" s="278">
        <v>3485.833333333333</v>
      </c>
      <c r="K53" s="276">
        <v>3355</v>
      </c>
      <c r="L53" s="276">
        <v>3198.5</v>
      </c>
      <c r="M53" s="276">
        <v>7.9775999999999998</v>
      </c>
    </row>
    <row r="54" spans="1:13">
      <c r="A54" s="267">
        <v>44</v>
      </c>
      <c r="B54" s="276" t="s">
        <v>315</v>
      </c>
      <c r="C54" s="277">
        <v>202</v>
      </c>
      <c r="D54" s="278">
        <v>206.06666666666669</v>
      </c>
      <c r="E54" s="278">
        <v>193.33333333333337</v>
      </c>
      <c r="F54" s="278">
        <v>184.66666666666669</v>
      </c>
      <c r="G54" s="278">
        <v>171.93333333333337</v>
      </c>
      <c r="H54" s="278">
        <v>214.73333333333338</v>
      </c>
      <c r="I54" s="278">
        <v>227.46666666666667</v>
      </c>
      <c r="J54" s="278">
        <v>236.13333333333338</v>
      </c>
      <c r="K54" s="276">
        <v>218.8</v>
      </c>
      <c r="L54" s="276">
        <v>197.4</v>
      </c>
      <c r="M54" s="276">
        <v>9.7136399999999998</v>
      </c>
    </row>
    <row r="55" spans="1:13">
      <c r="A55" s="267">
        <v>45</v>
      </c>
      <c r="B55" s="276" t="s">
        <v>316</v>
      </c>
      <c r="C55" s="277">
        <v>604.6</v>
      </c>
      <c r="D55" s="278">
        <v>591.13333333333333</v>
      </c>
      <c r="E55" s="278">
        <v>533.4666666666667</v>
      </c>
      <c r="F55" s="278">
        <v>462.33333333333337</v>
      </c>
      <c r="G55" s="278">
        <v>404.66666666666674</v>
      </c>
      <c r="H55" s="278">
        <v>662.26666666666665</v>
      </c>
      <c r="I55" s="278">
        <v>719.93333333333339</v>
      </c>
      <c r="J55" s="278">
        <v>791.06666666666661</v>
      </c>
      <c r="K55" s="276">
        <v>648.79999999999995</v>
      </c>
      <c r="L55" s="276">
        <v>520</v>
      </c>
      <c r="M55" s="276">
        <v>6.1518899999999999</v>
      </c>
    </row>
    <row r="56" spans="1:13">
      <c r="A56" s="267">
        <v>46</v>
      </c>
      <c r="B56" s="276" t="s">
        <v>58</v>
      </c>
      <c r="C56" s="277">
        <v>8846.75</v>
      </c>
      <c r="D56" s="278">
        <v>8887.1333333333332</v>
      </c>
      <c r="E56" s="278">
        <v>8529.2666666666664</v>
      </c>
      <c r="F56" s="278">
        <v>8211.7833333333328</v>
      </c>
      <c r="G56" s="278">
        <v>7853.9166666666661</v>
      </c>
      <c r="H56" s="278">
        <v>9204.6166666666668</v>
      </c>
      <c r="I56" s="278">
        <v>9562.4833333333318</v>
      </c>
      <c r="J56" s="278">
        <v>9879.9666666666672</v>
      </c>
      <c r="K56" s="276">
        <v>9245</v>
      </c>
      <c r="L56" s="276">
        <v>8569.65</v>
      </c>
      <c r="M56" s="276">
        <v>7.1328500000000004</v>
      </c>
    </row>
    <row r="57" spans="1:13">
      <c r="A57" s="267">
        <v>47</v>
      </c>
      <c r="B57" s="276" t="s">
        <v>232</v>
      </c>
      <c r="C57" s="277">
        <v>3070.55</v>
      </c>
      <c r="D57" s="278">
        <v>3062.6666666666665</v>
      </c>
      <c r="E57" s="278">
        <v>3018.9833333333331</v>
      </c>
      <c r="F57" s="278">
        <v>2967.4166666666665</v>
      </c>
      <c r="G57" s="278">
        <v>2923.7333333333331</v>
      </c>
      <c r="H57" s="278">
        <v>3114.2333333333331</v>
      </c>
      <c r="I57" s="278">
        <v>3157.9166666666665</v>
      </c>
      <c r="J57" s="278">
        <v>3209.4833333333331</v>
      </c>
      <c r="K57" s="276">
        <v>3106.35</v>
      </c>
      <c r="L57" s="276">
        <v>3011.1</v>
      </c>
      <c r="M57" s="276">
        <v>1.1727399999999999</v>
      </c>
    </row>
    <row r="58" spans="1:13">
      <c r="A58" s="267">
        <v>48</v>
      </c>
      <c r="B58" s="276" t="s">
        <v>59</v>
      </c>
      <c r="C58" s="277">
        <v>5041.8500000000004</v>
      </c>
      <c r="D58" s="278">
        <v>5060.583333333333</v>
      </c>
      <c r="E58" s="278">
        <v>4886.4666666666662</v>
      </c>
      <c r="F58" s="278">
        <v>4731.083333333333</v>
      </c>
      <c r="G58" s="278">
        <v>4556.9666666666662</v>
      </c>
      <c r="H58" s="278">
        <v>5215.9666666666662</v>
      </c>
      <c r="I58" s="278">
        <v>5390.083333333333</v>
      </c>
      <c r="J58" s="278">
        <v>5545.4666666666662</v>
      </c>
      <c r="K58" s="276">
        <v>5234.7</v>
      </c>
      <c r="L58" s="276">
        <v>4905.2</v>
      </c>
      <c r="M58" s="276">
        <v>35.515700000000002</v>
      </c>
    </row>
    <row r="59" spans="1:13">
      <c r="A59" s="267">
        <v>49</v>
      </c>
      <c r="B59" s="276" t="s">
        <v>60</v>
      </c>
      <c r="C59" s="277">
        <v>1537.45</v>
      </c>
      <c r="D59" s="278">
        <v>1555.7</v>
      </c>
      <c r="E59" s="278">
        <v>1501.75</v>
      </c>
      <c r="F59" s="278">
        <v>1466.05</v>
      </c>
      <c r="G59" s="278">
        <v>1412.1</v>
      </c>
      <c r="H59" s="278">
        <v>1591.4</v>
      </c>
      <c r="I59" s="278">
        <v>1645.3500000000004</v>
      </c>
      <c r="J59" s="278">
        <v>1681.0500000000002</v>
      </c>
      <c r="K59" s="276">
        <v>1609.65</v>
      </c>
      <c r="L59" s="276">
        <v>1520</v>
      </c>
      <c r="M59" s="276">
        <v>8.0568799999999996</v>
      </c>
    </row>
    <row r="60" spans="1:13" ht="12" customHeight="1">
      <c r="A60" s="267">
        <v>50</v>
      </c>
      <c r="B60" s="276" t="s">
        <v>317</v>
      </c>
      <c r="C60" s="277">
        <v>111.5</v>
      </c>
      <c r="D60" s="278">
        <v>113.56666666666666</v>
      </c>
      <c r="E60" s="278">
        <v>107.63333333333333</v>
      </c>
      <c r="F60" s="278">
        <v>103.76666666666667</v>
      </c>
      <c r="G60" s="278">
        <v>97.833333333333329</v>
      </c>
      <c r="H60" s="278">
        <v>117.43333333333332</v>
      </c>
      <c r="I60" s="278">
        <v>123.36666666666666</v>
      </c>
      <c r="J60" s="278">
        <v>127.23333333333332</v>
      </c>
      <c r="K60" s="276">
        <v>119.5</v>
      </c>
      <c r="L60" s="276">
        <v>109.7</v>
      </c>
      <c r="M60" s="276">
        <v>3.3565100000000001</v>
      </c>
    </row>
    <row r="61" spans="1:13">
      <c r="A61" s="267">
        <v>51</v>
      </c>
      <c r="B61" s="276" t="s">
        <v>318</v>
      </c>
      <c r="C61" s="277">
        <v>162</v>
      </c>
      <c r="D61" s="278">
        <v>164.83333333333334</v>
      </c>
      <c r="E61" s="278">
        <v>153.26666666666668</v>
      </c>
      <c r="F61" s="278">
        <v>144.53333333333333</v>
      </c>
      <c r="G61" s="278">
        <v>132.96666666666667</v>
      </c>
      <c r="H61" s="278">
        <v>173.56666666666669</v>
      </c>
      <c r="I61" s="278">
        <v>185.13333333333335</v>
      </c>
      <c r="J61" s="278">
        <v>193.8666666666667</v>
      </c>
      <c r="K61" s="276">
        <v>176.4</v>
      </c>
      <c r="L61" s="276">
        <v>156.1</v>
      </c>
      <c r="M61" s="276">
        <v>14.54735</v>
      </c>
    </row>
    <row r="62" spans="1:13">
      <c r="A62" s="267">
        <v>52</v>
      </c>
      <c r="B62" s="276" t="s">
        <v>233</v>
      </c>
      <c r="C62" s="277">
        <v>374.3</v>
      </c>
      <c r="D62" s="278">
        <v>382.25</v>
      </c>
      <c r="E62" s="278">
        <v>359.55</v>
      </c>
      <c r="F62" s="278">
        <v>344.8</v>
      </c>
      <c r="G62" s="278">
        <v>322.10000000000002</v>
      </c>
      <c r="H62" s="278">
        <v>397</v>
      </c>
      <c r="I62" s="278">
        <v>419.70000000000005</v>
      </c>
      <c r="J62" s="278">
        <v>434.45</v>
      </c>
      <c r="K62" s="276">
        <v>404.95</v>
      </c>
      <c r="L62" s="276">
        <v>367.5</v>
      </c>
      <c r="M62" s="276">
        <v>112.23698</v>
      </c>
    </row>
    <row r="63" spans="1:13">
      <c r="A63" s="267">
        <v>53</v>
      </c>
      <c r="B63" s="276" t="s">
        <v>61</v>
      </c>
      <c r="C63" s="277">
        <v>58.8</v>
      </c>
      <c r="D63" s="278">
        <v>59.699999999999996</v>
      </c>
      <c r="E63" s="278">
        <v>55.899999999999991</v>
      </c>
      <c r="F63" s="278">
        <v>52.999999999999993</v>
      </c>
      <c r="G63" s="278">
        <v>49.199999999999989</v>
      </c>
      <c r="H63" s="278">
        <v>62.599999999999994</v>
      </c>
      <c r="I63" s="278">
        <v>66.399999999999991</v>
      </c>
      <c r="J63" s="278">
        <v>69.3</v>
      </c>
      <c r="K63" s="276">
        <v>63.5</v>
      </c>
      <c r="L63" s="276">
        <v>56.8</v>
      </c>
      <c r="M63" s="276">
        <v>508.95629000000002</v>
      </c>
    </row>
    <row r="64" spans="1:13">
      <c r="A64" s="267">
        <v>54</v>
      </c>
      <c r="B64" s="276" t="s">
        <v>62</v>
      </c>
      <c r="C64" s="277">
        <v>47.25</v>
      </c>
      <c r="D64" s="278">
        <v>47.949999999999996</v>
      </c>
      <c r="E64" s="278">
        <v>44.449999999999989</v>
      </c>
      <c r="F64" s="278">
        <v>41.649999999999991</v>
      </c>
      <c r="G64" s="278">
        <v>38.149999999999984</v>
      </c>
      <c r="H64" s="278">
        <v>50.749999999999993</v>
      </c>
      <c r="I64" s="278">
        <v>54.250000000000007</v>
      </c>
      <c r="J64" s="278">
        <v>57.05</v>
      </c>
      <c r="K64" s="276">
        <v>51.45</v>
      </c>
      <c r="L64" s="276">
        <v>45.15</v>
      </c>
      <c r="M64" s="276">
        <v>102.06874000000001</v>
      </c>
    </row>
    <row r="65" spans="1:13">
      <c r="A65" s="267">
        <v>55</v>
      </c>
      <c r="B65" s="276" t="s">
        <v>312</v>
      </c>
      <c r="C65" s="277">
        <v>1518.6</v>
      </c>
      <c r="D65" s="278">
        <v>1552.05</v>
      </c>
      <c r="E65" s="278">
        <v>1454.1</v>
      </c>
      <c r="F65" s="278">
        <v>1389.6</v>
      </c>
      <c r="G65" s="278">
        <v>1291.6499999999999</v>
      </c>
      <c r="H65" s="278">
        <v>1616.55</v>
      </c>
      <c r="I65" s="278">
        <v>1714.5000000000002</v>
      </c>
      <c r="J65" s="278">
        <v>1779</v>
      </c>
      <c r="K65" s="276">
        <v>1650</v>
      </c>
      <c r="L65" s="276">
        <v>1487.55</v>
      </c>
      <c r="M65" s="276">
        <v>0.33676</v>
      </c>
    </row>
    <row r="66" spans="1:13">
      <c r="A66" s="267">
        <v>56</v>
      </c>
      <c r="B66" s="276" t="s">
        <v>63</v>
      </c>
      <c r="C66" s="277">
        <v>1503.55</v>
      </c>
      <c r="D66" s="278">
        <v>1518.9666666666665</v>
      </c>
      <c r="E66" s="278">
        <v>1455.583333333333</v>
      </c>
      <c r="F66" s="278">
        <v>1407.6166666666666</v>
      </c>
      <c r="G66" s="278">
        <v>1344.2333333333331</v>
      </c>
      <c r="H66" s="278">
        <v>1566.9333333333329</v>
      </c>
      <c r="I66" s="278">
        <v>1630.3166666666666</v>
      </c>
      <c r="J66" s="278">
        <v>1678.2833333333328</v>
      </c>
      <c r="K66" s="276">
        <v>1582.35</v>
      </c>
      <c r="L66" s="276">
        <v>1471</v>
      </c>
      <c r="M66" s="276">
        <v>7.1437600000000003</v>
      </c>
    </row>
    <row r="67" spans="1:13">
      <c r="A67" s="267">
        <v>57</v>
      </c>
      <c r="B67" s="276" t="s">
        <v>320</v>
      </c>
      <c r="C67" s="277">
        <v>5198.8</v>
      </c>
      <c r="D67" s="278">
        <v>5199.8</v>
      </c>
      <c r="E67" s="278">
        <v>5100</v>
      </c>
      <c r="F67" s="278">
        <v>5001.2</v>
      </c>
      <c r="G67" s="278">
        <v>4901.3999999999996</v>
      </c>
      <c r="H67" s="278">
        <v>5298.6</v>
      </c>
      <c r="I67" s="278">
        <v>5398.4000000000015</v>
      </c>
      <c r="J67" s="278">
        <v>5497.2000000000007</v>
      </c>
      <c r="K67" s="276">
        <v>5299.6</v>
      </c>
      <c r="L67" s="276">
        <v>5101</v>
      </c>
      <c r="M67" s="276">
        <v>0.45561000000000001</v>
      </c>
    </row>
    <row r="68" spans="1:13">
      <c r="A68" s="267">
        <v>58</v>
      </c>
      <c r="B68" s="276" t="s">
        <v>234</v>
      </c>
      <c r="C68" s="277">
        <v>1229.2</v>
      </c>
      <c r="D68" s="278">
        <v>1253.2666666666667</v>
      </c>
      <c r="E68" s="278">
        <v>1188.0333333333333</v>
      </c>
      <c r="F68" s="278">
        <v>1146.8666666666666</v>
      </c>
      <c r="G68" s="278">
        <v>1081.6333333333332</v>
      </c>
      <c r="H68" s="278">
        <v>1294.4333333333334</v>
      </c>
      <c r="I68" s="278">
        <v>1359.6666666666665</v>
      </c>
      <c r="J68" s="278">
        <v>1400.8333333333335</v>
      </c>
      <c r="K68" s="276">
        <v>1318.5</v>
      </c>
      <c r="L68" s="276">
        <v>1212.0999999999999</v>
      </c>
      <c r="M68" s="276">
        <v>0.85138000000000003</v>
      </c>
    </row>
    <row r="69" spans="1:13">
      <c r="A69" s="267">
        <v>59</v>
      </c>
      <c r="B69" s="276" t="s">
        <v>321</v>
      </c>
      <c r="C69" s="277">
        <v>316.7</v>
      </c>
      <c r="D69" s="278">
        <v>323.16666666666669</v>
      </c>
      <c r="E69" s="278">
        <v>304.53333333333336</v>
      </c>
      <c r="F69" s="278">
        <v>292.36666666666667</v>
      </c>
      <c r="G69" s="278">
        <v>273.73333333333335</v>
      </c>
      <c r="H69" s="278">
        <v>335.33333333333337</v>
      </c>
      <c r="I69" s="278">
        <v>353.9666666666667</v>
      </c>
      <c r="J69" s="278">
        <v>366.13333333333338</v>
      </c>
      <c r="K69" s="276">
        <v>341.8</v>
      </c>
      <c r="L69" s="276">
        <v>311</v>
      </c>
      <c r="M69" s="276">
        <v>2.49491</v>
      </c>
    </row>
    <row r="70" spans="1:13">
      <c r="A70" s="267">
        <v>60</v>
      </c>
      <c r="B70" s="276" t="s">
        <v>65</v>
      </c>
      <c r="C70" s="277">
        <v>111.95</v>
      </c>
      <c r="D70" s="278">
        <v>114.76666666666667</v>
      </c>
      <c r="E70" s="278">
        <v>106.33333333333333</v>
      </c>
      <c r="F70" s="278">
        <v>100.71666666666667</v>
      </c>
      <c r="G70" s="278">
        <v>92.283333333333331</v>
      </c>
      <c r="H70" s="278">
        <v>120.38333333333333</v>
      </c>
      <c r="I70" s="278">
        <v>128.81666666666666</v>
      </c>
      <c r="J70" s="278">
        <v>134.43333333333334</v>
      </c>
      <c r="K70" s="276">
        <v>123.2</v>
      </c>
      <c r="L70" s="276">
        <v>109.15</v>
      </c>
      <c r="M70" s="276">
        <v>289.93024000000003</v>
      </c>
    </row>
    <row r="71" spans="1:13">
      <c r="A71" s="267">
        <v>61</v>
      </c>
      <c r="B71" s="276" t="s">
        <v>313</v>
      </c>
      <c r="C71" s="277">
        <v>847.75</v>
      </c>
      <c r="D71" s="278">
        <v>871.4666666666667</v>
      </c>
      <c r="E71" s="278">
        <v>804.93333333333339</v>
      </c>
      <c r="F71" s="278">
        <v>762.11666666666667</v>
      </c>
      <c r="G71" s="278">
        <v>695.58333333333337</v>
      </c>
      <c r="H71" s="278">
        <v>914.28333333333342</v>
      </c>
      <c r="I71" s="278">
        <v>980.81666666666672</v>
      </c>
      <c r="J71" s="278">
        <v>1023.6333333333334</v>
      </c>
      <c r="K71" s="276">
        <v>938</v>
      </c>
      <c r="L71" s="276">
        <v>828.65</v>
      </c>
      <c r="M71" s="276">
        <v>13.86604</v>
      </c>
    </row>
    <row r="72" spans="1:13">
      <c r="A72" s="267">
        <v>62</v>
      </c>
      <c r="B72" s="276" t="s">
        <v>66</v>
      </c>
      <c r="C72" s="277">
        <v>695</v>
      </c>
      <c r="D72" s="278">
        <v>696.86666666666679</v>
      </c>
      <c r="E72" s="278">
        <v>679.8333333333336</v>
      </c>
      <c r="F72" s="278">
        <v>664.66666666666686</v>
      </c>
      <c r="G72" s="278">
        <v>647.63333333333367</v>
      </c>
      <c r="H72" s="278">
        <v>712.03333333333353</v>
      </c>
      <c r="I72" s="278">
        <v>729.06666666666683</v>
      </c>
      <c r="J72" s="278">
        <v>744.23333333333346</v>
      </c>
      <c r="K72" s="276">
        <v>713.9</v>
      </c>
      <c r="L72" s="276">
        <v>681.7</v>
      </c>
      <c r="M72" s="276">
        <v>9.8222000000000005</v>
      </c>
    </row>
    <row r="73" spans="1:13">
      <c r="A73" s="267">
        <v>63</v>
      </c>
      <c r="B73" s="276" t="s">
        <v>67</v>
      </c>
      <c r="C73" s="277">
        <v>524.20000000000005</v>
      </c>
      <c r="D73" s="278">
        <v>527.26666666666677</v>
      </c>
      <c r="E73" s="278">
        <v>499.58333333333348</v>
      </c>
      <c r="F73" s="278">
        <v>474.9666666666667</v>
      </c>
      <c r="G73" s="278">
        <v>447.28333333333342</v>
      </c>
      <c r="H73" s="278">
        <v>551.88333333333355</v>
      </c>
      <c r="I73" s="278">
        <v>579.56666666666672</v>
      </c>
      <c r="J73" s="278">
        <v>604.18333333333362</v>
      </c>
      <c r="K73" s="276">
        <v>554.95000000000005</v>
      </c>
      <c r="L73" s="276">
        <v>502.65</v>
      </c>
      <c r="M73" s="276">
        <v>28.726230000000001</v>
      </c>
    </row>
    <row r="74" spans="1:13">
      <c r="A74" s="267">
        <v>64</v>
      </c>
      <c r="B74" s="276" t="s">
        <v>1045</v>
      </c>
      <c r="C74" s="277">
        <v>8929.2000000000007</v>
      </c>
      <c r="D74" s="278">
        <v>9010.0666666666675</v>
      </c>
      <c r="E74" s="278">
        <v>8619.133333333335</v>
      </c>
      <c r="F74" s="278">
        <v>8309.0666666666675</v>
      </c>
      <c r="G74" s="278">
        <v>7918.133333333335</v>
      </c>
      <c r="H74" s="278">
        <v>9320.133333333335</v>
      </c>
      <c r="I74" s="278">
        <v>9711.0666666666657</v>
      </c>
      <c r="J74" s="278">
        <v>10021.133333333335</v>
      </c>
      <c r="K74" s="276">
        <v>9401</v>
      </c>
      <c r="L74" s="276">
        <v>8700</v>
      </c>
      <c r="M74" s="276">
        <v>4.725E-2</v>
      </c>
    </row>
    <row r="75" spans="1:13">
      <c r="A75" s="267">
        <v>65</v>
      </c>
      <c r="B75" s="276" t="s">
        <v>69</v>
      </c>
      <c r="C75" s="277">
        <v>490.9</v>
      </c>
      <c r="D75" s="278">
        <v>494.08333333333331</v>
      </c>
      <c r="E75" s="278">
        <v>476.96666666666664</v>
      </c>
      <c r="F75" s="278">
        <v>463.0333333333333</v>
      </c>
      <c r="G75" s="278">
        <v>445.91666666666663</v>
      </c>
      <c r="H75" s="278">
        <v>508.01666666666665</v>
      </c>
      <c r="I75" s="278">
        <v>525.13333333333333</v>
      </c>
      <c r="J75" s="278">
        <v>539.06666666666661</v>
      </c>
      <c r="K75" s="276">
        <v>511.2</v>
      </c>
      <c r="L75" s="276">
        <v>480.15</v>
      </c>
      <c r="M75" s="276">
        <v>152.53093999999999</v>
      </c>
    </row>
    <row r="76" spans="1:13" s="16" customFormat="1">
      <c r="A76" s="267">
        <v>66</v>
      </c>
      <c r="B76" s="276" t="s">
        <v>70</v>
      </c>
      <c r="C76" s="277">
        <v>32.549999999999997</v>
      </c>
      <c r="D76" s="278">
        <v>33.449999999999996</v>
      </c>
      <c r="E76" s="278">
        <v>31.199999999999989</v>
      </c>
      <c r="F76" s="278">
        <v>29.849999999999994</v>
      </c>
      <c r="G76" s="278">
        <v>27.599999999999987</v>
      </c>
      <c r="H76" s="278">
        <v>34.79999999999999</v>
      </c>
      <c r="I76" s="278">
        <v>37.050000000000004</v>
      </c>
      <c r="J76" s="278">
        <v>38.399999999999991</v>
      </c>
      <c r="K76" s="276">
        <v>35.700000000000003</v>
      </c>
      <c r="L76" s="276">
        <v>32.1</v>
      </c>
      <c r="M76" s="276">
        <v>550.99409000000003</v>
      </c>
    </row>
    <row r="77" spans="1:13" s="16" customFormat="1">
      <c r="A77" s="267">
        <v>67</v>
      </c>
      <c r="B77" s="276" t="s">
        <v>71</v>
      </c>
      <c r="C77" s="277">
        <v>450</v>
      </c>
      <c r="D77" s="278">
        <v>454.33333333333331</v>
      </c>
      <c r="E77" s="278">
        <v>435.26666666666665</v>
      </c>
      <c r="F77" s="278">
        <v>420.53333333333336</v>
      </c>
      <c r="G77" s="278">
        <v>401.4666666666667</v>
      </c>
      <c r="H77" s="278">
        <v>469.06666666666661</v>
      </c>
      <c r="I77" s="278">
        <v>488.13333333333333</v>
      </c>
      <c r="J77" s="278">
        <v>502.86666666666656</v>
      </c>
      <c r="K77" s="276">
        <v>473.4</v>
      </c>
      <c r="L77" s="276">
        <v>439.6</v>
      </c>
      <c r="M77" s="276">
        <v>32.732939999999999</v>
      </c>
    </row>
    <row r="78" spans="1:13" s="16" customFormat="1">
      <c r="A78" s="267">
        <v>68</v>
      </c>
      <c r="B78" s="276" t="s">
        <v>322</v>
      </c>
      <c r="C78" s="277">
        <v>699.35</v>
      </c>
      <c r="D78" s="278">
        <v>702.85</v>
      </c>
      <c r="E78" s="278">
        <v>681.65000000000009</v>
      </c>
      <c r="F78" s="278">
        <v>663.95</v>
      </c>
      <c r="G78" s="278">
        <v>642.75000000000011</v>
      </c>
      <c r="H78" s="278">
        <v>720.55000000000007</v>
      </c>
      <c r="I78" s="278">
        <v>741.75000000000011</v>
      </c>
      <c r="J78" s="278">
        <v>759.45</v>
      </c>
      <c r="K78" s="276">
        <v>724.05</v>
      </c>
      <c r="L78" s="276">
        <v>685.15</v>
      </c>
      <c r="M78" s="276">
        <v>1.8080000000000001</v>
      </c>
    </row>
    <row r="79" spans="1:13" s="16" customFormat="1">
      <c r="A79" s="267">
        <v>69</v>
      </c>
      <c r="B79" s="276" t="s">
        <v>324</v>
      </c>
      <c r="C79" s="277">
        <v>172.45</v>
      </c>
      <c r="D79" s="278">
        <v>172.48333333333335</v>
      </c>
      <c r="E79" s="278">
        <v>167.9666666666667</v>
      </c>
      <c r="F79" s="278">
        <v>163.48333333333335</v>
      </c>
      <c r="G79" s="278">
        <v>158.9666666666667</v>
      </c>
      <c r="H79" s="278">
        <v>176.9666666666667</v>
      </c>
      <c r="I79" s="278">
        <v>181.48333333333335</v>
      </c>
      <c r="J79" s="278">
        <v>185.9666666666667</v>
      </c>
      <c r="K79" s="276">
        <v>177</v>
      </c>
      <c r="L79" s="276">
        <v>168</v>
      </c>
      <c r="M79" s="276">
        <v>9.7082200000000007</v>
      </c>
    </row>
    <row r="80" spans="1:13" s="16" customFormat="1">
      <c r="A80" s="267">
        <v>70</v>
      </c>
      <c r="B80" s="276" t="s">
        <v>325</v>
      </c>
      <c r="C80" s="277">
        <v>3822.7</v>
      </c>
      <c r="D80" s="278">
        <v>3823.4666666666667</v>
      </c>
      <c r="E80" s="278">
        <v>3749.2333333333336</v>
      </c>
      <c r="F80" s="278">
        <v>3675.7666666666669</v>
      </c>
      <c r="G80" s="278">
        <v>3601.5333333333338</v>
      </c>
      <c r="H80" s="278">
        <v>3896.9333333333334</v>
      </c>
      <c r="I80" s="278">
        <v>3971.1666666666661</v>
      </c>
      <c r="J80" s="278">
        <v>4044.6333333333332</v>
      </c>
      <c r="K80" s="276">
        <v>3897.7</v>
      </c>
      <c r="L80" s="276">
        <v>3750</v>
      </c>
      <c r="M80" s="276">
        <v>0.12073</v>
      </c>
    </row>
    <row r="81" spans="1:13" s="16" customFormat="1">
      <c r="A81" s="267">
        <v>71</v>
      </c>
      <c r="B81" s="276" t="s">
        <v>326</v>
      </c>
      <c r="C81" s="277">
        <v>777.95</v>
      </c>
      <c r="D81" s="278">
        <v>777.65</v>
      </c>
      <c r="E81" s="278">
        <v>770.3</v>
      </c>
      <c r="F81" s="278">
        <v>762.65</v>
      </c>
      <c r="G81" s="278">
        <v>755.3</v>
      </c>
      <c r="H81" s="278">
        <v>785.3</v>
      </c>
      <c r="I81" s="278">
        <v>792.65000000000009</v>
      </c>
      <c r="J81" s="278">
        <v>800.3</v>
      </c>
      <c r="K81" s="276">
        <v>785</v>
      </c>
      <c r="L81" s="276">
        <v>770</v>
      </c>
      <c r="M81" s="276">
        <v>1.0981300000000001</v>
      </c>
    </row>
    <row r="82" spans="1:13" s="16" customFormat="1">
      <c r="A82" s="267">
        <v>72</v>
      </c>
      <c r="B82" s="276" t="s">
        <v>327</v>
      </c>
      <c r="C82" s="277">
        <v>71.5</v>
      </c>
      <c r="D82" s="278">
        <v>72.966666666666669</v>
      </c>
      <c r="E82" s="278">
        <v>67.13333333333334</v>
      </c>
      <c r="F82" s="278">
        <v>62.766666666666666</v>
      </c>
      <c r="G82" s="278">
        <v>56.933333333333337</v>
      </c>
      <c r="H82" s="278">
        <v>77.333333333333343</v>
      </c>
      <c r="I82" s="278">
        <v>83.166666666666657</v>
      </c>
      <c r="J82" s="278">
        <v>87.533333333333346</v>
      </c>
      <c r="K82" s="276">
        <v>78.8</v>
      </c>
      <c r="L82" s="276">
        <v>68.599999999999994</v>
      </c>
      <c r="M82" s="276">
        <v>35.125869999999999</v>
      </c>
    </row>
    <row r="83" spans="1:13" s="16" customFormat="1">
      <c r="A83" s="267">
        <v>73</v>
      </c>
      <c r="B83" s="276" t="s">
        <v>72</v>
      </c>
      <c r="C83" s="277">
        <v>12448.65</v>
      </c>
      <c r="D83" s="278">
        <v>12550.883333333333</v>
      </c>
      <c r="E83" s="278">
        <v>11807.766666666666</v>
      </c>
      <c r="F83" s="278">
        <v>11166.883333333333</v>
      </c>
      <c r="G83" s="278">
        <v>10423.766666666666</v>
      </c>
      <c r="H83" s="278">
        <v>13191.766666666666</v>
      </c>
      <c r="I83" s="278">
        <v>13934.883333333331</v>
      </c>
      <c r="J83" s="278">
        <v>14575.766666666666</v>
      </c>
      <c r="K83" s="276">
        <v>13294</v>
      </c>
      <c r="L83" s="276">
        <v>11910</v>
      </c>
      <c r="M83" s="276">
        <v>1.12236</v>
      </c>
    </row>
    <row r="84" spans="1:13" s="16" customFormat="1">
      <c r="A84" s="267">
        <v>74</v>
      </c>
      <c r="B84" s="276" t="s">
        <v>74</v>
      </c>
      <c r="C84" s="277">
        <v>367.35</v>
      </c>
      <c r="D84" s="278">
        <v>372.66666666666669</v>
      </c>
      <c r="E84" s="278">
        <v>352.33333333333337</v>
      </c>
      <c r="F84" s="278">
        <v>337.31666666666666</v>
      </c>
      <c r="G84" s="278">
        <v>316.98333333333335</v>
      </c>
      <c r="H84" s="278">
        <v>387.68333333333339</v>
      </c>
      <c r="I84" s="278">
        <v>408.01666666666677</v>
      </c>
      <c r="J84" s="278">
        <v>423.03333333333342</v>
      </c>
      <c r="K84" s="276">
        <v>393</v>
      </c>
      <c r="L84" s="276">
        <v>357.65</v>
      </c>
      <c r="M84" s="276">
        <v>127.233</v>
      </c>
    </row>
    <row r="85" spans="1:13" s="16" customFormat="1">
      <c r="A85" s="267">
        <v>75</v>
      </c>
      <c r="B85" s="276" t="s">
        <v>328</v>
      </c>
      <c r="C85" s="277">
        <v>240.2</v>
      </c>
      <c r="D85" s="278">
        <v>240.41666666666666</v>
      </c>
      <c r="E85" s="278">
        <v>230.83333333333331</v>
      </c>
      <c r="F85" s="278">
        <v>221.46666666666667</v>
      </c>
      <c r="G85" s="278">
        <v>211.88333333333333</v>
      </c>
      <c r="H85" s="278">
        <v>249.7833333333333</v>
      </c>
      <c r="I85" s="278">
        <v>259.36666666666662</v>
      </c>
      <c r="J85" s="278">
        <v>268.73333333333329</v>
      </c>
      <c r="K85" s="276">
        <v>250</v>
      </c>
      <c r="L85" s="276">
        <v>231.05</v>
      </c>
      <c r="M85" s="276">
        <v>6.7106300000000001</v>
      </c>
    </row>
    <row r="86" spans="1:13" s="16" customFormat="1">
      <c r="A86" s="267">
        <v>76</v>
      </c>
      <c r="B86" s="276" t="s">
        <v>75</v>
      </c>
      <c r="C86" s="277">
        <v>3624.05</v>
      </c>
      <c r="D86" s="278">
        <v>3628.65</v>
      </c>
      <c r="E86" s="278">
        <v>3530.25</v>
      </c>
      <c r="F86" s="278">
        <v>3436.45</v>
      </c>
      <c r="G86" s="278">
        <v>3338.0499999999997</v>
      </c>
      <c r="H86" s="278">
        <v>3722.4500000000003</v>
      </c>
      <c r="I86" s="278">
        <v>3820.8500000000008</v>
      </c>
      <c r="J86" s="278">
        <v>3914.6500000000005</v>
      </c>
      <c r="K86" s="276">
        <v>3727.05</v>
      </c>
      <c r="L86" s="276">
        <v>3534.85</v>
      </c>
      <c r="M86" s="276">
        <v>6.70146</v>
      </c>
    </row>
    <row r="87" spans="1:13" s="16" customFormat="1">
      <c r="A87" s="267">
        <v>77</v>
      </c>
      <c r="B87" s="276" t="s">
        <v>314</v>
      </c>
      <c r="C87" s="277">
        <v>592.54999999999995</v>
      </c>
      <c r="D87" s="278">
        <v>602.44999999999993</v>
      </c>
      <c r="E87" s="278">
        <v>561.09999999999991</v>
      </c>
      <c r="F87" s="278">
        <v>529.65</v>
      </c>
      <c r="G87" s="278">
        <v>488.29999999999995</v>
      </c>
      <c r="H87" s="278">
        <v>633.89999999999986</v>
      </c>
      <c r="I87" s="278">
        <v>675.25</v>
      </c>
      <c r="J87" s="278">
        <v>706.69999999999982</v>
      </c>
      <c r="K87" s="276">
        <v>643.79999999999995</v>
      </c>
      <c r="L87" s="276">
        <v>571</v>
      </c>
      <c r="M87" s="276">
        <v>20.925229999999999</v>
      </c>
    </row>
    <row r="88" spans="1:13" s="16" customFormat="1">
      <c r="A88" s="267">
        <v>78</v>
      </c>
      <c r="B88" s="276" t="s">
        <v>323</v>
      </c>
      <c r="C88" s="277">
        <v>201.9</v>
      </c>
      <c r="D88" s="278">
        <v>207.65</v>
      </c>
      <c r="E88" s="278">
        <v>189.3</v>
      </c>
      <c r="F88" s="278">
        <v>176.70000000000002</v>
      </c>
      <c r="G88" s="278">
        <v>158.35000000000002</v>
      </c>
      <c r="H88" s="278">
        <v>220.25</v>
      </c>
      <c r="I88" s="278">
        <v>238.59999999999997</v>
      </c>
      <c r="J88" s="278">
        <v>251.2</v>
      </c>
      <c r="K88" s="276">
        <v>226</v>
      </c>
      <c r="L88" s="276">
        <v>195.05</v>
      </c>
      <c r="M88" s="276">
        <v>56.915509999999998</v>
      </c>
    </row>
    <row r="89" spans="1:13" s="16" customFormat="1">
      <c r="A89" s="267">
        <v>79</v>
      </c>
      <c r="B89" s="276" t="s">
        <v>76</v>
      </c>
      <c r="C89" s="277">
        <v>452.8</v>
      </c>
      <c r="D89" s="278">
        <v>455.83333333333331</v>
      </c>
      <c r="E89" s="278">
        <v>425.91666666666663</v>
      </c>
      <c r="F89" s="278">
        <v>399.0333333333333</v>
      </c>
      <c r="G89" s="278">
        <v>369.11666666666662</v>
      </c>
      <c r="H89" s="278">
        <v>482.71666666666664</v>
      </c>
      <c r="I89" s="278">
        <v>512.63333333333321</v>
      </c>
      <c r="J89" s="278">
        <v>539.51666666666665</v>
      </c>
      <c r="K89" s="276">
        <v>485.75</v>
      </c>
      <c r="L89" s="276">
        <v>428.95</v>
      </c>
      <c r="M89" s="276">
        <v>76.474100000000007</v>
      </c>
    </row>
    <row r="90" spans="1:13" s="16" customFormat="1">
      <c r="A90" s="267">
        <v>80</v>
      </c>
      <c r="B90" s="276" t="s">
        <v>77</v>
      </c>
      <c r="C90" s="277">
        <v>109.15</v>
      </c>
      <c r="D90" s="278">
        <v>111.91666666666667</v>
      </c>
      <c r="E90" s="278">
        <v>102.43333333333334</v>
      </c>
      <c r="F90" s="278">
        <v>95.716666666666669</v>
      </c>
      <c r="G90" s="278">
        <v>86.233333333333334</v>
      </c>
      <c r="H90" s="278">
        <v>118.63333333333334</v>
      </c>
      <c r="I90" s="278">
        <v>128.11666666666667</v>
      </c>
      <c r="J90" s="278">
        <v>134.83333333333334</v>
      </c>
      <c r="K90" s="276">
        <v>121.4</v>
      </c>
      <c r="L90" s="276">
        <v>105.2</v>
      </c>
      <c r="M90" s="276">
        <v>462.11234000000002</v>
      </c>
    </row>
    <row r="91" spans="1:13" s="16" customFormat="1">
      <c r="A91" s="267">
        <v>81</v>
      </c>
      <c r="B91" s="276" t="s">
        <v>332</v>
      </c>
      <c r="C91" s="277">
        <v>471</v>
      </c>
      <c r="D91" s="278">
        <v>476.5333333333333</v>
      </c>
      <c r="E91" s="278">
        <v>460.06666666666661</v>
      </c>
      <c r="F91" s="278">
        <v>449.13333333333333</v>
      </c>
      <c r="G91" s="278">
        <v>432.66666666666663</v>
      </c>
      <c r="H91" s="278">
        <v>487.46666666666658</v>
      </c>
      <c r="I91" s="278">
        <v>503.93333333333328</v>
      </c>
      <c r="J91" s="278">
        <v>514.86666666666656</v>
      </c>
      <c r="K91" s="276">
        <v>493</v>
      </c>
      <c r="L91" s="276">
        <v>465.6</v>
      </c>
      <c r="M91" s="276">
        <v>2.4798200000000001</v>
      </c>
    </row>
    <row r="92" spans="1:13" s="16" customFormat="1">
      <c r="A92" s="267">
        <v>82</v>
      </c>
      <c r="B92" s="276" t="s">
        <v>333</v>
      </c>
      <c r="C92" s="277">
        <v>485.8</v>
      </c>
      <c r="D92" s="278">
        <v>492.5333333333333</v>
      </c>
      <c r="E92" s="278">
        <v>469.26666666666665</v>
      </c>
      <c r="F92" s="278">
        <v>452.73333333333335</v>
      </c>
      <c r="G92" s="278">
        <v>429.4666666666667</v>
      </c>
      <c r="H92" s="278">
        <v>509.06666666666661</v>
      </c>
      <c r="I92" s="278">
        <v>532.33333333333326</v>
      </c>
      <c r="J92" s="278">
        <v>548.86666666666656</v>
      </c>
      <c r="K92" s="276">
        <v>515.79999999999995</v>
      </c>
      <c r="L92" s="276">
        <v>476</v>
      </c>
      <c r="M92" s="276">
        <v>2.36246</v>
      </c>
    </row>
    <row r="93" spans="1:13" s="16" customFormat="1">
      <c r="A93" s="267">
        <v>83</v>
      </c>
      <c r="B93" s="276" t="s">
        <v>335</v>
      </c>
      <c r="C93" s="277">
        <v>370.25</v>
      </c>
      <c r="D93" s="278">
        <v>371.05</v>
      </c>
      <c r="E93" s="278">
        <v>353.20000000000005</v>
      </c>
      <c r="F93" s="278">
        <v>336.15000000000003</v>
      </c>
      <c r="G93" s="278">
        <v>318.30000000000007</v>
      </c>
      <c r="H93" s="278">
        <v>388.1</v>
      </c>
      <c r="I93" s="278">
        <v>405.95000000000005</v>
      </c>
      <c r="J93" s="278">
        <v>423</v>
      </c>
      <c r="K93" s="276">
        <v>388.9</v>
      </c>
      <c r="L93" s="276">
        <v>354</v>
      </c>
      <c r="M93" s="276">
        <v>4.3357400000000004</v>
      </c>
    </row>
    <row r="94" spans="1:13" s="16" customFormat="1">
      <c r="A94" s="267">
        <v>84</v>
      </c>
      <c r="B94" s="276" t="s">
        <v>329</v>
      </c>
      <c r="C94" s="277">
        <v>520.9</v>
      </c>
      <c r="D94" s="278">
        <v>520.9666666666667</v>
      </c>
      <c r="E94" s="278">
        <v>499.93333333333339</v>
      </c>
      <c r="F94" s="278">
        <v>478.9666666666667</v>
      </c>
      <c r="G94" s="278">
        <v>457.93333333333339</v>
      </c>
      <c r="H94" s="278">
        <v>541.93333333333339</v>
      </c>
      <c r="I94" s="278">
        <v>562.9666666666667</v>
      </c>
      <c r="J94" s="278">
        <v>583.93333333333339</v>
      </c>
      <c r="K94" s="276">
        <v>542</v>
      </c>
      <c r="L94" s="276">
        <v>500</v>
      </c>
      <c r="M94" s="276">
        <v>4.4739699999999996</v>
      </c>
    </row>
    <row r="95" spans="1:13" s="16" customFormat="1">
      <c r="A95" s="267">
        <v>85</v>
      </c>
      <c r="B95" s="276" t="s">
        <v>78</v>
      </c>
      <c r="C95" s="277">
        <v>122</v>
      </c>
      <c r="D95" s="278">
        <v>123</v>
      </c>
      <c r="E95" s="278">
        <v>119.1</v>
      </c>
      <c r="F95" s="278">
        <v>116.19999999999999</v>
      </c>
      <c r="G95" s="278">
        <v>112.29999999999998</v>
      </c>
      <c r="H95" s="278">
        <v>125.9</v>
      </c>
      <c r="I95" s="278">
        <v>129.80000000000001</v>
      </c>
      <c r="J95" s="278">
        <v>132.70000000000002</v>
      </c>
      <c r="K95" s="276">
        <v>126.9</v>
      </c>
      <c r="L95" s="276">
        <v>120.1</v>
      </c>
      <c r="M95" s="276">
        <v>20.497810000000001</v>
      </c>
    </row>
    <row r="96" spans="1:13" s="16" customFormat="1">
      <c r="A96" s="267">
        <v>86</v>
      </c>
      <c r="B96" s="276" t="s">
        <v>330</v>
      </c>
      <c r="C96" s="277">
        <v>261.60000000000002</v>
      </c>
      <c r="D96" s="278">
        <v>263.9666666666667</v>
      </c>
      <c r="E96" s="278">
        <v>257.93333333333339</v>
      </c>
      <c r="F96" s="278">
        <v>254.26666666666671</v>
      </c>
      <c r="G96" s="278">
        <v>248.23333333333341</v>
      </c>
      <c r="H96" s="278">
        <v>267.63333333333338</v>
      </c>
      <c r="I96" s="278">
        <v>273.66666666666669</v>
      </c>
      <c r="J96" s="278">
        <v>277.33333333333337</v>
      </c>
      <c r="K96" s="276">
        <v>270</v>
      </c>
      <c r="L96" s="276">
        <v>260.3</v>
      </c>
      <c r="M96" s="276">
        <v>3.2150799999999999</v>
      </c>
    </row>
    <row r="97" spans="1:13" s="16" customFormat="1">
      <c r="A97" s="267">
        <v>87</v>
      </c>
      <c r="B97" s="276" t="s">
        <v>338</v>
      </c>
      <c r="C97" s="277">
        <v>497.7</v>
      </c>
      <c r="D97" s="278">
        <v>500.06666666666666</v>
      </c>
      <c r="E97" s="278">
        <v>472.63333333333333</v>
      </c>
      <c r="F97" s="278">
        <v>447.56666666666666</v>
      </c>
      <c r="G97" s="278">
        <v>420.13333333333333</v>
      </c>
      <c r="H97" s="278">
        <v>525.13333333333333</v>
      </c>
      <c r="I97" s="278">
        <v>552.56666666666661</v>
      </c>
      <c r="J97" s="278">
        <v>577.63333333333333</v>
      </c>
      <c r="K97" s="276">
        <v>527.5</v>
      </c>
      <c r="L97" s="276">
        <v>475</v>
      </c>
      <c r="M97" s="276">
        <v>14.79176</v>
      </c>
    </row>
    <row r="98" spans="1:13" s="16" customFormat="1">
      <c r="A98" s="267">
        <v>88</v>
      </c>
      <c r="B98" s="276" t="s">
        <v>336</v>
      </c>
      <c r="C98" s="277">
        <v>1035.8499999999999</v>
      </c>
      <c r="D98" s="278">
        <v>1061.1166666666666</v>
      </c>
      <c r="E98" s="278">
        <v>999.73333333333312</v>
      </c>
      <c r="F98" s="278">
        <v>963.61666666666656</v>
      </c>
      <c r="G98" s="278">
        <v>902.23333333333312</v>
      </c>
      <c r="H98" s="278">
        <v>1097.2333333333331</v>
      </c>
      <c r="I98" s="278">
        <v>1158.6166666666668</v>
      </c>
      <c r="J98" s="278">
        <v>1194.7333333333331</v>
      </c>
      <c r="K98" s="276">
        <v>1122.5</v>
      </c>
      <c r="L98" s="276">
        <v>1025</v>
      </c>
      <c r="M98" s="276">
        <v>2.90686</v>
      </c>
    </row>
    <row r="99" spans="1:13" s="16" customFormat="1">
      <c r="A99" s="267">
        <v>89</v>
      </c>
      <c r="B99" s="276" t="s">
        <v>337</v>
      </c>
      <c r="C99" s="277">
        <v>12.85</v>
      </c>
      <c r="D99" s="278">
        <v>13.066666666666668</v>
      </c>
      <c r="E99" s="278">
        <v>12.483333333333336</v>
      </c>
      <c r="F99" s="278">
        <v>12.116666666666667</v>
      </c>
      <c r="G99" s="278">
        <v>11.533333333333335</v>
      </c>
      <c r="H99" s="278">
        <v>13.433333333333337</v>
      </c>
      <c r="I99" s="278">
        <v>14.016666666666669</v>
      </c>
      <c r="J99" s="278">
        <v>14.383333333333338</v>
      </c>
      <c r="K99" s="276">
        <v>13.65</v>
      </c>
      <c r="L99" s="276">
        <v>12.7</v>
      </c>
      <c r="M99" s="276">
        <v>88.587720000000004</v>
      </c>
    </row>
    <row r="100" spans="1:13" s="16" customFormat="1">
      <c r="A100" s="267">
        <v>90</v>
      </c>
      <c r="B100" s="276" t="s">
        <v>339</v>
      </c>
      <c r="C100" s="277">
        <v>222.85</v>
      </c>
      <c r="D100" s="278">
        <v>225.5</v>
      </c>
      <c r="E100" s="278">
        <v>217.35</v>
      </c>
      <c r="F100" s="278">
        <v>211.85</v>
      </c>
      <c r="G100" s="278">
        <v>203.7</v>
      </c>
      <c r="H100" s="278">
        <v>231</v>
      </c>
      <c r="I100" s="278">
        <v>239.14999999999998</v>
      </c>
      <c r="J100" s="278">
        <v>244.65</v>
      </c>
      <c r="K100" s="276">
        <v>233.65</v>
      </c>
      <c r="L100" s="276">
        <v>220</v>
      </c>
      <c r="M100" s="276">
        <v>3.1287500000000001</v>
      </c>
    </row>
    <row r="101" spans="1:13">
      <c r="A101" s="267">
        <v>91</v>
      </c>
      <c r="B101" s="276" t="s">
        <v>80</v>
      </c>
      <c r="C101" s="277">
        <v>366.4</v>
      </c>
      <c r="D101" s="278">
        <v>373.5</v>
      </c>
      <c r="E101" s="278">
        <v>352</v>
      </c>
      <c r="F101" s="278">
        <v>337.6</v>
      </c>
      <c r="G101" s="278">
        <v>316.10000000000002</v>
      </c>
      <c r="H101" s="278">
        <v>387.9</v>
      </c>
      <c r="I101" s="278">
        <v>409.4</v>
      </c>
      <c r="J101" s="278">
        <v>423.79999999999995</v>
      </c>
      <c r="K101" s="276">
        <v>395</v>
      </c>
      <c r="L101" s="276">
        <v>359.1</v>
      </c>
      <c r="M101" s="276">
        <v>9.7656500000000008</v>
      </c>
    </row>
    <row r="102" spans="1:13">
      <c r="A102" s="267">
        <v>92</v>
      </c>
      <c r="B102" s="276" t="s">
        <v>340</v>
      </c>
      <c r="C102" s="277">
        <v>3129.15</v>
      </c>
      <c r="D102" s="278">
        <v>3242.7166666666667</v>
      </c>
      <c r="E102" s="278">
        <v>2963.4333333333334</v>
      </c>
      <c r="F102" s="278">
        <v>2797.7166666666667</v>
      </c>
      <c r="G102" s="278">
        <v>2518.4333333333334</v>
      </c>
      <c r="H102" s="278">
        <v>3408.4333333333334</v>
      </c>
      <c r="I102" s="278">
        <v>3687.7166666666672</v>
      </c>
      <c r="J102" s="278">
        <v>3853.4333333333334</v>
      </c>
      <c r="K102" s="276">
        <v>3522</v>
      </c>
      <c r="L102" s="276">
        <v>3077</v>
      </c>
      <c r="M102" s="276">
        <v>0.21279000000000001</v>
      </c>
    </row>
    <row r="103" spans="1:13">
      <c r="A103" s="267">
        <v>93</v>
      </c>
      <c r="B103" s="276" t="s">
        <v>81</v>
      </c>
      <c r="C103" s="277">
        <v>580.5</v>
      </c>
      <c r="D103" s="278">
        <v>589.16666666666663</v>
      </c>
      <c r="E103" s="278">
        <v>561.33333333333326</v>
      </c>
      <c r="F103" s="278">
        <v>542.16666666666663</v>
      </c>
      <c r="G103" s="278">
        <v>514.33333333333326</v>
      </c>
      <c r="H103" s="278">
        <v>608.33333333333326</v>
      </c>
      <c r="I103" s="278">
        <v>636.16666666666652</v>
      </c>
      <c r="J103" s="278">
        <v>655.33333333333326</v>
      </c>
      <c r="K103" s="276">
        <v>617</v>
      </c>
      <c r="L103" s="276">
        <v>570</v>
      </c>
      <c r="M103" s="276">
        <v>2.4028299999999998</v>
      </c>
    </row>
    <row r="104" spans="1:13">
      <c r="A104" s="267">
        <v>94</v>
      </c>
      <c r="B104" s="276" t="s">
        <v>334</v>
      </c>
      <c r="C104" s="277">
        <v>292.25</v>
      </c>
      <c r="D104" s="278">
        <v>293.26666666666665</v>
      </c>
      <c r="E104" s="278">
        <v>290.73333333333329</v>
      </c>
      <c r="F104" s="278">
        <v>289.21666666666664</v>
      </c>
      <c r="G104" s="278">
        <v>286.68333333333328</v>
      </c>
      <c r="H104" s="278">
        <v>294.7833333333333</v>
      </c>
      <c r="I104" s="278">
        <v>297.31666666666661</v>
      </c>
      <c r="J104" s="278">
        <v>298.83333333333331</v>
      </c>
      <c r="K104" s="276">
        <v>295.8</v>
      </c>
      <c r="L104" s="276">
        <v>291.75</v>
      </c>
      <c r="M104" s="276">
        <v>0.61714999999999998</v>
      </c>
    </row>
    <row r="105" spans="1:13">
      <c r="A105" s="267">
        <v>95</v>
      </c>
      <c r="B105" s="276" t="s">
        <v>342</v>
      </c>
      <c r="C105" s="277">
        <v>221.95</v>
      </c>
      <c r="D105" s="278">
        <v>223.76666666666665</v>
      </c>
      <c r="E105" s="278">
        <v>216.3833333333333</v>
      </c>
      <c r="F105" s="278">
        <v>210.81666666666663</v>
      </c>
      <c r="G105" s="278">
        <v>203.43333333333328</v>
      </c>
      <c r="H105" s="278">
        <v>229.33333333333331</v>
      </c>
      <c r="I105" s="278">
        <v>236.71666666666664</v>
      </c>
      <c r="J105" s="278">
        <v>242.28333333333333</v>
      </c>
      <c r="K105" s="276">
        <v>231.15</v>
      </c>
      <c r="L105" s="276">
        <v>218.2</v>
      </c>
      <c r="M105" s="276">
        <v>16.490200000000002</v>
      </c>
    </row>
    <row r="106" spans="1:13">
      <c r="A106" s="267">
        <v>96</v>
      </c>
      <c r="B106" s="276" t="s">
        <v>343</v>
      </c>
      <c r="C106" s="277">
        <v>93.7</v>
      </c>
      <c r="D106" s="278">
        <v>97.666666666666671</v>
      </c>
      <c r="E106" s="278">
        <v>87.13333333333334</v>
      </c>
      <c r="F106" s="278">
        <v>80.566666666666663</v>
      </c>
      <c r="G106" s="278">
        <v>70.033333333333331</v>
      </c>
      <c r="H106" s="278">
        <v>104.23333333333335</v>
      </c>
      <c r="I106" s="278">
        <v>114.76666666666668</v>
      </c>
      <c r="J106" s="278">
        <v>121.33333333333336</v>
      </c>
      <c r="K106" s="276">
        <v>108.2</v>
      </c>
      <c r="L106" s="276">
        <v>91.1</v>
      </c>
      <c r="M106" s="276">
        <v>24.243390000000002</v>
      </c>
    </row>
    <row r="107" spans="1:13">
      <c r="A107" s="267">
        <v>97</v>
      </c>
      <c r="B107" s="276" t="s">
        <v>82</v>
      </c>
      <c r="C107" s="277">
        <v>354.85</v>
      </c>
      <c r="D107" s="278">
        <v>359.05</v>
      </c>
      <c r="E107" s="278">
        <v>343.3</v>
      </c>
      <c r="F107" s="278">
        <v>331.75</v>
      </c>
      <c r="G107" s="278">
        <v>316</v>
      </c>
      <c r="H107" s="278">
        <v>370.6</v>
      </c>
      <c r="I107" s="278">
        <v>386.35</v>
      </c>
      <c r="J107" s="278">
        <v>397.90000000000003</v>
      </c>
      <c r="K107" s="276">
        <v>374.8</v>
      </c>
      <c r="L107" s="276">
        <v>347.5</v>
      </c>
      <c r="M107" s="276">
        <v>46.424860000000002</v>
      </c>
    </row>
    <row r="108" spans="1:13">
      <c r="A108" s="267">
        <v>98</v>
      </c>
      <c r="B108" s="284" t="s">
        <v>344</v>
      </c>
      <c r="C108" s="277">
        <v>536.29999999999995</v>
      </c>
      <c r="D108" s="278">
        <v>535.13333333333333</v>
      </c>
      <c r="E108" s="278">
        <v>524.16666666666663</v>
      </c>
      <c r="F108" s="278">
        <v>512.0333333333333</v>
      </c>
      <c r="G108" s="278">
        <v>501.06666666666661</v>
      </c>
      <c r="H108" s="278">
        <v>547.26666666666665</v>
      </c>
      <c r="I108" s="278">
        <v>558.23333333333335</v>
      </c>
      <c r="J108" s="278">
        <v>570.36666666666667</v>
      </c>
      <c r="K108" s="276">
        <v>546.1</v>
      </c>
      <c r="L108" s="276">
        <v>523</v>
      </c>
      <c r="M108" s="276">
        <v>9.3118300000000005</v>
      </c>
    </row>
    <row r="109" spans="1:13">
      <c r="A109" s="267">
        <v>99</v>
      </c>
      <c r="B109" s="276" t="s">
        <v>83</v>
      </c>
      <c r="C109" s="277">
        <v>778.5</v>
      </c>
      <c r="D109" s="278">
        <v>785.13333333333333</v>
      </c>
      <c r="E109" s="278">
        <v>753.36666666666667</v>
      </c>
      <c r="F109" s="278">
        <v>728.23333333333335</v>
      </c>
      <c r="G109" s="278">
        <v>696.4666666666667</v>
      </c>
      <c r="H109" s="278">
        <v>810.26666666666665</v>
      </c>
      <c r="I109" s="278">
        <v>842.0333333333333</v>
      </c>
      <c r="J109" s="278">
        <v>867.16666666666663</v>
      </c>
      <c r="K109" s="276">
        <v>816.9</v>
      </c>
      <c r="L109" s="276">
        <v>760</v>
      </c>
      <c r="M109" s="276">
        <v>144.65355</v>
      </c>
    </row>
    <row r="110" spans="1:13">
      <c r="A110" s="267">
        <v>100</v>
      </c>
      <c r="B110" s="276" t="s">
        <v>84</v>
      </c>
      <c r="C110" s="277">
        <v>132.94999999999999</v>
      </c>
      <c r="D110" s="278">
        <v>134.6</v>
      </c>
      <c r="E110" s="278">
        <v>127.69999999999999</v>
      </c>
      <c r="F110" s="278">
        <v>122.44999999999999</v>
      </c>
      <c r="G110" s="278">
        <v>115.54999999999998</v>
      </c>
      <c r="H110" s="278">
        <v>139.85</v>
      </c>
      <c r="I110" s="278">
        <v>146.75000000000003</v>
      </c>
      <c r="J110" s="278">
        <v>152</v>
      </c>
      <c r="K110" s="276">
        <v>141.5</v>
      </c>
      <c r="L110" s="276">
        <v>129.35</v>
      </c>
      <c r="M110" s="276">
        <v>201.32655</v>
      </c>
    </row>
    <row r="111" spans="1:13">
      <c r="A111" s="267">
        <v>101</v>
      </c>
      <c r="B111" s="276" t="s">
        <v>345</v>
      </c>
      <c r="C111" s="277">
        <v>347.6</v>
      </c>
      <c r="D111" s="278">
        <v>354.09999999999997</v>
      </c>
      <c r="E111" s="278">
        <v>334.49999999999994</v>
      </c>
      <c r="F111" s="278">
        <v>321.39999999999998</v>
      </c>
      <c r="G111" s="278">
        <v>301.79999999999995</v>
      </c>
      <c r="H111" s="278">
        <v>367.19999999999993</v>
      </c>
      <c r="I111" s="278">
        <v>386.79999999999995</v>
      </c>
      <c r="J111" s="278">
        <v>399.89999999999992</v>
      </c>
      <c r="K111" s="276">
        <v>373.7</v>
      </c>
      <c r="L111" s="276">
        <v>341</v>
      </c>
      <c r="M111" s="276">
        <v>4.3975799999999996</v>
      </c>
    </row>
    <row r="112" spans="1:13">
      <c r="A112" s="267">
        <v>102</v>
      </c>
      <c r="B112" s="276" t="s">
        <v>3634</v>
      </c>
      <c r="C112" s="277">
        <v>2390</v>
      </c>
      <c r="D112" s="278">
        <v>2441.0166666666669</v>
      </c>
      <c r="E112" s="278">
        <v>2253.9833333333336</v>
      </c>
      <c r="F112" s="278">
        <v>2117.9666666666667</v>
      </c>
      <c r="G112" s="278">
        <v>1930.9333333333334</v>
      </c>
      <c r="H112" s="278">
        <v>2577.0333333333338</v>
      </c>
      <c r="I112" s="278">
        <v>2764.0666666666675</v>
      </c>
      <c r="J112" s="278">
        <v>2900.0833333333339</v>
      </c>
      <c r="K112" s="276">
        <v>2628.05</v>
      </c>
      <c r="L112" s="276">
        <v>2305</v>
      </c>
      <c r="M112" s="276">
        <v>6.5639799999999999</v>
      </c>
    </row>
    <row r="113" spans="1:13">
      <c r="A113" s="267">
        <v>103</v>
      </c>
      <c r="B113" s="276" t="s">
        <v>85</v>
      </c>
      <c r="C113" s="277">
        <v>1541.55</v>
      </c>
      <c r="D113" s="278">
        <v>1554.0166666666667</v>
      </c>
      <c r="E113" s="278">
        <v>1509.5333333333333</v>
      </c>
      <c r="F113" s="278">
        <v>1477.5166666666667</v>
      </c>
      <c r="G113" s="278">
        <v>1433.0333333333333</v>
      </c>
      <c r="H113" s="278">
        <v>1586.0333333333333</v>
      </c>
      <c r="I113" s="278">
        <v>1630.5166666666664</v>
      </c>
      <c r="J113" s="278">
        <v>1662.5333333333333</v>
      </c>
      <c r="K113" s="276">
        <v>1598.5</v>
      </c>
      <c r="L113" s="276">
        <v>1522</v>
      </c>
      <c r="M113" s="276">
        <v>10.46264</v>
      </c>
    </row>
    <row r="114" spans="1:13">
      <c r="A114" s="267">
        <v>104</v>
      </c>
      <c r="B114" s="276" t="s">
        <v>86</v>
      </c>
      <c r="C114" s="277">
        <v>379.4</v>
      </c>
      <c r="D114" s="278">
        <v>385.33333333333331</v>
      </c>
      <c r="E114" s="278">
        <v>363.06666666666661</v>
      </c>
      <c r="F114" s="278">
        <v>346.73333333333329</v>
      </c>
      <c r="G114" s="278">
        <v>324.46666666666658</v>
      </c>
      <c r="H114" s="278">
        <v>401.66666666666663</v>
      </c>
      <c r="I114" s="278">
        <v>423.93333333333339</v>
      </c>
      <c r="J114" s="278">
        <v>440.26666666666665</v>
      </c>
      <c r="K114" s="276">
        <v>407.6</v>
      </c>
      <c r="L114" s="276">
        <v>369</v>
      </c>
      <c r="M114" s="276">
        <v>38.99926</v>
      </c>
    </row>
    <row r="115" spans="1:13">
      <c r="A115" s="267">
        <v>105</v>
      </c>
      <c r="B115" s="276" t="s">
        <v>236</v>
      </c>
      <c r="C115" s="277">
        <v>769.95</v>
      </c>
      <c r="D115" s="278">
        <v>772.55000000000007</v>
      </c>
      <c r="E115" s="278">
        <v>757.15000000000009</v>
      </c>
      <c r="F115" s="278">
        <v>744.35</v>
      </c>
      <c r="G115" s="278">
        <v>728.95</v>
      </c>
      <c r="H115" s="278">
        <v>785.35000000000014</v>
      </c>
      <c r="I115" s="278">
        <v>800.75</v>
      </c>
      <c r="J115" s="278">
        <v>813.55000000000018</v>
      </c>
      <c r="K115" s="276">
        <v>787.95</v>
      </c>
      <c r="L115" s="276">
        <v>759.75</v>
      </c>
      <c r="M115" s="276">
        <v>4.0094200000000004</v>
      </c>
    </row>
    <row r="116" spans="1:13">
      <c r="A116" s="267">
        <v>106</v>
      </c>
      <c r="B116" s="276" t="s">
        <v>346</v>
      </c>
      <c r="C116" s="277">
        <v>788.75</v>
      </c>
      <c r="D116" s="278">
        <v>767.73333333333323</v>
      </c>
      <c r="E116" s="278">
        <v>713.61666666666645</v>
      </c>
      <c r="F116" s="278">
        <v>638.48333333333323</v>
      </c>
      <c r="G116" s="278">
        <v>584.36666666666645</v>
      </c>
      <c r="H116" s="278">
        <v>842.86666666666645</v>
      </c>
      <c r="I116" s="278">
        <v>896.98333333333323</v>
      </c>
      <c r="J116" s="278">
        <v>972.11666666666645</v>
      </c>
      <c r="K116" s="276">
        <v>821.85</v>
      </c>
      <c r="L116" s="276">
        <v>692.6</v>
      </c>
      <c r="M116" s="276">
        <v>1.2683899999999999</v>
      </c>
    </row>
    <row r="117" spans="1:13">
      <c r="A117" s="267">
        <v>107</v>
      </c>
      <c r="B117" s="276" t="s">
        <v>331</v>
      </c>
      <c r="C117" s="277">
        <v>1898.65</v>
      </c>
      <c r="D117" s="278">
        <v>1899.2166666666665</v>
      </c>
      <c r="E117" s="278">
        <v>1869.4333333333329</v>
      </c>
      <c r="F117" s="278">
        <v>1840.2166666666665</v>
      </c>
      <c r="G117" s="278">
        <v>1810.4333333333329</v>
      </c>
      <c r="H117" s="278">
        <v>1928.4333333333329</v>
      </c>
      <c r="I117" s="278">
        <v>1958.2166666666662</v>
      </c>
      <c r="J117" s="278">
        <v>1987.4333333333329</v>
      </c>
      <c r="K117" s="276">
        <v>1929</v>
      </c>
      <c r="L117" s="276">
        <v>1870</v>
      </c>
      <c r="M117" s="276">
        <v>0.35158</v>
      </c>
    </row>
    <row r="118" spans="1:13">
      <c r="A118" s="267">
        <v>108</v>
      </c>
      <c r="B118" s="276" t="s">
        <v>237</v>
      </c>
      <c r="C118" s="277">
        <v>358.85</v>
      </c>
      <c r="D118" s="278">
        <v>362.75</v>
      </c>
      <c r="E118" s="278">
        <v>352.1</v>
      </c>
      <c r="F118" s="278">
        <v>345.35</v>
      </c>
      <c r="G118" s="278">
        <v>334.70000000000005</v>
      </c>
      <c r="H118" s="278">
        <v>369.5</v>
      </c>
      <c r="I118" s="278">
        <v>380.15</v>
      </c>
      <c r="J118" s="278">
        <v>386.9</v>
      </c>
      <c r="K118" s="276">
        <v>373.4</v>
      </c>
      <c r="L118" s="276">
        <v>356</v>
      </c>
      <c r="M118" s="276">
        <v>18.05857</v>
      </c>
    </row>
    <row r="119" spans="1:13">
      <c r="A119" s="267">
        <v>109</v>
      </c>
      <c r="B119" s="276" t="s">
        <v>2995</v>
      </c>
      <c r="C119" s="277">
        <v>215.2</v>
      </c>
      <c r="D119" s="278">
        <v>211.26666666666665</v>
      </c>
      <c r="E119" s="278">
        <v>197.1333333333333</v>
      </c>
      <c r="F119" s="278">
        <v>179.06666666666663</v>
      </c>
      <c r="G119" s="278">
        <v>164.93333333333328</v>
      </c>
      <c r="H119" s="278">
        <v>229.33333333333331</v>
      </c>
      <c r="I119" s="278">
        <v>243.46666666666664</v>
      </c>
      <c r="J119" s="278">
        <v>261.5333333333333</v>
      </c>
      <c r="K119" s="276">
        <v>225.4</v>
      </c>
      <c r="L119" s="276">
        <v>193.2</v>
      </c>
      <c r="M119" s="276">
        <v>5.4834100000000001</v>
      </c>
    </row>
    <row r="120" spans="1:13">
      <c r="A120" s="267">
        <v>110</v>
      </c>
      <c r="B120" s="276" t="s">
        <v>235</v>
      </c>
      <c r="C120" s="277">
        <v>175.55</v>
      </c>
      <c r="D120" s="278">
        <v>176.35</v>
      </c>
      <c r="E120" s="278">
        <v>173.2</v>
      </c>
      <c r="F120" s="278">
        <v>170.85</v>
      </c>
      <c r="G120" s="278">
        <v>167.7</v>
      </c>
      <c r="H120" s="278">
        <v>178.7</v>
      </c>
      <c r="I120" s="278">
        <v>181.85000000000002</v>
      </c>
      <c r="J120" s="278">
        <v>184.2</v>
      </c>
      <c r="K120" s="276">
        <v>179.5</v>
      </c>
      <c r="L120" s="276">
        <v>174</v>
      </c>
      <c r="M120" s="276">
        <v>17.00038</v>
      </c>
    </row>
    <row r="121" spans="1:13">
      <c r="A121" s="267">
        <v>111</v>
      </c>
      <c r="B121" s="276" t="s">
        <v>87</v>
      </c>
      <c r="C121" s="277">
        <v>576.1</v>
      </c>
      <c r="D121" s="278">
        <v>585.76666666666677</v>
      </c>
      <c r="E121" s="278">
        <v>555.48333333333358</v>
      </c>
      <c r="F121" s="278">
        <v>534.86666666666679</v>
      </c>
      <c r="G121" s="278">
        <v>504.5833333333336</v>
      </c>
      <c r="H121" s="278">
        <v>606.38333333333355</v>
      </c>
      <c r="I121" s="278">
        <v>636.66666666666663</v>
      </c>
      <c r="J121" s="278">
        <v>657.28333333333353</v>
      </c>
      <c r="K121" s="276">
        <v>616.04999999999995</v>
      </c>
      <c r="L121" s="276">
        <v>565.15</v>
      </c>
      <c r="M121" s="276">
        <v>22.3613</v>
      </c>
    </row>
    <row r="122" spans="1:13">
      <c r="A122" s="267">
        <v>112</v>
      </c>
      <c r="B122" s="276" t="s">
        <v>347</v>
      </c>
      <c r="C122" s="277">
        <v>490.55</v>
      </c>
      <c r="D122" s="278">
        <v>486.55</v>
      </c>
      <c r="E122" s="278">
        <v>446.1</v>
      </c>
      <c r="F122" s="278">
        <v>401.65000000000003</v>
      </c>
      <c r="G122" s="278">
        <v>361.20000000000005</v>
      </c>
      <c r="H122" s="278">
        <v>531</v>
      </c>
      <c r="I122" s="278">
        <v>571.44999999999993</v>
      </c>
      <c r="J122" s="278">
        <v>615.9</v>
      </c>
      <c r="K122" s="276">
        <v>527</v>
      </c>
      <c r="L122" s="276">
        <v>442.1</v>
      </c>
      <c r="M122" s="276">
        <v>6.6083999999999996</v>
      </c>
    </row>
    <row r="123" spans="1:13">
      <c r="A123" s="267">
        <v>113</v>
      </c>
      <c r="B123" s="276" t="s">
        <v>88</v>
      </c>
      <c r="C123" s="277">
        <v>503.6</v>
      </c>
      <c r="D123" s="278">
        <v>504.25</v>
      </c>
      <c r="E123" s="278">
        <v>493.54999999999995</v>
      </c>
      <c r="F123" s="278">
        <v>483.49999999999994</v>
      </c>
      <c r="G123" s="278">
        <v>472.7999999999999</v>
      </c>
      <c r="H123" s="278">
        <v>514.29999999999995</v>
      </c>
      <c r="I123" s="278">
        <v>525</v>
      </c>
      <c r="J123" s="278">
        <v>535.05000000000007</v>
      </c>
      <c r="K123" s="276">
        <v>514.95000000000005</v>
      </c>
      <c r="L123" s="276">
        <v>494.2</v>
      </c>
      <c r="M123" s="276">
        <v>50.092419999999997</v>
      </c>
    </row>
    <row r="124" spans="1:13">
      <c r="A124" s="267">
        <v>114</v>
      </c>
      <c r="B124" s="276" t="s">
        <v>238</v>
      </c>
      <c r="C124" s="277">
        <v>970.1</v>
      </c>
      <c r="D124" s="278">
        <v>998.06666666666661</v>
      </c>
      <c r="E124" s="278">
        <v>917.0333333333333</v>
      </c>
      <c r="F124" s="278">
        <v>863.9666666666667</v>
      </c>
      <c r="G124" s="278">
        <v>782.93333333333339</v>
      </c>
      <c r="H124" s="278">
        <v>1051.1333333333332</v>
      </c>
      <c r="I124" s="278">
        <v>1132.1666666666665</v>
      </c>
      <c r="J124" s="278">
        <v>1185.2333333333331</v>
      </c>
      <c r="K124" s="276">
        <v>1079.0999999999999</v>
      </c>
      <c r="L124" s="276">
        <v>945</v>
      </c>
      <c r="M124" s="276">
        <v>1.83138</v>
      </c>
    </row>
    <row r="125" spans="1:13">
      <c r="A125" s="267">
        <v>115</v>
      </c>
      <c r="B125" s="276" t="s">
        <v>348</v>
      </c>
      <c r="C125" s="277">
        <v>80.150000000000006</v>
      </c>
      <c r="D125" s="278">
        <v>81.216666666666654</v>
      </c>
      <c r="E125" s="278">
        <v>76.383333333333312</v>
      </c>
      <c r="F125" s="278">
        <v>72.61666666666666</v>
      </c>
      <c r="G125" s="278">
        <v>67.783333333333317</v>
      </c>
      <c r="H125" s="278">
        <v>84.983333333333306</v>
      </c>
      <c r="I125" s="278">
        <v>89.816666666666649</v>
      </c>
      <c r="J125" s="278">
        <v>93.5833333333333</v>
      </c>
      <c r="K125" s="276">
        <v>86.05</v>
      </c>
      <c r="L125" s="276">
        <v>77.45</v>
      </c>
      <c r="M125" s="276">
        <v>2.9436200000000001</v>
      </c>
    </row>
    <row r="126" spans="1:13">
      <c r="A126" s="267">
        <v>116</v>
      </c>
      <c r="B126" s="276" t="s">
        <v>355</v>
      </c>
      <c r="C126" s="277">
        <v>367.85</v>
      </c>
      <c r="D126" s="278">
        <v>374.61666666666662</v>
      </c>
      <c r="E126" s="278">
        <v>353.23333333333323</v>
      </c>
      <c r="F126" s="278">
        <v>338.61666666666662</v>
      </c>
      <c r="G126" s="278">
        <v>317.23333333333323</v>
      </c>
      <c r="H126" s="278">
        <v>389.23333333333323</v>
      </c>
      <c r="I126" s="278">
        <v>410.61666666666656</v>
      </c>
      <c r="J126" s="278">
        <v>425.23333333333323</v>
      </c>
      <c r="K126" s="276">
        <v>396</v>
      </c>
      <c r="L126" s="276">
        <v>360</v>
      </c>
      <c r="M126" s="276">
        <v>2.2640500000000001</v>
      </c>
    </row>
    <row r="127" spans="1:13">
      <c r="A127" s="267">
        <v>117</v>
      </c>
      <c r="B127" s="276" t="s">
        <v>356</v>
      </c>
      <c r="C127" s="277">
        <v>137.30000000000001</v>
      </c>
      <c r="D127" s="278">
        <v>140.29999999999998</v>
      </c>
      <c r="E127" s="278">
        <v>132.39999999999998</v>
      </c>
      <c r="F127" s="278">
        <v>127.5</v>
      </c>
      <c r="G127" s="278">
        <v>119.6</v>
      </c>
      <c r="H127" s="278">
        <v>145.19999999999996</v>
      </c>
      <c r="I127" s="278">
        <v>153.1</v>
      </c>
      <c r="J127" s="278">
        <v>157.99999999999994</v>
      </c>
      <c r="K127" s="276">
        <v>148.19999999999999</v>
      </c>
      <c r="L127" s="276">
        <v>135.4</v>
      </c>
      <c r="M127" s="276">
        <v>13.17563</v>
      </c>
    </row>
    <row r="128" spans="1:13">
      <c r="A128" s="267">
        <v>118</v>
      </c>
      <c r="B128" s="276" t="s">
        <v>349</v>
      </c>
      <c r="C128" s="277">
        <v>108.45</v>
      </c>
      <c r="D128" s="278">
        <v>110.36666666666667</v>
      </c>
      <c r="E128" s="278">
        <v>100.98333333333335</v>
      </c>
      <c r="F128" s="278">
        <v>93.51666666666668</v>
      </c>
      <c r="G128" s="278">
        <v>84.133333333333354</v>
      </c>
      <c r="H128" s="278">
        <v>117.83333333333334</v>
      </c>
      <c r="I128" s="278">
        <v>127.21666666666667</v>
      </c>
      <c r="J128" s="278">
        <v>134.68333333333334</v>
      </c>
      <c r="K128" s="276">
        <v>119.75</v>
      </c>
      <c r="L128" s="276">
        <v>102.9</v>
      </c>
      <c r="M128" s="276">
        <v>23.187889999999999</v>
      </c>
    </row>
    <row r="129" spans="1:13">
      <c r="A129" s="267">
        <v>119</v>
      </c>
      <c r="B129" s="276" t="s">
        <v>350</v>
      </c>
      <c r="C129" s="277">
        <v>391.65</v>
      </c>
      <c r="D129" s="278">
        <v>405.91666666666669</v>
      </c>
      <c r="E129" s="278">
        <v>366.73333333333335</v>
      </c>
      <c r="F129" s="278">
        <v>341.81666666666666</v>
      </c>
      <c r="G129" s="278">
        <v>302.63333333333333</v>
      </c>
      <c r="H129" s="278">
        <v>430.83333333333337</v>
      </c>
      <c r="I129" s="278">
        <v>470.01666666666665</v>
      </c>
      <c r="J129" s="278">
        <v>494.93333333333339</v>
      </c>
      <c r="K129" s="276">
        <v>445.1</v>
      </c>
      <c r="L129" s="276">
        <v>381</v>
      </c>
      <c r="M129" s="276">
        <v>10.12302</v>
      </c>
    </row>
    <row r="130" spans="1:13">
      <c r="A130" s="267">
        <v>120</v>
      </c>
      <c r="B130" s="276" t="s">
        <v>351</v>
      </c>
      <c r="C130" s="277">
        <v>869.5</v>
      </c>
      <c r="D130" s="278">
        <v>867.06666666666661</v>
      </c>
      <c r="E130" s="278">
        <v>804.43333333333317</v>
      </c>
      <c r="F130" s="278">
        <v>739.36666666666656</v>
      </c>
      <c r="G130" s="278">
        <v>676.73333333333312</v>
      </c>
      <c r="H130" s="278">
        <v>932.13333333333321</v>
      </c>
      <c r="I130" s="278">
        <v>994.76666666666665</v>
      </c>
      <c r="J130" s="278">
        <v>1059.8333333333333</v>
      </c>
      <c r="K130" s="276">
        <v>929.7</v>
      </c>
      <c r="L130" s="276">
        <v>802</v>
      </c>
      <c r="M130" s="276">
        <v>12.22447</v>
      </c>
    </row>
    <row r="131" spans="1:13">
      <c r="A131" s="267">
        <v>121</v>
      </c>
      <c r="B131" s="276" t="s">
        <v>352</v>
      </c>
      <c r="C131" s="277">
        <v>152</v>
      </c>
      <c r="D131" s="278">
        <v>157.46666666666667</v>
      </c>
      <c r="E131" s="278">
        <v>144.13333333333333</v>
      </c>
      <c r="F131" s="278">
        <v>136.26666666666665</v>
      </c>
      <c r="G131" s="278">
        <v>122.93333333333331</v>
      </c>
      <c r="H131" s="278">
        <v>165.33333333333334</v>
      </c>
      <c r="I131" s="278">
        <v>178.66666666666666</v>
      </c>
      <c r="J131" s="278">
        <v>186.53333333333336</v>
      </c>
      <c r="K131" s="276">
        <v>170.8</v>
      </c>
      <c r="L131" s="276">
        <v>149.6</v>
      </c>
      <c r="M131" s="276">
        <v>59.220350000000003</v>
      </c>
    </row>
    <row r="132" spans="1:13">
      <c r="A132" s="267">
        <v>122</v>
      </c>
      <c r="B132" s="276" t="s">
        <v>1220</v>
      </c>
      <c r="C132" s="277">
        <v>705.2</v>
      </c>
      <c r="D132" s="278">
        <v>718.4</v>
      </c>
      <c r="E132" s="278">
        <v>686.8</v>
      </c>
      <c r="F132" s="278">
        <v>668.4</v>
      </c>
      <c r="G132" s="278">
        <v>636.79999999999995</v>
      </c>
      <c r="H132" s="278">
        <v>736.8</v>
      </c>
      <c r="I132" s="278">
        <v>768.40000000000009</v>
      </c>
      <c r="J132" s="278">
        <v>786.8</v>
      </c>
      <c r="K132" s="276">
        <v>750</v>
      </c>
      <c r="L132" s="276">
        <v>700</v>
      </c>
      <c r="M132" s="276">
        <v>0.73904999999999998</v>
      </c>
    </row>
    <row r="133" spans="1:13">
      <c r="A133" s="267">
        <v>123</v>
      </c>
      <c r="B133" s="276" t="s">
        <v>90</v>
      </c>
      <c r="C133" s="277">
        <v>12.9</v>
      </c>
      <c r="D133" s="278">
        <v>13.283333333333333</v>
      </c>
      <c r="E133" s="278">
        <v>12.016666666666666</v>
      </c>
      <c r="F133" s="278">
        <v>11.133333333333333</v>
      </c>
      <c r="G133" s="278">
        <v>9.8666666666666654</v>
      </c>
      <c r="H133" s="278">
        <v>14.166666666666666</v>
      </c>
      <c r="I133" s="278">
        <v>15.433333333333335</v>
      </c>
      <c r="J133" s="278">
        <v>16.316666666666666</v>
      </c>
      <c r="K133" s="276">
        <v>14.55</v>
      </c>
      <c r="L133" s="276">
        <v>12.4</v>
      </c>
      <c r="M133" s="276">
        <v>196.55689000000001</v>
      </c>
    </row>
    <row r="134" spans="1:13">
      <c r="A134" s="267">
        <v>124</v>
      </c>
      <c r="B134" s="276" t="s">
        <v>91</v>
      </c>
      <c r="C134" s="277">
        <v>3634.15</v>
      </c>
      <c r="D134" s="278">
        <v>3660.6333333333337</v>
      </c>
      <c r="E134" s="278">
        <v>3517.3166666666675</v>
      </c>
      <c r="F134" s="278">
        <v>3400.483333333334</v>
      </c>
      <c r="G134" s="278">
        <v>3257.1666666666679</v>
      </c>
      <c r="H134" s="278">
        <v>3777.4666666666672</v>
      </c>
      <c r="I134" s="278">
        <v>3920.7833333333338</v>
      </c>
      <c r="J134" s="278">
        <v>4037.6166666666668</v>
      </c>
      <c r="K134" s="276">
        <v>3803.95</v>
      </c>
      <c r="L134" s="276">
        <v>3543.8</v>
      </c>
      <c r="M134" s="276">
        <v>18.450530000000001</v>
      </c>
    </row>
    <row r="135" spans="1:13">
      <c r="A135" s="267">
        <v>125</v>
      </c>
      <c r="B135" s="276" t="s">
        <v>357</v>
      </c>
      <c r="C135" s="277">
        <v>12962.65</v>
      </c>
      <c r="D135" s="278">
        <v>13090.466666666665</v>
      </c>
      <c r="E135" s="278">
        <v>12580.98333333333</v>
      </c>
      <c r="F135" s="278">
        <v>12199.316666666664</v>
      </c>
      <c r="G135" s="278">
        <v>11689.833333333328</v>
      </c>
      <c r="H135" s="278">
        <v>13472.133333333331</v>
      </c>
      <c r="I135" s="278">
        <v>13981.616666666665</v>
      </c>
      <c r="J135" s="278">
        <v>14363.283333333333</v>
      </c>
      <c r="K135" s="276">
        <v>13599.95</v>
      </c>
      <c r="L135" s="276">
        <v>12708.8</v>
      </c>
      <c r="M135" s="276">
        <v>0.92254999999999998</v>
      </c>
    </row>
    <row r="136" spans="1:13">
      <c r="A136" s="267">
        <v>126</v>
      </c>
      <c r="B136" s="276" t="s">
        <v>93</v>
      </c>
      <c r="C136" s="277">
        <v>214.8</v>
      </c>
      <c r="D136" s="278">
        <v>219.20000000000002</v>
      </c>
      <c r="E136" s="278">
        <v>203.90000000000003</v>
      </c>
      <c r="F136" s="278">
        <v>193.00000000000003</v>
      </c>
      <c r="G136" s="278">
        <v>177.70000000000005</v>
      </c>
      <c r="H136" s="278">
        <v>230.10000000000002</v>
      </c>
      <c r="I136" s="278">
        <v>245.40000000000003</v>
      </c>
      <c r="J136" s="278">
        <v>256.3</v>
      </c>
      <c r="K136" s="276">
        <v>234.5</v>
      </c>
      <c r="L136" s="276">
        <v>208.3</v>
      </c>
      <c r="M136" s="276">
        <v>177.68901</v>
      </c>
    </row>
    <row r="137" spans="1:13">
      <c r="A137" s="267">
        <v>127</v>
      </c>
      <c r="B137" s="276" t="s">
        <v>231</v>
      </c>
      <c r="C137" s="277">
        <v>2682.4</v>
      </c>
      <c r="D137" s="278">
        <v>2619.4</v>
      </c>
      <c r="E137" s="278">
        <v>2523.8000000000002</v>
      </c>
      <c r="F137" s="278">
        <v>2365.2000000000003</v>
      </c>
      <c r="G137" s="278">
        <v>2269.6000000000004</v>
      </c>
      <c r="H137" s="278">
        <v>2778</v>
      </c>
      <c r="I137" s="278">
        <v>2873.5999999999995</v>
      </c>
      <c r="J137" s="278">
        <v>3032.2</v>
      </c>
      <c r="K137" s="276">
        <v>2715</v>
      </c>
      <c r="L137" s="276">
        <v>2460.8000000000002</v>
      </c>
      <c r="M137" s="276">
        <v>11.957660000000001</v>
      </c>
    </row>
    <row r="138" spans="1:13">
      <c r="A138" s="267">
        <v>128</v>
      </c>
      <c r="B138" s="276" t="s">
        <v>94</v>
      </c>
      <c r="C138" s="277">
        <v>5068.55</v>
      </c>
      <c r="D138" s="278">
        <v>5101.5999999999995</v>
      </c>
      <c r="E138" s="278">
        <v>4928.9999999999991</v>
      </c>
      <c r="F138" s="278">
        <v>4789.45</v>
      </c>
      <c r="G138" s="278">
        <v>4616.8499999999995</v>
      </c>
      <c r="H138" s="278">
        <v>5241.1499999999987</v>
      </c>
      <c r="I138" s="278">
        <v>5413.7499999999991</v>
      </c>
      <c r="J138" s="278">
        <v>5553.2999999999984</v>
      </c>
      <c r="K138" s="276">
        <v>5274.2</v>
      </c>
      <c r="L138" s="276">
        <v>4962.05</v>
      </c>
      <c r="M138" s="276">
        <v>18.12257</v>
      </c>
    </row>
    <row r="139" spans="1:13">
      <c r="A139" s="267">
        <v>129</v>
      </c>
      <c r="B139" s="276" t="s">
        <v>1263</v>
      </c>
      <c r="C139" s="277">
        <v>736.6</v>
      </c>
      <c r="D139" s="278">
        <v>753.86666666666667</v>
      </c>
      <c r="E139" s="278">
        <v>707.73333333333335</v>
      </c>
      <c r="F139" s="278">
        <v>678.86666666666667</v>
      </c>
      <c r="G139" s="278">
        <v>632.73333333333335</v>
      </c>
      <c r="H139" s="278">
        <v>782.73333333333335</v>
      </c>
      <c r="I139" s="278">
        <v>828.86666666666679</v>
      </c>
      <c r="J139" s="278">
        <v>857.73333333333335</v>
      </c>
      <c r="K139" s="276">
        <v>800</v>
      </c>
      <c r="L139" s="276">
        <v>725</v>
      </c>
      <c r="M139" s="276">
        <v>1.1252800000000001</v>
      </c>
    </row>
    <row r="140" spans="1:13">
      <c r="A140" s="267">
        <v>130</v>
      </c>
      <c r="B140" s="276" t="s">
        <v>239</v>
      </c>
      <c r="C140" s="277">
        <v>69.2</v>
      </c>
      <c r="D140" s="278">
        <v>70.55</v>
      </c>
      <c r="E140" s="278">
        <v>67.849999999999994</v>
      </c>
      <c r="F140" s="278">
        <v>66.5</v>
      </c>
      <c r="G140" s="278">
        <v>63.8</v>
      </c>
      <c r="H140" s="278">
        <v>71.899999999999991</v>
      </c>
      <c r="I140" s="278">
        <v>74.600000000000009</v>
      </c>
      <c r="J140" s="278">
        <v>75.949999999999989</v>
      </c>
      <c r="K140" s="276">
        <v>73.25</v>
      </c>
      <c r="L140" s="276">
        <v>69.2</v>
      </c>
      <c r="M140" s="276">
        <v>10.164260000000001</v>
      </c>
    </row>
    <row r="141" spans="1:13">
      <c r="A141" s="267">
        <v>131</v>
      </c>
      <c r="B141" s="276" t="s">
        <v>95</v>
      </c>
      <c r="C141" s="277">
        <v>2396.4</v>
      </c>
      <c r="D141" s="278">
        <v>2411.4500000000003</v>
      </c>
      <c r="E141" s="278">
        <v>2325.5500000000006</v>
      </c>
      <c r="F141" s="278">
        <v>2254.7000000000003</v>
      </c>
      <c r="G141" s="278">
        <v>2168.8000000000006</v>
      </c>
      <c r="H141" s="278">
        <v>2482.3000000000006</v>
      </c>
      <c r="I141" s="278">
        <v>2568.2000000000003</v>
      </c>
      <c r="J141" s="278">
        <v>2639.0500000000006</v>
      </c>
      <c r="K141" s="276">
        <v>2497.35</v>
      </c>
      <c r="L141" s="276">
        <v>2340.6</v>
      </c>
      <c r="M141" s="276">
        <v>11.94154</v>
      </c>
    </row>
    <row r="142" spans="1:13">
      <c r="A142" s="267">
        <v>132</v>
      </c>
      <c r="B142" s="276" t="s">
        <v>359</v>
      </c>
      <c r="C142" s="277">
        <v>317</v>
      </c>
      <c r="D142" s="278">
        <v>323.16666666666669</v>
      </c>
      <c r="E142" s="278">
        <v>306.38333333333338</v>
      </c>
      <c r="F142" s="278">
        <v>295.76666666666671</v>
      </c>
      <c r="G142" s="278">
        <v>278.98333333333341</v>
      </c>
      <c r="H142" s="278">
        <v>333.78333333333336</v>
      </c>
      <c r="I142" s="278">
        <v>350.56666666666666</v>
      </c>
      <c r="J142" s="278">
        <v>361.18333333333334</v>
      </c>
      <c r="K142" s="276">
        <v>339.95</v>
      </c>
      <c r="L142" s="276">
        <v>312.55</v>
      </c>
      <c r="M142" s="276">
        <v>2.6302099999999999</v>
      </c>
    </row>
    <row r="143" spans="1:13">
      <c r="A143" s="267">
        <v>133</v>
      </c>
      <c r="B143" s="276" t="s">
        <v>360</v>
      </c>
      <c r="C143" s="277">
        <v>90.65</v>
      </c>
      <c r="D143" s="278">
        <v>91.483333333333334</v>
      </c>
      <c r="E143" s="278">
        <v>84.466666666666669</v>
      </c>
      <c r="F143" s="278">
        <v>78.283333333333331</v>
      </c>
      <c r="G143" s="278">
        <v>71.266666666666666</v>
      </c>
      <c r="H143" s="278">
        <v>97.666666666666671</v>
      </c>
      <c r="I143" s="278">
        <v>104.68333333333335</v>
      </c>
      <c r="J143" s="278">
        <v>110.86666666666667</v>
      </c>
      <c r="K143" s="276">
        <v>98.5</v>
      </c>
      <c r="L143" s="276">
        <v>85.3</v>
      </c>
      <c r="M143" s="276">
        <v>13.95631</v>
      </c>
    </row>
    <row r="144" spans="1:13">
      <c r="A144" s="267">
        <v>134</v>
      </c>
      <c r="B144" s="276" t="s">
        <v>361</v>
      </c>
      <c r="C144" s="277">
        <v>154.65</v>
      </c>
      <c r="D144" s="278">
        <v>156.20000000000002</v>
      </c>
      <c r="E144" s="278">
        <v>149.55000000000004</v>
      </c>
      <c r="F144" s="278">
        <v>144.45000000000002</v>
      </c>
      <c r="G144" s="278">
        <v>137.80000000000004</v>
      </c>
      <c r="H144" s="278">
        <v>161.30000000000004</v>
      </c>
      <c r="I144" s="278">
        <v>167.95000000000002</v>
      </c>
      <c r="J144" s="278">
        <v>173.05000000000004</v>
      </c>
      <c r="K144" s="276">
        <v>162.85</v>
      </c>
      <c r="L144" s="276">
        <v>151.1</v>
      </c>
      <c r="M144" s="276">
        <v>2.12216</v>
      </c>
    </row>
    <row r="145" spans="1:13">
      <c r="A145" s="267">
        <v>135</v>
      </c>
      <c r="B145" s="276" t="s">
        <v>240</v>
      </c>
      <c r="C145" s="277">
        <v>421.25</v>
      </c>
      <c r="D145" s="278">
        <v>419.06666666666666</v>
      </c>
      <c r="E145" s="278">
        <v>408.13333333333333</v>
      </c>
      <c r="F145" s="278">
        <v>395.01666666666665</v>
      </c>
      <c r="G145" s="278">
        <v>384.08333333333331</v>
      </c>
      <c r="H145" s="278">
        <v>432.18333333333334</v>
      </c>
      <c r="I145" s="278">
        <v>443.11666666666662</v>
      </c>
      <c r="J145" s="278">
        <v>456.23333333333335</v>
      </c>
      <c r="K145" s="276">
        <v>430</v>
      </c>
      <c r="L145" s="276">
        <v>405.95</v>
      </c>
      <c r="M145" s="276">
        <v>6.1756099999999998</v>
      </c>
    </row>
    <row r="146" spans="1:13">
      <c r="A146" s="267">
        <v>136</v>
      </c>
      <c r="B146" s="276" t="s">
        <v>241</v>
      </c>
      <c r="C146" s="277">
        <v>1165.7</v>
      </c>
      <c r="D146" s="278">
        <v>1171.4833333333333</v>
      </c>
      <c r="E146" s="278">
        <v>1134.2166666666667</v>
      </c>
      <c r="F146" s="278">
        <v>1102.7333333333333</v>
      </c>
      <c r="G146" s="278">
        <v>1065.4666666666667</v>
      </c>
      <c r="H146" s="278">
        <v>1202.9666666666667</v>
      </c>
      <c r="I146" s="278">
        <v>1240.2333333333336</v>
      </c>
      <c r="J146" s="278">
        <v>1271.7166666666667</v>
      </c>
      <c r="K146" s="276">
        <v>1208.75</v>
      </c>
      <c r="L146" s="276">
        <v>1140</v>
      </c>
      <c r="M146" s="276">
        <v>1.59388</v>
      </c>
    </row>
    <row r="147" spans="1:13">
      <c r="A147" s="267">
        <v>137</v>
      </c>
      <c r="B147" s="276" t="s">
        <v>242</v>
      </c>
      <c r="C147" s="277">
        <v>72.7</v>
      </c>
      <c r="D147" s="278">
        <v>74.13333333333334</v>
      </c>
      <c r="E147" s="278">
        <v>70.566666666666677</v>
      </c>
      <c r="F147" s="278">
        <v>68.433333333333337</v>
      </c>
      <c r="G147" s="278">
        <v>64.866666666666674</v>
      </c>
      <c r="H147" s="278">
        <v>76.26666666666668</v>
      </c>
      <c r="I147" s="278">
        <v>79.833333333333343</v>
      </c>
      <c r="J147" s="278">
        <v>81.966666666666683</v>
      </c>
      <c r="K147" s="276">
        <v>77.7</v>
      </c>
      <c r="L147" s="276">
        <v>72</v>
      </c>
      <c r="M147" s="276">
        <v>42.736150000000002</v>
      </c>
    </row>
    <row r="148" spans="1:13">
      <c r="A148" s="267">
        <v>138</v>
      </c>
      <c r="B148" s="276" t="s">
        <v>96</v>
      </c>
      <c r="C148" s="277">
        <v>63.75</v>
      </c>
      <c r="D148" s="278">
        <v>65.633333333333326</v>
      </c>
      <c r="E148" s="278">
        <v>61.416666666666657</v>
      </c>
      <c r="F148" s="278">
        <v>59.083333333333329</v>
      </c>
      <c r="G148" s="278">
        <v>54.86666666666666</v>
      </c>
      <c r="H148" s="278">
        <v>67.966666666666654</v>
      </c>
      <c r="I148" s="278">
        <v>72.183333333333323</v>
      </c>
      <c r="J148" s="278">
        <v>74.516666666666652</v>
      </c>
      <c r="K148" s="276">
        <v>69.849999999999994</v>
      </c>
      <c r="L148" s="276">
        <v>63.3</v>
      </c>
      <c r="M148" s="276">
        <v>30.187380000000001</v>
      </c>
    </row>
    <row r="149" spans="1:13">
      <c r="A149" s="267">
        <v>139</v>
      </c>
      <c r="B149" s="276" t="s">
        <v>362</v>
      </c>
      <c r="C149" s="277">
        <v>564.20000000000005</v>
      </c>
      <c r="D149" s="278">
        <v>564.73333333333335</v>
      </c>
      <c r="E149" s="278">
        <v>550.4666666666667</v>
      </c>
      <c r="F149" s="278">
        <v>536.73333333333335</v>
      </c>
      <c r="G149" s="278">
        <v>522.4666666666667</v>
      </c>
      <c r="H149" s="278">
        <v>578.4666666666667</v>
      </c>
      <c r="I149" s="278">
        <v>592.73333333333335</v>
      </c>
      <c r="J149" s="278">
        <v>606.4666666666667</v>
      </c>
      <c r="K149" s="276">
        <v>579</v>
      </c>
      <c r="L149" s="276">
        <v>551</v>
      </c>
      <c r="M149" s="276">
        <v>5.4909600000000003</v>
      </c>
    </row>
    <row r="150" spans="1:13">
      <c r="A150" s="267">
        <v>140</v>
      </c>
      <c r="B150" s="276" t="s">
        <v>1297</v>
      </c>
      <c r="C150" s="277">
        <v>1744.3</v>
      </c>
      <c r="D150" s="278">
        <v>1801.4333333333334</v>
      </c>
      <c r="E150" s="278">
        <v>1652.8666666666668</v>
      </c>
      <c r="F150" s="278">
        <v>1561.4333333333334</v>
      </c>
      <c r="G150" s="278">
        <v>1412.8666666666668</v>
      </c>
      <c r="H150" s="278">
        <v>1892.8666666666668</v>
      </c>
      <c r="I150" s="278">
        <v>2041.4333333333334</v>
      </c>
      <c r="J150" s="278">
        <v>2132.8666666666668</v>
      </c>
      <c r="K150" s="276">
        <v>1950</v>
      </c>
      <c r="L150" s="276">
        <v>1710</v>
      </c>
      <c r="M150" s="276">
        <v>0.28405999999999998</v>
      </c>
    </row>
    <row r="151" spans="1:13">
      <c r="A151" s="267">
        <v>141</v>
      </c>
      <c r="B151" s="276" t="s">
        <v>97</v>
      </c>
      <c r="C151" s="277">
        <v>1247.3499999999999</v>
      </c>
      <c r="D151" s="278">
        <v>1265.5333333333333</v>
      </c>
      <c r="E151" s="278">
        <v>1195.0666666666666</v>
      </c>
      <c r="F151" s="278">
        <v>1142.7833333333333</v>
      </c>
      <c r="G151" s="278">
        <v>1072.3166666666666</v>
      </c>
      <c r="H151" s="278">
        <v>1317.8166666666666</v>
      </c>
      <c r="I151" s="278">
        <v>1388.2833333333333</v>
      </c>
      <c r="J151" s="278">
        <v>1440.5666666666666</v>
      </c>
      <c r="K151" s="276">
        <v>1336</v>
      </c>
      <c r="L151" s="276">
        <v>1213.25</v>
      </c>
      <c r="M151" s="276">
        <v>17.649799999999999</v>
      </c>
    </row>
    <row r="152" spans="1:13">
      <c r="A152" s="267">
        <v>143</v>
      </c>
      <c r="B152" s="276" t="s">
        <v>98</v>
      </c>
      <c r="C152" s="277">
        <v>181.55</v>
      </c>
      <c r="D152" s="278">
        <v>182.98333333333335</v>
      </c>
      <c r="E152" s="278">
        <v>173.26666666666671</v>
      </c>
      <c r="F152" s="278">
        <v>164.98333333333335</v>
      </c>
      <c r="G152" s="278">
        <v>155.26666666666671</v>
      </c>
      <c r="H152" s="278">
        <v>191.26666666666671</v>
      </c>
      <c r="I152" s="278">
        <v>200.98333333333335</v>
      </c>
      <c r="J152" s="278">
        <v>209.26666666666671</v>
      </c>
      <c r="K152" s="276">
        <v>192.7</v>
      </c>
      <c r="L152" s="276">
        <v>174.7</v>
      </c>
      <c r="M152" s="276">
        <v>51.239629999999998</v>
      </c>
    </row>
    <row r="153" spans="1:13">
      <c r="A153" s="267">
        <v>144</v>
      </c>
      <c r="B153" s="276" t="s">
        <v>243</v>
      </c>
      <c r="C153" s="277">
        <v>8.1999999999999993</v>
      </c>
      <c r="D153" s="278">
        <v>8.4666666666666668</v>
      </c>
      <c r="E153" s="278">
        <v>7.9333333333333336</v>
      </c>
      <c r="F153" s="278">
        <v>7.6666666666666661</v>
      </c>
      <c r="G153" s="278">
        <v>7.1333333333333329</v>
      </c>
      <c r="H153" s="278">
        <v>8.7333333333333343</v>
      </c>
      <c r="I153" s="278">
        <v>9.2666666666666693</v>
      </c>
      <c r="J153" s="278">
        <v>9.533333333333335</v>
      </c>
      <c r="K153" s="276">
        <v>9</v>
      </c>
      <c r="L153" s="276">
        <v>8.1999999999999993</v>
      </c>
      <c r="M153" s="276">
        <v>248.46032</v>
      </c>
    </row>
    <row r="154" spans="1:13">
      <c r="A154" s="267">
        <v>145</v>
      </c>
      <c r="B154" s="276" t="s">
        <v>364</v>
      </c>
      <c r="C154" s="277">
        <v>329.2</v>
      </c>
      <c r="D154" s="278">
        <v>334.08333333333331</v>
      </c>
      <c r="E154" s="278">
        <v>321.61666666666662</v>
      </c>
      <c r="F154" s="278">
        <v>314.0333333333333</v>
      </c>
      <c r="G154" s="278">
        <v>301.56666666666661</v>
      </c>
      <c r="H154" s="278">
        <v>341.66666666666663</v>
      </c>
      <c r="I154" s="278">
        <v>354.13333333333333</v>
      </c>
      <c r="J154" s="278">
        <v>361.71666666666664</v>
      </c>
      <c r="K154" s="276">
        <v>346.55</v>
      </c>
      <c r="L154" s="276">
        <v>326.5</v>
      </c>
      <c r="M154" s="276">
        <v>1.9914000000000001</v>
      </c>
    </row>
    <row r="155" spans="1:13">
      <c r="A155" s="267">
        <v>146</v>
      </c>
      <c r="B155" s="276" t="s">
        <v>99</v>
      </c>
      <c r="C155" s="277">
        <v>60.4</v>
      </c>
      <c r="D155" s="278">
        <v>61.983333333333327</v>
      </c>
      <c r="E155" s="278">
        <v>57.916666666666657</v>
      </c>
      <c r="F155" s="278">
        <v>55.43333333333333</v>
      </c>
      <c r="G155" s="278">
        <v>51.36666666666666</v>
      </c>
      <c r="H155" s="278">
        <v>64.466666666666654</v>
      </c>
      <c r="I155" s="278">
        <v>68.533333333333331</v>
      </c>
      <c r="J155" s="278">
        <v>71.016666666666652</v>
      </c>
      <c r="K155" s="276">
        <v>66.05</v>
      </c>
      <c r="L155" s="276">
        <v>59.5</v>
      </c>
      <c r="M155" s="276">
        <v>531.56785000000002</v>
      </c>
    </row>
    <row r="156" spans="1:13">
      <c r="A156" s="267">
        <v>147</v>
      </c>
      <c r="B156" s="276" t="s">
        <v>367</v>
      </c>
      <c r="C156" s="277">
        <v>334.8</v>
      </c>
      <c r="D156" s="278">
        <v>337.56666666666666</v>
      </c>
      <c r="E156" s="278">
        <v>317.23333333333335</v>
      </c>
      <c r="F156" s="278">
        <v>299.66666666666669</v>
      </c>
      <c r="G156" s="278">
        <v>279.33333333333337</v>
      </c>
      <c r="H156" s="278">
        <v>355.13333333333333</v>
      </c>
      <c r="I156" s="278">
        <v>375.4666666666667</v>
      </c>
      <c r="J156" s="278">
        <v>393.0333333333333</v>
      </c>
      <c r="K156" s="276">
        <v>357.9</v>
      </c>
      <c r="L156" s="276">
        <v>320</v>
      </c>
      <c r="M156" s="276">
        <v>2.41981</v>
      </c>
    </row>
    <row r="157" spans="1:13">
      <c r="A157" s="267">
        <v>148</v>
      </c>
      <c r="B157" s="276" t="s">
        <v>366</v>
      </c>
      <c r="C157" s="277">
        <v>2408.15</v>
      </c>
      <c r="D157" s="278">
        <v>2430.7000000000003</v>
      </c>
      <c r="E157" s="278">
        <v>2351.4500000000007</v>
      </c>
      <c r="F157" s="278">
        <v>2294.7500000000005</v>
      </c>
      <c r="G157" s="278">
        <v>2215.5000000000009</v>
      </c>
      <c r="H157" s="278">
        <v>2487.4000000000005</v>
      </c>
      <c r="I157" s="278">
        <v>2566.6499999999996</v>
      </c>
      <c r="J157" s="278">
        <v>2623.3500000000004</v>
      </c>
      <c r="K157" s="276">
        <v>2509.9499999999998</v>
      </c>
      <c r="L157" s="276">
        <v>2374</v>
      </c>
      <c r="M157" s="276">
        <v>0.34538999999999997</v>
      </c>
    </row>
    <row r="158" spans="1:13">
      <c r="A158" s="267">
        <v>149</v>
      </c>
      <c r="B158" s="276" t="s">
        <v>368</v>
      </c>
      <c r="C158" s="277">
        <v>624.04999999999995</v>
      </c>
      <c r="D158" s="278">
        <v>626.01666666666665</v>
      </c>
      <c r="E158" s="278">
        <v>614.0333333333333</v>
      </c>
      <c r="F158" s="278">
        <v>604.01666666666665</v>
      </c>
      <c r="G158" s="278">
        <v>592.0333333333333</v>
      </c>
      <c r="H158" s="278">
        <v>636.0333333333333</v>
      </c>
      <c r="I158" s="278">
        <v>648.01666666666665</v>
      </c>
      <c r="J158" s="278">
        <v>658.0333333333333</v>
      </c>
      <c r="K158" s="276">
        <v>638</v>
      </c>
      <c r="L158" s="276">
        <v>616</v>
      </c>
      <c r="M158" s="276">
        <v>0.8306</v>
      </c>
    </row>
    <row r="159" spans="1:13">
      <c r="A159" s="267">
        <v>150</v>
      </c>
      <c r="B159" s="276" t="s">
        <v>2940</v>
      </c>
      <c r="C159" s="277">
        <v>552.25</v>
      </c>
      <c r="D159" s="278">
        <v>561.98333333333335</v>
      </c>
      <c r="E159" s="278">
        <v>526.26666666666665</v>
      </c>
      <c r="F159" s="278">
        <v>500.2833333333333</v>
      </c>
      <c r="G159" s="278">
        <v>464.56666666666661</v>
      </c>
      <c r="H159" s="278">
        <v>587.9666666666667</v>
      </c>
      <c r="I159" s="278">
        <v>623.68333333333339</v>
      </c>
      <c r="J159" s="278">
        <v>649.66666666666674</v>
      </c>
      <c r="K159" s="276">
        <v>597.70000000000005</v>
      </c>
      <c r="L159" s="276">
        <v>536</v>
      </c>
      <c r="M159" s="276">
        <v>0.93681000000000003</v>
      </c>
    </row>
    <row r="160" spans="1:13">
      <c r="A160" s="267">
        <v>151</v>
      </c>
      <c r="B160" s="276" t="s">
        <v>370</v>
      </c>
      <c r="C160" s="277">
        <v>152.75</v>
      </c>
      <c r="D160" s="278">
        <v>154.98333333333335</v>
      </c>
      <c r="E160" s="278">
        <v>148.16666666666669</v>
      </c>
      <c r="F160" s="278">
        <v>143.58333333333334</v>
      </c>
      <c r="G160" s="278">
        <v>136.76666666666668</v>
      </c>
      <c r="H160" s="278">
        <v>159.56666666666669</v>
      </c>
      <c r="I160" s="278">
        <v>166.38333333333335</v>
      </c>
      <c r="J160" s="278">
        <v>170.9666666666667</v>
      </c>
      <c r="K160" s="276">
        <v>161.80000000000001</v>
      </c>
      <c r="L160" s="276">
        <v>150.4</v>
      </c>
      <c r="M160" s="276">
        <v>21.37509</v>
      </c>
    </row>
    <row r="161" spans="1:13">
      <c r="A161" s="267">
        <v>152</v>
      </c>
      <c r="B161" s="276" t="s">
        <v>244</v>
      </c>
      <c r="C161" s="277">
        <v>74.05</v>
      </c>
      <c r="D161" s="278">
        <v>76.55</v>
      </c>
      <c r="E161" s="278">
        <v>71.449999999999989</v>
      </c>
      <c r="F161" s="278">
        <v>68.849999999999994</v>
      </c>
      <c r="G161" s="278">
        <v>63.749999999999986</v>
      </c>
      <c r="H161" s="278">
        <v>79.149999999999991</v>
      </c>
      <c r="I161" s="278">
        <v>84.249999999999986</v>
      </c>
      <c r="J161" s="278">
        <v>86.85</v>
      </c>
      <c r="K161" s="276">
        <v>81.650000000000006</v>
      </c>
      <c r="L161" s="276">
        <v>73.95</v>
      </c>
      <c r="M161" s="276">
        <v>123.10669</v>
      </c>
    </row>
    <row r="162" spans="1:13">
      <c r="A162" s="267">
        <v>153</v>
      </c>
      <c r="B162" s="276" t="s">
        <v>369</v>
      </c>
      <c r="C162" s="277">
        <v>71.900000000000006</v>
      </c>
      <c r="D162" s="278">
        <v>73.05</v>
      </c>
      <c r="E162" s="278">
        <v>68.3</v>
      </c>
      <c r="F162" s="278">
        <v>64.7</v>
      </c>
      <c r="G162" s="278">
        <v>59.95</v>
      </c>
      <c r="H162" s="278">
        <v>76.649999999999991</v>
      </c>
      <c r="I162" s="278">
        <v>81.399999999999991</v>
      </c>
      <c r="J162" s="278">
        <v>84.999999999999986</v>
      </c>
      <c r="K162" s="276">
        <v>77.8</v>
      </c>
      <c r="L162" s="276">
        <v>69.45</v>
      </c>
      <c r="M162" s="276">
        <v>34.569290000000002</v>
      </c>
    </row>
    <row r="163" spans="1:13">
      <c r="A163" s="267">
        <v>154</v>
      </c>
      <c r="B163" s="276" t="s">
        <v>100</v>
      </c>
      <c r="C163" s="277">
        <v>114.7</v>
      </c>
      <c r="D163" s="278">
        <v>117.41666666666667</v>
      </c>
      <c r="E163" s="278">
        <v>109.83333333333334</v>
      </c>
      <c r="F163" s="278">
        <v>104.96666666666667</v>
      </c>
      <c r="G163" s="278">
        <v>97.38333333333334</v>
      </c>
      <c r="H163" s="278">
        <v>122.28333333333335</v>
      </c>
      <c r="I163" s="278">
        <v>129.86666666666667</v>
      </c>
      <c r="J163" s="278">
        <v>134.73333333333335</v>
      </c>
      <c r="K163" s="276">
        <v>125</v>
      </c>
      <c r="L163" s="276">
        <v>112.55</v>
      </c>
      <c r="M163" s="276">
        <v>280.13713999999999</v>
      </c>
    </row>
    <row r="164" spans="1:13">
      <c r="A164" s="267">
        <v>155</v>
      </c>
      <c r="B164" s="276" t="s">
        <v>375</v>
      </c>
      <c r="C164" s="277">
        <v>1871.65</v>
      </c>
      <c r="D164" s="278">
        <v>1906.6333333333332</v>
      </c>
      <c r="E164" s="278">
        <v>1817.2666666666664</v>
      </c>
      <c r="F164" s="278">
        <v>1762.8833333333332</v>
      </c>
      <c r="G164" s="278">
        <v>1673.5166666666664</v>
      </c>
      <c r="H164" s="278">
        <v>1961.0166666666664</v>
      </c>
      <c r="I164" s="278">
        <v>2050.3833333333332</v>
      </c>
      <c r="J164" s="278">
        <v>2104.7666666666664</v>
      </c>
      <c r="K164" s="276">
        <v>1996</v>
      </c>
      <c r="L164" s="276">
        <v>1852.25</v>
      </c>
      <c r="M164" s="276">
        <v>0.54159000000000002</v>
      </c>
    </row>
    <row r="165" spans="1:13">
      <c r="A165" s="267">
        <v>156</v>
      </c>
      <c r="B165" s="276" t="s">
        <v>376</v>
      </c>
      <c r="C165" s="277">
        <v>2092.5</v>
      </c>
      <c r="D165" s="278">
        <v>2122.5</v>
      </c>
      <c r="E165" s="278">
        <v>2045</v>
      </c>
      <c r="F165" s="278">
        <v>1997.5</v>
      </c>
      <c r="G165" s="278">
        <v>1920</v>
      </c>
      <c r="H165" s="278">
        <v>2170</v>
      </c>
      <c r="I165" s="278">
        <v>2247.5</v>
      </c>
      <c r="J165" s="278">
        <v>2295</v>
      </c>
      <c r="K165" s="276">
        <v>2200</v>
      </c>
      <c r="L165" s="276">
        <v>2075</v>
      </c>
      <c r="M165" s="276">
        <v>0.14827000000000001</v>
      </c>
    </row>
    <row r="166" spans="1:13">
      <c r="A166" s="267">
        <v>157</v>
      </c>
      <c r="B166" s="276" t="s">
        <v>372</v>
      </c>
      <c r="C166" s="277">
        <v>281.10000000000002</v>
      </c>
      <c r="D166" s="278">
        <v>286.01666666666671</v>
      </c>
      <c r="E166" s="278">
        <v>276.18333333333339</v>
      </c>
      <c r="F166" s="278">
        <v>271.26666666666671</v>
      </c>
      <c r="G166" s="278">
        <v>261.43333333333339</v>
      </c>
      <c r="H166" s="278">
        <v>290.93333333333339</v>
      </c>
      <c r="I166" s="278">
        <v>300.76666666666677</v>
      </c>
      <c r="J166" s="278">
        <v>305.68333333333339</v>
      </c>
      <c r="K166" s="276">
        <v>295.85000000000002</v>
      </c>
      <c r="L166" s="276">
        <v>281.10000000000002</v>
      </c>
      <c r="M166" s="276">
        <v>1.3882000000000001</v>
      </c>
    </row>
    <row r="167" spans="1:13">
      <c r="A167" s="267">
        <v>158</v>
      </c>
      <c r="B167" s="276" t="s">
        <v>382</v>
      </c>
      <c r="C167" s="277">
        <v>251.05</v>
      </c>
      <c r="D167" s="278">
        <v>256.23333333333335</v>
      </c>
      <c r="E167" s="278">
        <v>242.81666666666672</v>
      </c>
      <c r="F167" s="278">
        <v>234.58333333333337</v>
      </c>
      <c r="G167" s="278">
        <v>221.16666666666674</v>
      </c>
      <c r="H167" s="278">
        <v>264.4666666666667</v>
      </c>
      <c r="I167" s="278">
        <v>277.88333333333333</v>
      </c>
      <c r="J167" s="278">
        <v>286.11666666666667</v>
      </c>
      <c r="K167" s="276">
        <v>269.64999999999998</v>
      </c>
      <c r="L167" s="276">
        <v>248</v>
      </c>
      <c r="M167" s="276">
        <v>2.7504</v>
      </c>
    </row>
    <row r="168" spans="1:13">
      <c r="A168" s="267">
        <v>159</v>
      </c>
      <c r="B168" s="276" t="s">
        <v>373</v>
      </c>
      <c r="C168" s="277">
        <v>110.65</v>
      </c>
      <c r="D168" s="278">
        <v>115.81666666666666</v>
      </c>
      <c r="E168" s="278">
        <v>101.53333333333333</v>
      </c>
      <c r="F168" s="278">
        <v>92.416666666666671</v>
      </c>
      <c r="G168" s="278">
        <v>78.13333333333334</v>
      </c>
      <c r="H168" s="278">
        <v>124.93333333333332</v>
      </c>
      <c r="I168" s="278">
        <v>139.21666666666664</v>
      </c>
      <c r="J168" s="278">
        <v>148.33333333333331</v>
      </c>
      <c r="K168" s="276">
        <v>130.1</v>
      </c>
      <c r="L168" s="276">
        <v>106.7</v>
      </c>
      <c r="M168" s="276">
        <v>7.8607500000000003</v>
      </c>
    </row>
    <row r="169" spans="1:13">
      <c r="A169" s="267">
        <v>160</v>
      </c>
      <c r="B169" s="276" t="s">
        <v>374</v>
      </c>
      <c r="C169" s="277">
        <v>188.5</v>
      </c>
      <c r="D169" s="278">
        <v>192.4</v>
      </c>
      <c r="E169" s="278">
        <v>181</v>
      </c>
      <c r="F169" s="278">
        <v>173.5</v>
      </c>
      <c r="G169" s="278">
        <v>162.1</v>
      </c>
      <c r="H169" s="278">
        <v>199.9</v>
      </c>
      <c r="I169" s="278">
        <v>211.30000000000004</v>
      </c>
      <c r="J169" s="278">
        <v>218.8</v>
      </c>
      <c r="K169" s="276">
        <v>203.8</v>
      </c>
      <c r="L169" s="276">
        <v>184.9</v>
      </c>
      <c r="M169" s="276">
        <v>3.4245100000000002</v>
      </c>
    </row>
    <row r="170" spans="1:13">
      <c r="A170" s="267">
        <v>161</v>
      </c>
      <c r="B170" s="276" t="s">
        <v>245</v>
      </c>
      <c r="C170" s="277">
        <v>133.80000000000001</v>
      </c>
      <c r="D170" s="278">
        <v>135.46666666666667</v>
      </c>
      <c r="E170" s="278">
        <v>128.33333333333334</v>
      </c>
      <c r="F170" s="278">
        <v>122.86666666666667</v>
      </c>
      <c r="G170" s="278">
        <v>115.73333333333335</v>
      </c>
      <c r="H170" s="278">
        <v>140.93333333333334</v>
      </c>
      <c r="I170" s="278">
        <v>148.06666666666666</v>
      </c>
      <c r="J170" s="278">
        <v>153.53333333333333</v>
      </c>
      <c r="K170" s="276">
        <v>142.6</v>
      </c>
      <c r="L170" s="276">
        <v>130</v>
      </c>
      <c r="M170" s="276">
        <v>5.8544400000000003</v>
      </c>
    </row>
    <row r="171" spans="1:13">
      <c r="A171" s="267">
        <v>162</v>
      </c>
      <c r="B171" s="276" t="s">
        <v>378</v>
      </c>
      <c r="C171" s="277">
        <v>5699.75</v>
      </c>
      <c r="D171" s="278">
        <v>5756.9333333333334</v>
      </c>
      <c r="E171" s="278">
        <v>5563.8666666666668</v>
      </c>
      <c r="F171" s="278">
        <v>5427.9833333333336</v>
      </c>
      <c r="G171" s="278">
        <v>5234.916666666667</v>
      </c>
      <c r="H171" s="278">
        <v>5892.8166666666666</v>
      </c>
      <c r="I171" s="278">
        <v>6085.8833333333341</v>
      </c>
      <c r="J171" s="278">
        <v>6221.7666666666664</v>
      </c>
      <c r="K171" s="276">
        <v>5950</v>
      </c>
      <c r="L171" s="276">
        <v>5621.05</v>
      </c>
      <c r="M171" s="276">
        <v>0.14254</v>
      </c>
    </row>
    <row r="172" spans="1:13">
      <c r="A172" s="267">
        <v>163</v>
      </c>
      <c r="B172" s="276" t="s">
        <v>379</v>
      </c>
      <c r="C172" s="277">
        <v>1551</v>
      </c>
      <c r="D172" s="278">
        <v>1569.0833333333333</v>
      </c>
      <c r="E172" s="278">
        <v>1493.1666666666665</v>
      </c>
      <c r="F172" s="278">
        <v>1435.3333333333333</v>
      </c>
      <c r="G172" s="278">
        <v>1359.4166666666665</v>
      </c>
      <c r="H172" s="278">
        <v>1626.9166666666665</v>
      </c>
      <c r="I172" s="278">
        <v>1702.833333333333</v>
      </c>
      <c r="J172" s="278">
        <v>1760.6666666666665</v>
      </c>
      <c r="K172" s="276">
        <v>1645</v>
      </c>
      <c r="L172" s="276">
        <v>1511.25</v>
      </c>
      <c r="M172" s="276">
        <v>2.0701100000000001</v>
      </c>
    </row>
    <row r="173" spans="1:13">
      <c r="A173" s="267">
        <v>164</v>
      </c>
      <c r="B173" s="276" t="s">
        <v>101</v>
      </c>
      <c r="C173" s="277">
        <v>488.55</v>
      </c>
      <c r="D173" s="278">
        <v>494.98333333333329</v>
      </c>
      <c r="E173" s="278">
        <v>458.21666666666658</v>
      </c>
      <c r="F173" s="278">
        <v>427.88333333333327</v>
      </c>
      <c r="G173" s="278">
        <v>391.11666666666656</v>
      </c>
      <c r="H173" s="278">
        <v>525.31666666666661</v>
      </c>
      <c r="I173" s="278">
        <v>562.08333333333337</v>
      </c>
      <c r="J173" s="278">
        <v>592.41666666666663</v>
      </c>
      <c r="K173" s="276">
        <v>531.75</v>
      </c>
      <c r="L173" s="276">
        <v>464.65</v>
      </c>
      <c r="M173" s="276">
        <v>53.496580000000002</v>
      </c>
    </row>
    <row r="174" spans="1:13">
      <c r="A174" s="267">
        <v>165</v>
      </c>
      <c r="B174" s="276" t="s">
        <v>387</v>
      </c>
      <c r="C174" s="277">
        <v>48.95</v>
      </c>
      <c r="D174" s="278">
        <v>50.5</v>
      </c>
      <c r="E174" s="278">
        <v>46.55</v>
      </c>
      <c r="F174" s="278">
        <v>44.15</v>
      </c>
      <c r="G174" s="278">
        <v>40.199999999999996</v>
      </c>
      <c r="H174" s="278">
        <v>52.9</v>
      </c>
      <c r="I174" s="278">
        <v>56.85</v>
      </c>
      <c r="J174" s="278">
        <v>59.25</v>
      </c>
      <c r="K174" s="276">
        <v>54.45</v>
      </c>
      <c r="L174" s="276">
        <v>48.1</v>
      </c>
      <c r="M174" s="276">
        <v>24.43554</v>
      </c>
    </row>
    <row r="175" spans="1:13">
      <c r="A175" s="267">
        <v>166</v>
      </c>
      <c r="B175" s="276" t="s">
        <v>1396</v>
      </c>
      <c r="C175" s="277">
        <v>3578.75</v>
      </c>
      <c r="D175" s="278">
        <v>3601.8833333333332</v>
      </c>
      <c r="E175" s="278">
        <v>3476.8666666666663</v>
      </c>
      <c r="F175" s="278">
        <v>3374.9833333333331</v>
      </c>
      <c r="G175" s="278">
        <v>3249.9666666666662</v>
      </c>
      <c r="H175" s="278">
        <v>3703.7666666666664</v>
      </c>
      <c r="I175" s="278">
        <v>3828.7833333333328</v>
      </c>
      <c r="J175" s="278">
        <v>3930.6666666666665</v>
      </c>
      <c r="K175" s="276">
        <v>3726.9</v>
      </c>
      <c r="L175" s="276">
        <v>3500</v>
      </c>
      <c r="M175" s="276">
        <v>0.43609999999999999</v>
      </c>
    </row>
    <row r="176" spans="1:13">
      <c r="A176" s="267">
        <v>167</v>
      </c>
      <c r="B176" s="276" t="s">
        <v>103</v>
      </c>
      <c r="C176" s="277">
        <v>24.5</v>
      </c>
      <c r="D176" s="278">
        <v>25.216666666666669</v>
      </c>
      <c r="E176" s="278">
        <v>23.383333333333336</v>
      </c>
      <c r="F176" s="278">
        <v>22.266666666666669</v>
      </c>
      <c r="G176" s="278">
        <v>20.433333333333337</v>
      </c>
      <c r="H176" s="278">
        <v>26.333333333333336</v>
      </c>
      <c r="I176" s="278">
        <v>28.166666666666664</v>
      </c>
      <c r="J176" s="278">
        <v>29.283333333333335</v>
      </c>
      <c r="K176" s="276">
        <v>27.05</v>
      </c>
      <c r="L176" s="276">
        <v>24.1</v>
      </c>
      <c r="M176" s="276">
        <v>234.53555</v>
      </c>
    </row>
    <row r="177" spans="1:13">
      <c r="A177" s="267">
        <v>168</v>
      </c>
      <c r="B177" s="276" t="s">
        <v>388</v>
      </c>
      <c r="C177" s="277">
        <v>219.95</v>
      </c>
      <c r="D177" s="278">
        <v>223.41666666666666</v>
      </c>
      <c r="E177" s="278">
        <v>207.33333333333331</v>
      </c>
      <c r="F177" s="278">
        <v>194.71666666666667</v>
      </c>
      <c r="G177" s="278">
        <v>178.63333333333333</v>
      </c>
      <c r="H177" s="278">
        <v>236.0333333333333</v>
      </c>
      <c r="I177" s="278">
        <v>252.11666666666662</v>
      </c>
      <c r="J177" s="278">
        <v>264.73333333333329</v>
      </c>
      <c r="K177" s="276">
        <v>239.5</v>
      </c>
      <c r="L177" s="276">
        <v>210.8</v>
      </c>
      <c r="M177" s="276">
        <v>9.20242</v>
      </c>
    </row>
    <row r="178" spans="1:13">
      <c r="A178" s="267">
        <v>169</v>
      </c>
      <c r="B178" s="276" t="s">
        <v>380</v>
      </c>
      <c r="C178" s="277">
        <v>930.95</v>
      </c>
      <c r="D178" s="278">
        <v>950.65</v>
      </c>
      <c r="E178" s="278">
        <v>900.3</v>
      </c>
      <c r="F178" s="278">
        <v>869.65</v>
      </c>
      <c r="G178" s="278">
        <v>819.3</v>
      </c>
      <c r="H178" s="278">
        <v>981.3</v>
      </c>
      <c r="I178" s="278">
        <v>1031.6500000000001</v>
      </c>
      <c r="J178" s="278">
        <v>1062.3</v>
      </c>
      <c r="K178" s="276">
        <v>1001</v>
      </c>
      <c r="L178" s="276">
        <v>920</v>
      </c>
      <c r="M178" s="276">
        <v>0.87058000000000002</v>
      </c>
    </row>
    <row r="179" spans="1:13">
      <c r="A179" s="267">
        <v>170</v>
      </c>
      <c r="B179" s="276" t="s">
        <v>246</v>
      </c>
      <c r="C179" s="277">
        <v>524.85</v>
      </c>
      <c r="D179" s="278">
        <v>536.36666666666667</v>
      </c>
      <c r="E179" s="278">
        <v>503.73333333333335</v>
      </c>
      <c r="F179" s="278">
        <v>482.61666666666667</v>
      </c>
      <c r="G179" s="278">
        <v>449.98333333333335</v>
      </c>
      <c r="H179" s="278">
        <v>557.48333333333335</v>
      </c>
      <c r="I179" s="278">
        <v>590.11666666666679</v>
      </c>
      <c r="J179" s="278">
        <v>611.23333333333335</v>
      </c>
      <c r="K179" s="276">
        <v>569</v>
      </c>
      <c r="L179" s="276">
        <v>515.25</v>
      </c>
      <c r="M179" s="276">
        <v>3.2002299999999999</v>
      </c>
    </row>
    <row r="180" spans="1:13">
      <c r="A180" s="267">
        <v>171</v>
      </c>
      <c r="B180" s="276" t="s">
        <v>104</v>
      </c>
      <c r="C180" s="277">
        <v>703.5</v>
      </c>
      <c r="D180" s="278">
        <v>710.6</v>
      </c>
      <c r="E180" s="278">
        <v>676</v>
      </c>
      <c r="F180" s="278">
        <v>648.5</v>
      </c>
      <c r="G180" s="278">
        <v>613.9</v>
      </c>
      <c r="H180" s="278">
        <v>738.1</v>
      </c>
      <c r="I180" s="278">
        <v>772.70000000000016</v>
      </c>
      <c r="J180" s="278">
        <v>800.2</v>
      </c>
      <c r="K180" s="276">
        <v>745.2</v>
      </c>
      <c r="L180" s="276">
        <v>683.1</v>
      </c>
      <c r="M180" s="276">
        <v>41.764809999999997</v>
      </c>
    </row>
    <row r="181" spans="1:13">
      <c r="A181" s="267">
        <v>172</v>
      </c>
      <c r="B181" s="276" t="s">
        <v>247</v>
      </c>
      <c r="C181" s="277">
        <v>421.15</v>
      </c>
      <c r="D181" s="278">
        <v>428.48333333333329</v>
      </c>
      <c r="E181" s="278">
        <v>407.06666666666661</v>
      </c>
      <c r="F181" s="278">
        <v>392.98333333333329</v>
      </c>
      <c r="G181" s="278">
        <v>371.56666666666661</v>
      </c>
      <c r="H181" s="278">
        <v>442.56666666666661</v>
      </c>
      <c r="I181" s="278">
        <v>463.98333333333323</v>
      </c>
      <c r="J181" s="278">
        <v>478.06666666666661</v>
      </c>
      <c r="K181" s="276">
        <v>449.9</v>
      </c>
      <c r="L181" s="276">
        <v>414.4</v>
      </c>
      <c r="M181" s="276">
        <v>3.3349199999999999</v>
      </c>
    </row>
    <row r="182" spans="1:13">
      <c r="A182" s="267">
        <v>173</v>
      </c>
      <c r="B182" s="276" t="s">
        <v>248</v>
      </c>
      <c r="C182" s="277">
        <v>1304</v>
      </c>
      <c r="D182" s="278">
        <v>1322.8500000000001</v>
      </c>
      <c r="E182" s="278">
        <v>1256.3000000000002</v>
      </c>
      <c r="F182" s="278">
        <v>1208.6000000000001</v>
      </c>
      <c r="G182" s="278">
        <v>1142.0500000000002</v>
      </c>
      <c r="H182" s="278">
        <v>1370.5500000000002</v>
      </c>
      <c r="I182" s="278">
        <v>1437.1</v>
      </c>
      <c r="J182" s="278">
        <v>1484.8000000000002</v>
      </c>
      <c r="K182" s="276">
        <v>1389.4</v>
      </c>
      <c r="L182" s="276">
        <v>1275.1500000000001</v>
      </c>
      <c r="M182" s="276">
        <v>14.109719999999999</v>
      </c>
    </row>
    <row r="183" spans="1:13">
      <c r="A183" s="267">
        <v>174</v>
      </c>
      <c r="B183" s="276" t="s">
        <v>389</v>
      </c>
      <c r="C183" s="277">
        <v>88.05</v>
      </c>
      <c r="D183" s="278">
        <v>89.283333333333346</v>
      </c>
      <c r="E183" s="278">
        <v>84.566666666666691</v>
      </c>
      <c r="F183" s="278">
        <v>81.083333333333343</v>
      </c>
      <c r="G183" s="278">
        <v>76.366666666666688</v>
      </c>
      <c r="H183" s="278">
        <v>92.766666666666694</v>
      </c>
      <c r="I183" s="278">
        <v>97.483333333333363</v>
      </c>
      <c r="J183" s="278">
        <v>100.9666666666667</v>
      </c>
      <c r="K183" s="276">
        <v>94</v>
      </c>
      <c r="L183" s="276">
        <v>85.8</v>
      </c>
      <c r="M183" s="276">
        <v>5.8024500000000003</v>
      </c>
    </row>
    <row r="184" spans="1:13">
      <c r="A184" s="267">
        <v>175</v>
      </c>
      <c r="B184" s="276" t="s">
        <v>381</v>
      </c>
      <c r="C184" s="277">
        <v>343.25</v>
      </c>
      <c r="D184" s="278">
        <v>344.9666666666667</v>
      </c>
      <c r="E184" s="278">
        <v>319.68333333333339</v>
      </c>
      <c r="F184" s="278">
        <v>296.11666666666667</v>
      </c>
      <c r="G184" s="278">
        <v>270.83333333333337</v>
      </c>
      <c r="H184" s="278">
        <v>368.53333333333342</v>
      </c>
      <c r="I184" s="278">
        <v>393.81666666666672</v>
      </c>
      <c r="J184" s="278">
        <v>417.38333333333344</v>
      </c>
      <c r="K184" s="276">
        <v>370.25</v>
      </c>
      <c r="L184" s="276">
        <v>321.39999999999998</v>
      </c>
      <c r="M184" s="276">
        <v>29.43909</v>
      </c>
    </row>
    <row r="185" spans="1:13">
      <c r="A185" s="267">
        <v>176</v>
      </c>
      <c r="B185" s="276" t="s">
        <v>249</v>
      </c>
      <c r="C185" s="277">
        <v>274.8</v>
      </c>
      <c r="D185" s="278">
        <v>286.95</v>
      </c>
      <c r="E185" s="278">
        <v>261.89999999999998</v>
      </c>
      <c r="F185" s="278">
        <v>249</v>
      </c>
      <c r="G185" s="278">
        <v>223.95</v>
      </c>
      <c r="H185" s="278">
        <v>299.84999999999997</v>
      </c>
      <c r="I185" s="278">
        <v>324.90000000000003</v>
      </c>
      <c r="J185" s="278">
        <v>337.79999999999995</v>
      </c>
      <c r="K185" s="276">
        <v>312</v>
      </c>
      <c r="L185" s="276">
        <v>274.05</v>
      </c>
      <c r="M185" s="276">
        <v>23.91948</v>
      </c>
    </row>
    <row r="186" spans="1:13">
      <c r="A186" s="267">
        <v>177</v>
      </c>
      <c r="B186" s="276" t="s">
        <v>105</v>
      </c>
      <c r="C186" s="277">
        <v>877.35</v>
      </c>
      <c r="D186" s="278">
        <v>885.20000000000016</v>
      </c>
      <c r="E186" s="278">
        <v>860.45000000000027</v>
      </c>
      <c r="F186" s="278">
        <v>843.55000000000007</v>
      </c>
      <c r="G186" s="278">
        <v>818.80000000000018</v>
      </c>
      <c r="H186" s="278">
        <v>902.10000000000036</v>
      </c>
      <c r="I186" s="278">
        <v>926.85000000000014</v>
      </c>
      <c r="J186" s="278">
        <v>943.75000000000045</v>
      </c>
      <c r="K186" s="276">
        <v>909.95</v>
      </c>
      <c r="L186" s="276">
        <v>868.3</v>
      </c>
      <c r="M186" s="276">
        <v>19.050280000000001</v>
      </c>
    </row>
    <row r="187" spans="1:13">
      <c r="A187" s="267">
        <v>178</v>
      </c>
      <c r="B187" s="276" t="s">
        <v>383</v>
      </c>
      <c r="C187" s="277">
        <v>79.150000000000006</v>
      </c>
      <c r="D187" s="278">
        <v>80.366666666666674</v>
      </c>
      <c r="E187" s="278">
        <v>73.983333333333348</v>
      </c>
      <c r="F187" s="278">
        <v>68.816666666666677</v>
      </c>
      <c r="G187" s="278">
        <v>62.433333333333351</v>
      </c>
      <c r="H187" s="278">
        <v>85.533333333333346</v>
      </c>
      <c r="I187" s="278">
        <v>91.916666666666671</v>
      </c>
      <c r="J187" s="278">
        <v>97.083333333333343</v>
      </c>
      <c r="K187" s="276">
        <v>86.75</v>
      </c>
      <c r="L187" s="276">
        <v>75.2</v>
      </c>
      <c r="M187" s="276">
        <v>18.66582</v>
      </c>
    </row>
    <row r="188" spans="1:13">
      <c r="A188" s="267">
        <v>179</v>
      </c>
      <c r="B188" s="276" t="s">
        <v>384</v>
      </c>
      <c r="C188" s="277">
        <v>655.04999999999995</v>
      </c>
      <c r="D188" s="278">
        <v>651.33333333333337</v>
      </c>
      <c r="E188" s="278">
        <v>633.66666666666674</v>
      </c>
      <c r="F188" s="278">
        <v>612.28333333333342</v>
      </c>
      <c r="G188" s="278">
        <v>594.61666666666679</v>
      </c>
      <c r="H188" s="278">
        <v>672.7166666666667</v>
      </c>
      <c r="I188" s="278">
        <v>690.38333333333344</v>
      </c>
      <c r="J188" s="278">
        <v>711.76666666666665</v>
      </c>
      <c r="K188" s="276">
        <v>669</v>
      </c>
      <c r="L188" s="276">
        <v>629.95000000000005</v>
      </c>
      <c r="M188" s="276">
        <v>0.44583</v>
      </c>
    </row>
    <row r="189" spans="1:13">
      <c r="A189" s="267">
        <v>180</v>
      </c>
      <c r="B189" s="276" t="s">
        <v>1439</v>
      </c>
      <c r="C189" s="277">
        <v>189.15</v>
      </c>
      <c r="D189" s="278">
        <v>193.88333333333335</v>
      </c>
      <c r="E189" s="278">
        <v>181.56666666666672</v>
      </c>
      <c r="F189" s="278">
        <v>173.98333333333338</v>
      </c>
      <c r="G189" s="278">
        <v>161.66666666666674</v>
      </c>
      <c r="H189" s="278">
        <v>201.4666666666667</v>
      </c>
      <c r="I189" s="278">
        <v>213.78333333333336</v>
      </c>
      <c r="J189" s="278">
        <v>221.36666666666667</v>
      </c>
      <c r="K189" s="276">
        <v>206.2</v>
      </c>
      <c r="L189" s="276">
        <v>186.3</v>
      </c>
      <c r="M189" s="276">
        <v>2.6941000000000002</v>
      </c>
    </row>
    <row r="190" spans="1:13">
      <c r="A190" s="267">
        <v>181</v>
      </c>
      <c r="B190" s="276" t="s">
        <v>390</v>
      </c>
      <c r="C190" s="277">
        <v>68.7</v>
      </c>
      <c r="D190" s="278">
        <v>70.100000000000009</v>
      </c>
      <c r="E190" s="278">
        <v>65.550000000000011</v>
      </c>
      <c r="F190" s="278">
        <v>62.400000000000006</v>
      </c>
      <c r="G190" s="278">
        <v>57.850000000000009</v>
      </c>
      <c r="H190" s="278">
        <v>73.250000000000014</v>
      </c>
      <c r="I190" s="278">
        <v>77.8</v>
      </c>
      <c r="J190" s="278">
        <v>80.950000000000017</v>
      </c>
      <c r="K190" s="276">
        <v>74.650000000000006</v>
      </c>
      <c r="L190" s="276">
        <v>66.95</v>
      </c>
      <c r="M190" s="276">
        <v>9.3671000000000006</v>
      </c>
    </row>
    <row r="191" spans="1:13">
      <c r="A191" s="267">
        <v>182</v>
      </c>
      <c r="B191" s="276" t="s">
        <v>250</v>
      </c>
      <c r="C191" s="277">
        <v>207.9</v>
      </c>
      <c r="D191" s="278">
        <v>211.35</v>
      </c>
      <c r="E191" s="278">
        <v>202.1</v>
      </c>
      <c r="F191" s="278">
        <v>196.3</v>
      </c>
      <c r="G191" s="278">
        <v>187.05</v>
      </c>
      <c r="H191" s="278">
        <v>217.14999999999998</v>
      </c>
      <c r="I191" s="278">
        <v>226.39999999999998</v>
      </c>
      <c r="J191" s="278">
        <v>232.19999999999996</v>
      </c>
      <c r="K191" s="276">
        <v>220.6</v>
      </c>
      <c r="L191" s="276">
        <v>205.55</v>
      </c>
      <c r="M191" s="276">
        <v>6.4367000000000001</v>
      </c>
    </row>
    <row r="192" spans="1:13">
      <c r="A192" s="267">
        <v>183</v>
      </c>
      <c r="B192" s="276" t="s">
        <v>385</v>
      </c>
      <c r="C192" s="277">
        <v>348.35</v>
      </c>
      <c r="D192" s="278">
        <v>355.45</v>
      </c>
      <c r="E192" s="278">
        <v>331.9</v>
      </c>
      <c r="F192" s="278">
        <v>315.45</v>
      </c>
      <c r="G192" s="278">
        <v>291.89999999999998</v>
      </c>
      <c r="H192" s="278">
        <v>371.9</v>
      </c>
      <c r="I192" s="278">
        <v>395.45000000000005</v>
      </c>
      <c r="J192" s="278">
        <v>411.9</v>
      </c>
      <c r="K192" s="276">
        <v>379</v>
      </c>
      <c r="L192" s="276">
        <v>339</v>
      </c>
      <c r="M192" s="276">
        <v>6.9054900000000004</v>
      </c>
    </row>
    <row r="193" spans="1:13">
      <c r="A193" s="267">
        <v>184</v>
      </c>
      <c r="B193" s="276" t="s">
        <v>386</v>
      </c>
      <c r="C193" s="277">
        <v>358.4</v>
      </c>
      <c r="D193" s="278">
        <v>356.91666666666669</v>
      </c>
      <c r="E193" s="278">
        <v>341.48333333333335</v>
      </c>
      <c r="F193" s="278">
        <v>324.56666666666666</v>
      </c>
      <c r="G193" s="278">
        <v>309.13333333333333</v>
      </c>
      <c r="H193" s="278">
        <v>373.83333333333337</v>
      </c>
      <c r="I193" s="278">
        <v>389.26666666666665</v>
      </c>
      <c r="J193" s="278">
        <v>406.18333333333339</v>
      </c>
      <c r="K193" s="276">
        <v>372.35</v>
      </c>
      <c r="L193" s="276">
        <v>340</v>
      </c>
      <c r="M193" s="276">
        <v>13.73869</v>
      </c>
    </row>
    <row r="194" spans="1:13">
      <c r="A194" s="267">
        <v>185</v>
      </c>
      <c r="B194" s="276" t="s">
        <v>391</v>
      </c>
      <c r="C194" s="277">
        <v>716.4</v>
      </c>
      <c r="D194" s="278">
        <v>725.48333333333323</v>
      </c>
      <c r="E194" s="278">
        <v>701.01666666666642</v>
      </c>
      <c r="F194" s="278">
        <v>685.63333333333321</v>
      </c>
      <c r="G194" s="278">
        <v>661.1666666666664</v>
      </c>
      <c r="H194" s="278">
        <v>740.86666666666645</v>
      </c>
      <c r="I194" s="278">
        <v>765.33333333333337</v>
      </c>
      <c r="J194" s="278">
        <v>780.71666666666647</v>
      </c>
      <c r="K194" s="276">
        <v>749.95</v>
      </c>
      <c r="L194" s="276">
        <v>710.1</v>
      </c>
      <c r="M194" s="276">
        <v>0.17036000000000001</v>
      </c>
    </row>
    <row r="195" spans="1:13">
      <c r="A195" s="267">
        <v>186</v>
      </c>
      <c r="B195" s="276" t="s">
        <v>399</v>
      </c>
      <c r="C195" s="277">
        <v>798.95</v>
      </c>
      <c r="D195" s="278">
        <v>819.05000000000007</v>
      </c>
      <c r="E195" s="278">
        <v>766.40000000000009</v>
      </c>
      <c r="F195" s="278">
        <v>733.85</v>
      </c>
      <c r="G195" s="278">
        <v>681.2</v>
      </c>
      <c r="H195" s="278">
        <v>851.60000000000014</v>
      </c>
      <c r="I195" s="278">
        <v>904.25</v>
      </c>
      <c r="J195" s="278">
        <v>936.80000000000018</v>
      </c>
      <c r="K195" s="276">
        <v>871.7</v>
      </c>
      <c r="L195" s="276">
        <v>786.5</v>
      </c>
      <c r="M195" s="276">
        <v>4.72302</v>
      </c>
    </row>
    <row r="196" spans="1:13">
      <c r="A196" s="267">
        <v>187</v>
      </c>
      <c r="B196" s="276" t="s">
        <v>392</v>
      </c>
      <c r="C196" s="277">
        <v>30.2</v>
      </c>
      <c r="D196" s="278">
        <v>30.900000000000002</v>
      </c>
      <c r="E196" s="278">
        <v>28.800000000000004</v>
      </c>
      <c r="F196" s="278">
        <v>27.400000000000002</v>
      </c>
      <c r="G196" s="278">
        <v>25.300000000000004</v>
      </c>
      <c r="H196" s="278">
        <v>32.300000000000004</v>
      </c>
      <c r="I196" s="278">
        <v>34.400000000000006</v>
      </c>
      <c r="J196" s="278">
        <v>35.800000000000004</v>
      </c>
      <c r="K196" s="276">
        <v>33</v>
      </c>
      <c r="L196" s="276">
        <v>29.5</v>
      </c>
      <c r="M196" s="276">
        <v>7.9252900000000004</v>
      </c>
    </row>
    <row r="197" spans="1:13">
      <c r="A197" s="267">
        <v>188</v>
      </c>
      <c r="B197" s="276" t="s">
        <v>393</v>
      </c>
      <c r="C197" s="277">
        <v>684.1</v>
      </c>
      <c r="D197" s="278">
        <v>695.36666666666667</v>
      </c>
      <c r="E197" s="278">
        <v>654.23333333333335</v>
      </c>
      <c r="F197" s="278">
        <v>624.36666666666667</v>
      </c>
      <c r="G197" s="278">
        <v>583.23333333333335</v>
      </c>
      <c r="H197" s="278">
        <v>725.23333333333335</v>
      </c>
      <c r="I197" s="278">
        <v>766.36666666666679</v>
      </c>
      <c r="J197" s="278">
        <v>796.23333333333335</v>
      </c>
      <c r="K197" s="276">
        <v>736.5</v>
      </c>
      <c r="L197" s="276">
        <v>665.5</v>
      </c>
      <c r="M197" s="276">
        <v>1.1247499999999999</v>
      </c>
    </row>
    <row r="198" spans="1:13">
      <c r="A198" s="267">
        <v>189</v>
      </c>
      <c r="B198" s="276" t="s">
        <v>106</v>
      </c>
      <c r="C198" s="277">
        <v>882.1</v>
      </c>
      <c r="D198" s="278">
        <v>888.71666666666658</v>
      </c>
      <c r="E198" s="278">
        <v>855.43333333333317</v>
      </c>
      <c r="F198" s="278">
        <v>828.76666666666654</v>
      </c>
      <c r="G198" s="278">
        <v>795.48333333333312</v>
      </c>
      <c r="H198" s="278">
        <v>915.38333333333321</v>
      </c>
      <c r="I198" s="278">
        <v>948.66666666666674</v>
      </c>
      <c r="J198" s="278">
        <v>975.33333333333326</v>
      </c>
      <c r="K198" s="276">
        <v>922</v>
      </c>
      <c r="L198" s="276">
        <v>862.05</v>
      </c>
      <c r="M198" s="276">
        <v>22.30086</v>
      </c>
    </row>
    <row r="199" spans="1:13">
      <c r="A199" s="267">
        <v>190</v>
      </c>
      <c r="B199" s="276" t="s">
        <v>108</v>
      </c>
      <c r="C199" s="277">
        <v>870.45</v>
      </c>
      <c r="D199" s="278">
        <v>876.98333333333323</v>
      </c>
      <c r="E199" s="278">
        <v>843.46666666666647</v>
      </c>
      <c r="F199" s="278">
        <v>816.48333333333323</v>
      </c>
      <c r="G199" s="278">
        <v>782.96666666666647</v>
      </c>
      <c r="H199" s="278">
        <v>903.96666666666647</v>
      </c>
      <c r="I199" s="278">
        <v>937.48333333333312</v>
      </c>
      <c r="J199" s="278">
        <v>964.46666666666647</v>
      </c>
      <c r="K199" s="276">
        <v>910.5</v>
      </c>
      <c r="L199" s="276">
        <v>850</v>
      </c>
      <c r="M199" s="276">
        <v>88.75855</v>
      </c>
    </row>
    <row r="200" spans="1:13">
      <c r="A200" s="267">
        <v>191</v>
      </c>
      <c r="B200" s="276" t="s">
        <v>109</v>
      </c>
      <c r="C200" s="277">
        <v>2414.8000000000002</v>
      </c>
      <c r="D200" s="278">
        <v>2421.4</v>
      </c>
      <c r="E200" s="278">
        <v>2363.8500000000004</v>
      </c>
      <c r="F200" s="278">
        <v>2312.9</v>
      </c>
      <c r="G200" s="278">
        <v>2255.3500000000004</v>
      </c>
      <c r="H200" s="278">
        <v>2472.3500000000004</v>
      </c>
      <c r="I200" s="278">
        <v>2529.9000000000005</v>
      </c>
      <c r="J200" s="278">
        <v>2580.8500000000004</v>
      </c>
      <c r="K200" s="276">
        <v>2478.9499999999998</v>
      </c>
      <c r="L200" s="276">
        <v>2370.4499999999998</v>
      </c>
      <c r="M200" s="276">
        <v>35.739820000000002</v>
      </c>
    </row>
    <row r="201" spans="1:13">
      <c r="A201" s="267">
        <v>192</v>
      </c>
      <c r="B201" s="276" t="s">
        <v>252</v>
      </c>
      <c r="C201" s="277">
        <v>2785.35</v>
      </c>
      <c r="D201" s="278">
        <v>2811.7833333333333</v>
      </c>
      <c r="E201" s="278">
        <v>2673.5666666666666</v>
      </c>
      <c r="F201" s="278">
        <v>2561.7833333333333</v>
      </c>
      <c r="G201" s="278">
        <v>2423.5666666666666</v>
      </c>
      <c r="H201" s="278">
        <v>2923.5666666666666</v>
      </c>
      <c r="I201" s="278">
        <v>3061.7833333333328</v>
      </c>
      <c r="J201" s="278">
        <v>3173.5666666666666</v>
      </c>
      <c r="K201" s="276">
        <v>2950</v>
      </c>
      <c r="L201" s="276">
        <v>2700</v>
      </c>
      <c r="M201" s="276">
        <v>7.9980399999999996</v>
      </c>
    </row>
    <row r="202" spans="1:13">
      <c r="A202" s="267">
        <v>193</v>
      </c>
      <c r="B202" s="276" t="s">
        <v>110</v>
      </c>
      <c r="C202" s="277">
        <v>1372.65</v>
      </c>
      <c r="D202" s="278">
        <v>1387.7333333333333</v>
      </c>
      <c r="E202" s="278">
        <v>1351.6166666666668</v>
      </c>
      <c r="F202" s="278">
        <v>1330.5833333333335</v>
      </c>
      <c r="G202" s="278">
        <v>1294.4666666666669</v>
      </c>
      <c r="H202" s="278">
        <v>1408.7666666666667</v>
      </c>
      <c r="I202" s="278">
        <v>1444.883333333333</v>
      </c>
      <c r="J202" s="278">
        <v>1465.9166666666665</v>
      </c>
      <c r="K202" s="276">
        <v>1423.85</v>
      </c>
      <c r="L202" s="276">
        <v>1366.7</v>
      </c>
      <c r="M202" s="276">
        <v>118.80911999999999</v>
      </c>
    </row>
    <row r="203" spans="1:13">
      <c r="A203" s="267">
        <v>194</v>
      </c>
      <c r="B203" s="276" t="s">
        <v>253</v>
      </c>
      <c r="C203" s="277">
        <v>629.20000000000005</v>
      </c>
      <c r="D203" s="278">
        <v>633.25</v>
      </c>
      <c r="E203" s="278">
        <v>613.35</v>
      </c>
      <c r="F203" s="278">
        <v>597.5</v>
      </c>
      <c r="G203" s="278">
        <v>577.6</v>
      </c>
      <c r="H203" s="278">
        <v>649.1</v>
      </c>
      <c r="I203" s="278">
        <v>669.00000000000011</v>
      </c>
      <c r="J203" s="278">
        <v>684.85</v>
      </c>
      <c r="K203" s="276">
        <v>653.15</v>
      </c>
      <c r="L203" s="276">
        <v>617.4</v>
      </c>
      <c r="M203" s="276">
        <v>30.040019999999998</v>
      </c>
    </row>
    <row r="204" spans="1:13">
      <c r="A204" s="267">
        <v>195</v>
      </c>
      <c r="B204" s="276" t="s">
        <v>251</v>
      </c>
      <c r="C204" s="277">
        <v>852.45</v>
      </c>
      <c r="D204" s="278">
        <v>868.4666666666667</v>
      </c>
      <c r="E204" s="278">
        <v>787.98333333333335</v>
      </c>
      <c r="F204" s="278">
        <v>723.51666666666665</v>
      </c>
      <c r="G204" s="278">
        <v>643.0333333333333</v>
      </c>
      <c r="H204" s="278">
        <v>932.93333333333339</v>
      </c>
      <c r="I204" s="278">
        <v>1013.4166666666667</v>
      </c>
      <c r="J204" s="278">
        <v>1077.8833333333334</v>
      </c>
      <c r="K204" s="276">
        <v>948.95</v>
      </c>
      <c r="L204" s="276">
        <v>804</v>
      </c>
      <c r="M204" s="276">
        <v>14.07396</v>
      </c>
    </row>
    <row r="205" spans="1:13">
      <c r="A205" s="267">
        <v>196</v>
      </c>
      <c r="B205" s="276" t="s">
        <v>394</v>
      </c>
      <c r="C205" s="277">
        <v>208.35</v>
      </c>
      <c r="D205" s="278">
        <v>208.04999999999998</v>
      </c>
      <c r="E205" s="278">
        <v>204.29999999999995</v>
      </c>
      <c r="F205" s="278">
        <v>200.24999999999997</v>
      </c>
      <c r="G205" s="278">
        <v>196.49999999999994</v>
      </c>
      <c r="H205" s="278">
        <v>212.09999999999997</v>
      </c>
      <c r="I205" s="278">
        <v>215.85000000000002</v>
      </c>
      <c r="J205" s="278">
        <v>219.89999999999998</v>
      </c>
      <c r="K205" s="276">
        <v>211.8</v>
      </c>
      <c r="L205" s="276">
        <v>204</v>
      </c>
      <c r="M205" s="276">
        <v>7.6841900000000001</v>
      </c>
    </row>
    <row r="206" spans="1:13">
      <c r="A206" s="267">
        <v>197</v>
      </c>
      <c r="B206" s="276" t="s">
        <v>395</v>
      </c>
      <c r="C206" s="277">
        <v>280.5</v>
      </c>
      <c r="D206" s="278">
        <v>288.48333333333335</v>
      </c>
      <c r="E206" s="278">
        <v>271.01666666666671</v>
      </c>
      <c r="F206" s="278">
        <v>261.53333333333336</v>
      </c>
      <c r="G206" s="278">
        <v>244.06666666666672</v>
      </c>
      <c r="H206" s="278">
        <v>297.9666666666667</v>
      </c>
      <c r="I206" s="278">
        <v>315.43333333333339</v>
      </c>
      <c r="J206" s="278">
        <v>324.91666666666669</v>
      </c>
      <c r="K206" s="276">
        <v>305.95</v>
      </c>
      <c r="L206" s="276">
        <v>279</v>
      </c>
      <c r="M206" s="276">
        <v>1.0666800000000001</v>
      </c>
    </row>
    <row r="207" spans="1:13">
      <c r="A207" s="267">
        <v>198</v>
      </c>
      <c r="B207" s="276" t="s">
        <v>111</v>
      </c>
      <c r="C207" s="277">
        <v>2994.1</v>
      </c>
      <c r="D207" s="278">
        <v>3030.6333333333332</v>
      </c>
      <c r="E207" s="278">
        <v>2908.4166666666665</v>
      </c>
      <c r="F207" s="278">
        <v>2822.7333333333331</v>
      </c>
      <c r="G207" s="278">
        <v>2700.5166666666664</v>
      </c>
      <c r="H207" s="278">
        <v>3116.3166666666666</v>
      </c>
      <c r="I207" s="278">
        <v>3238.5333333333338</v>
      </c>
      <c r="J207" s="278">
        <v>3324.2166666666667</v>
      </c>
      <c r="K207" s="276">
        <v>3152.85</v>
      </c>
      <c r="L207" s="276">
        <v>2944.95</v>
      </c>
      <c r="M207" s="276">
        <v>13.971719999999999</v>
      </c>
    </row>
    <row r="208" spans="1:13">
      <c r="A208" s="267">
        <v>199</v>
      </c>
      <c r="B208" s="276" t="s">
        <v>396</v>
      </c>
      <c r="C208" s="277">
        <v>22.9</v>
      </c>
      <c r="D208" s="278">
        <v>23.566666666666663</v>
      </c>
      <c r="E208" s="278">
        <v>20.733333333333327</v>
      </c>
      <c r="F208" s="278">
        <v>18.566666666666663</v>
      </c>
      <c r="G208" s="278">
        <v>15.733333333333327</v>
      </c>
      <c r="H208" s="278">
        <v>25.733333333333327</v>
      </c>
      <c r="I208" s="278">
        <v>28.566666666666663</v>
      </c>
      <c r="J208" s="278">
        <v>30.733333333333327</v>
      </c>
      <c r="K208" s="276">
        <v>26.4</v>
      </c>
      <c r="L208" s="276">
        <v>21.4</v>
      </c>
      <c r="M208" s="276">
        <v>336.97408999999999</v>
      </c>
    </row>
    <row r="209" spans="1:13">
      <c r="A209" s="267">
        <v>200</v>
      </c>
      <c r="B209" s="276" t="s">
        <v>398</v>
      </c>
      <c r="C209" s="277">
        <v>133.75</v>
      </c>
      <c r="D209" s="278">
        <v>137.91666666666666</v>
      </c>
      <c r="E209" s="278">
        <v>126.93333333333331</v>
      </c>
      <c r="F209" s="278">
        <v>120.11666666666665</v>
      </c>
      <c r="G209" s="278">
        <v>109.1333333333333</v>
      </c>
      <c r="H209" s="278">
        <v>144.73333333333332</v>
      </c>
      <c r="I209" s="278">
        <v>155.71666666666667</v>
      </c>
      <c r="J209" s="278">
        <v>162.53333333333333</v>
      </c>
      <c r="K209" s="276">
        <v>148.9</v>
      </c>
      <c r="L209" s="276">
        <v>131.1</v>
      </c>
      <c r="M209" s="276">
        <v>4.6534199999999997</v>
      </c>
    </row>
    <row r="210" spans="1:13">
      <c r="A210" s="267">
        <v>201</v>
      </c>
      <c r="B210" s="276" t="s">
        <v>114</v>
      </c>
      <c r="C210" s="277">
        <v>232.3</v>
      </c>
      <c r="D210" s="278">
        <v>236.9</v>
      </c>
      <c r="E210" s="278">
        <v>224.05</v>
      </c>
      <c r="F210" s="278">
        <v>215.8</v>
      </c>
      <c r="G210" s="278">
        <v>202.95000000000002</v>
      </c>
      <c r="H210" s="278">
        <v>245.15</v>
      </c>
      <c r="I210" s="278">
        <v>258</v>
      </c>
      <c r="J210" s="278">
        <v>266.25</v>
      </c>
      <c r="K210" s="276">
        <v>249.75</v>
      </c>
      <c r="L210" s="276">
        <v>228.65</v>
      </c>
      <c r="M210" s="276">
        <v>162.78712999999999</v>
      </c>
    </row>
    <row r="211" spans="1:13">
      <c r="A211" s="267">
        <v>202</v>
      </c>
      <c r="B211" s="276" t="s">
        <v>400</v>
      </c>
      <c r="C211" s="277">
        <v>57.5</v>
      </c>
      <c r="D211" s="278">
        <v>59.666666666666664</v>
      </c>
      <c r="E211" s="278">
        <v>55.333333333333329</v>
      </c>
      <c r="F211" s="278">
        <v>53.166666666666664</v>
      </c>
      <c r="G211" s="278">
        <v>48.833333333333329</v>
      </c>
      <c r="H211" s="278">
        <v>61.833333333333329</v>
      </c>
      <c r="I211" s="278">
        <v>66.166666666666657</v>
      </c>
      <c r="J211" s="278">
        <v>68.333333333333329</v>
      </c>
      <c r="K211" s="276">
        <v>64</v>
      </c>
      <c r="L211" s="276">
        <v>57.5</v>
      </c>
      <c r="M211" s="276">
        <v>56.868940000000002</v>
      </c>
    </row>
    <row r="212" spans="1:13">
      <c r="A212" s="267">
        <v>203</v>
      </c>
      <c r="B212" s="276" t="s">
        <v>115</v>
      </c>
      <c r="C212" s="277">
        <v>209.35</v>
      </c>
      <c r="D212" s="278">
        <v>212.44999999999996</v>
      </c>
      <c r="E212" s="278">
        <v>201.44999999999993</v>
      </c>
      <c r="F212" s="278">
        <v>193.54999999999998</v>
      </c>
      <c r="G212" s="278">
        <v>182.54999999999995</v>
      </c>
      <c r="H212" s="278">
        <v>220.34999999999991</v>
      </c>
      <c r="I212" s="278">
        <v>231.34999999999997</v>
      </c>
      <c r="J212" s="278">
        <v>239.24999999999989</v>
      </c>
      <c r="K212" s="276">
        <v>223.45</v>
      </c>
      <c r="L212" s="276">
        <v>204.55</v>
      </c>
      <c r="M212" s="276">
        <v>101.37868</v>
      </c>
    </row>
    <row r="213" spans="1:13">
      <c r="A213" s="267">
        <v>204</v>
      </c>
      <c r="B213" s="276" t="s">
        <v>116</v>
      </c>
      <c r="C213" s="277">
        <v>2305.9499999999998</v>
      </c>
      <c r="D213" s="278">
        <v>2307.0166666666664</v>
      </c>
      <c r="E213" s="278">
        <v>2264.0333333333328</v>
      </c>
      <c r="F213" s="278">
        <v>2222.1166666666663</v>
      </c>
      <c r="G213" s="278">
        <v>2179.1333333333328</v>
      </c>
      <c r="H213" s="278">
        <v>2348.9333333333329</v>
      </c>
      <c r="I213" s="278">
        <v>2391.9166666666665</v>
      </c>
      <c r="J213" s="278">
        <v>2433.833333333333</v>
      </c>
      <c r="K213" s="276">
        <v>2350</v>
      </c>
      <c r="L213" s="276">
        <v>2265.1</v>
      </c>
      <c r="M213" s="276">
        <v>20.03069</v>
      </c>
    </row>
    <row r="214" spans="1:13">
      <c r="A214" s="267">
        <v>205</v>
      </c>
      <c r="B214" s="276" t="s">
        <v>254</v>
      </c>
      <c r="C214" s="277">
        <v>234.5</v>
      </c>
      <c r="D214" s="278">
        <v>236.86666666666667</v>
      </c>
      <c r="E214" s="278">
        <v>227.43333333333334</v>
      </c>
      <c r="F214" s="278">
        <v>220.36666666666667</v>
      </c>
      <c r="G214" s="278">
        <v>210.93333333333334</v>
      </c>
      <c r="H214" s="278">
        <v>243.93333333333334</v>
      </c>
      <c r="I214" s="278">
        <v>253.36666666666667</v>
      </c>
      <c r="J214" s="278">
        <v>260.43333333333334</v>
      </c>
      <c r="K214" s="276">
        <v>246.3</v>
      </c>
      <c r="L214" s="276">
        <v>229.8</v>
      </c>
      <c r="M214" s="276">
        <v>17.191590000000001</v>
      </c>
    </row>
    <row r="215" spans="1:13">
      <c r="A215" s="267">
        <v>206</v>
      </c>
      <c r="B215" s="276" t="s">
        <v>401</v>
      </c>
      <c r="C215" s="277">
        <v>33978.800000000003</v>
      </c>
      <c r="D215" s="278">
        <v>33657.783333333333</v>
      </c>
      <c r="E215" s="278">
        <v>32476.566666666666</v>
      </c>
      <c r="F215" s="278">
        <v>30974.333333333332</v>
      </c>
      <c r="G215" s="278">
        <v>29793.116666666665</v>
      </c>
      <c r="H215" s="278">
        <v>35160.016666666663</v>
      </c>
      <c r="I215" s="278">
        <v>36341.233333333323</v>
      </c>
      <c r="J215" s="278">
        <v>37843.466666666667</v>
      </c>
      <c r="K215" s="276">
        <v>34839</v>
      </c>
      <c r="L215" s="276">
        <v>32155.55</v>
      </c>
      <c r="M215" s="276">
        <v>0.26280999999999999</v>
      </c>
    </row>
    <row r="216" spans="1:13">
      <c r="A216" s="267">
        <v>207</v>
      </c>
      <c r="B216" s="276" t="s">
        <v>397</v>
      </c>
      <c r="C216" s="277">
        <v>41</v>
      </c>
      <c r="D216" s="278">
        <v>41.933333333333337</v>
      </c>
      <c r="E216" s="278">
        <v>39.166666666666671</v>
      </c>
      <c r="F216" s="278">
        <v>37.333333333333336</v>
      </c>
      <c r="G216" s="278">
        <v>34.56666666666667</v>
      </c>
      <c r="H216" s="278">
        <v>43.766666666666673</v>
      </c>
      <c r="I216" s="278">
        <v>46.533333333333339</v>
      </c>
      <c r="J216" s="278">
        <v>48.366666666666674</v>
      </c>
      <c r="K216" s="276">
        <v>44.7</v>
      </c>
      <c r="L216" s="276">
        <v>40.1</v>
      </c>
      <c r="M216" s="276">
        <v>40.63899</v>
      </c>
    </row>
    <row r="217" spans="1:13">
      <c r="A217" s="267">
        <v>208</v>
      </c>
      <c r="B217" s="276" t="s">
        <v>255</v>
      </c>
      <c r="C217" s="277">
        <v>37.4</v>
      </c>
      <c r="D217" s="278">
        <v>38.383333333333333</v>
      </c>
      <c r="E217" s="278">
        <v>35.516666666666666</v>
      </c>
      <c r="F217" s="278">
        <v>33.633333333333333</v>
      </c>
      <c r="G217" s="278">
        <v>30.766666666666666</v>
      </c>
      <c r="H217" s="278">
        <v>40.266666666666666</v>
      </c>
      <c r="I217" s="278">
        <v>43.133333333333326</v>
      </c>
      <c r="J217" s="278">
        <v>45.016666666666666</v>
      </c>
      <c r="K217" s="276">
        <v>41.25</v>
      </c>
      <c r="L217" s="276">
        <v>36.5</v>
      </c>
      <c r="M217" s="276">
        <v>33.992759999999997</v>
      </c>
    </row>
    <row r="218" spans="1:13">
      <c r="A218" s="267">
        <v>209</v>
      </c>
      <c r="B218" s="276" t="s">
        <v>415</v>
      </c>
      <c r="C218" s="277">
        <v>67.150000000000006</v>
      </c>
      <c r="D218" s="278">
        <v>68.683333333333323</v>
      </c>
      <c r="E218" s="278">
        <v>61.566666666666649</v>
      </c>
      <c r="F218" s="278">
        <v>55.983333333333327</v>
      </c>
      <c r="G218" s="278">
        <v>48.866666666666653</v>
      </c>
      <c r="H218" s="278">
        <v>74.266666666666652</v>
      </c>
      <c r="I218" s="278">
        <v>81.383333333333326</v>
      </c>
      <c r="J218" s="278">
        <v>86.96666666666664</v>
      </c>
      <c r="K218" s="276">
        <v>75.8</v>
      </c>
      <c r="L218" s="276">
        <v>63.1</v>
      </c>
      <c r="M218" s="276">
        <v>84.149410000000003</v>
      </c>
    </row>
    <row r="219" spans="1:13">
      <c r="A219" s="267">
        <v>210</v>
      </c>
      <c r="B219" s="276" t="s">
        <v>117</v>
      </c>
      <c r="C219" s="277">
        <v>184.35</v>
      </c>
      <c r="D219" s="278">
        <v>189.16666666666666</v>
      </c>
      <c r="E219" s="278">
        <v>175.33333333333331</v>
      </c>
      <c r="F219" s="278">
        <v>166.31666666666666</v>
      </c>
      <c r="G219" s="278">
        <v>152.48333333333332</v>
      </c>
      <c r="H219" s="278">
        <v>198.18333333333331</v>
      </c>
      <c r="I219" s="278">
        <v>212.01666666666662</v>
      </c>
      <c r="J219" s="278">
        <v>221.0333333333333</v>
      </c>
      <c r="K219" s="276">
        <v>203</v>
      </c>
      <c r="L219" s="276">
        <v>180.15</v>
      </c>
      <c r="M219" s="276">
        <v>225.15371999999999</v>
      </c>
    </row>
    <row r="220" spans="1:13">
      <c r="A220" s="267">
        <v>211</v>
      </c>
      <c r="B220" s="276" t="s">
        <v>118</v>
      </c>
      <c r="C220" s="277">
        <v>494.5</v>
      </c>
      <c r="D220" s="278">
        <v>499.13333333333338</v>
      </c>
      <c r="E220" s="278">
        <v>483.56666666666672</v>
      </c>
      <c r="F220" s="278">
        <v>472.63333333333333</v>
      </c>
      <c r="G220" s="278">
        <v>457.06666666666666</v>
      </c>
      <c r="H220" s="278">
        <v>510.06666666666678</v>
      </c>
      <c r="I220" s="278">
        <v>525.63333333333344</v>
      </c>
      <c r="J220" s="278">
        <v>536.56666666666683</v>
      </c>
      <c r="K220" s="276">
        <v>514.70000000000005</v>
      </c>
      <c r="L220" s="276">
        <v>488.2</v>
      </c>
      <c r="M220" s="276">
        <v>291.57758999999999</v>
      </c>
    </row>
    <row r="221" spans="1:13">
      <c r="A221" s="267">
        <v>213</v>
      </c>
      <c r="B221" s="276" t="s">
        <v>256</v>
      </c>
      <c r="C221" s="277">
        <v>1432.7</v>
      </c>
      <c r="D221" s="278">
        <v>1437.9166666666667</v>
      </c>
      <c r="E221" s="278">
        <v>1398.7833333333335</v>
      </c>
      <c r="F221" s="278">
        <v>1364.8666666666668</v>
      </c>
      <c r="G221" s="278">
        <v>1325.7333333333336</v>
      </c>
      <c r="H221" s="278">
        <v>1471.8333333333335</v>
      </c>
      <c r="I221" s="278">
        <v>1510.9666666666667</v>
      </c>
      <c r="J221" s="278">
        <v>1544.8833333333334</v>
      </c>
      <c r="K221" s="276">
        <v>1477.05</v>
      </c>
      <c r="L221" s="276">
        <v>1404</v>
      </c>
      <c r="M221" s="276">
        <v>6.6798799999999998</v>
      </c>
    </row>
    <row r="222" spans="1:13">
      <c r="A222" s="267">
        <v>214</v>
      </c>
      <c r="B222" s="276" t="s">
        <v>119</v>
      </c>
      <c r="C222" s="277">
        <v>469.2</v>
      </c>
      <c r="D222" s="278">
        <v>471.05</v>
      </c>
      <c r="E222" s="278">
        <v>456.55</v>
      </c>
      <c r="F222" s="278">
        <v>443.9</v>
      </c>
      <c r="G222" s="278">
        <v>429.4</v>
      </c>
      <c r="H222" s="278">
        <v>483.70000000000005</v>
      </c>
      <c r="I222" s="278">
        <v>498.20000000000005</v>
      </c>
      <c r="J222" s="278">
        <v>510.85000000000008</v>
      </c>
      <c r="K222" s="276">
        <v>485.55</v>
      </c>
      <c r="L222" s="276">
        <v>458.4</v>
      </c>
      <c r="M222" s="276">
        <v>20.98235</v>
      </c>
    </row>
    <row r="223" spans="1:13">
      <c r="A223" s="267">
        <v>215</v>
      </c>
      <c r="B223" s="276" t="s">
        <v>403</v>
      </c>
      <c r="C223" s="277">
        <v>2699.7</v>
      </c>
      <c r="D223" s="278">
        <v>2712.1666666666665</v>
      </c>
      <c r="E223" s="278">
        <v>2671.1333333333332</v>
      </c>
      <c r="F223" s="278">
        <v>2642.5666666666666</v>
      </c>
      <c r="G223" s="278">
        <v>2601.5333333333333</v>
      </c>
      <c r="H223" s="278">
        <v>2740.7333333333331</v>
      </c>
      <c r="I223" s="278">
        <v>2781.7666666666669</v>
      </c>
      <c r="J223" s="278">
        <v>2810.333333333333</v>
      </c>
      <c r="K223" s="276">
        <v>2753.2</v>
      </c>
      <c r="L223" s="276">
        <v>2683.6</v>
      </c>
      <c r="M223" s="276">
        <v>2.92E-2</v>
      </c>
    </row>
    <row r="224" spans="1:13">
      <c r="A224" s="267">
        <v>216</v>
      </c>
      <c r="B224" s="276" t="s">
        <v>257</v>
      </c>
      <c r="C224" s="277">
        <v>38.1</v>
      </c>
      <c r="D224" s="278">
        <v>38.983333333333334</v>
      </c>
      <c r="E224" s="278">
        <v>36.116666666666667</v>
      </c>
      <c r="F224" s="278">
        <v>34.133333333333333</v>
      </c>
      <c r="G224" s="278">
        <v>31.266666666666666</v>
      </c>
      <c r="H224" s="278">
        <v>40.966666666666669</v>
      </c>
      <c r="I224" s="278">
        <v>43.833333333333343</v>
      </c>
      <c r="J224" s="278">
        <v>45.81666666666667</v>
      </c>
      <c r="K224" s="276">
        <v>41.85</v>
      </c>
      <c r="L224" s="276">
        <v>37</v>
      </c>
      <c r="M224" s="276">
        <v>36.027560000000001</v>
      </c>
    </row>
    <row r="225" spans="1:13">
      <c r="A225" s="267">
        <v>217</v>
      </c>
      <c r="B225" s="276" t="s">
        <v>120</v>
      </c>
      <c r="C225" s="277">
        <v>9.1999999999999993</v>
      </c>
      <c r="D225" s="278">
        <v>9.3833333333333329</v>
      </c>
      <c r="E225" s="278">
        <v>8.716666666666665</v>
      </c>
      <c r="F225" s="278">
        <v>8.2333333333333325</v>
      </c>
      <c r="G225" s="278">
        <v>7.5666666666666647</v>
      </c>
      <c r="H225" s="278">
        <v>9.8666666666666654</v>
      </c>
      <c r="I225" s="278">
        <v>10.533333333333333</v>
      </c>
      <c r="J225" s="278">
        <v>11.016666666666666</v>
      </c>
      <c r="K225" s="276">
        <v>10.050000000000001</v>
      </c>
      <c r="L225" s="276">
        <v>8.9</v>
      </c>
      <c r="M225" s="276">
        <v>3416.2107500000002</v>
      </c>
    </row>
    <row r="226" spans="1:13">
      <c r="A226" s="267">
        <v>218</v>
      </c>
      <c r="B226" s="276" t="s">
        <v>404</v>
      </c>
      <c r="C226" s="277">
        <v>36.950000000000003</v>
      </c>
      <c r="D226" s="278">
        <v>37.366666666666667</v>
      </c>
      <c r="E226" s="278">
        <v>35.783333333333331</v>
      </c>
      <c r="F226" s="278">
        <v>34.616666666666667</v>
      </c>
      <c r="G226" s="278">
        <v>33.033333333333331</v>
      </c>
      <c r="H226" s="278">
        <v>38.533333333333331</v>
      </c>
      <c r="I226" s="278">
        <v>40.11666666666666</v>
      </c>
      <c r="J226" s="278">
        <v>41.283333333333331</v>
      </c>
      <c r="K226" s="276">
        <v>38.950000000000003</v>
      </c>
      <c r="L226" s="276">
        <v>36.200000000000003</v>
      </c>
      <c r="M226" s="276">
        <v>50.887729999999998</v>
      </c>
    </row>
    <row r="227" spans="1:13">
      <c r="A227" s="267">
        <v>219</v>
      </c>
      <c r="B227" s="276" t="s">
        <v>121</v>
      </c>
      <c r="C227" s="277">
        <v>34.25</v>
      </c>
      <c r="D227" s="278">
        <v>34.866666666666667</v>
      </c>
      <c r="E227" s="278">
        <v>33.033333333333331</v>
      </c>
      <c r="F227" s="278">
        <v>31.816666666666663</v>
      </c>
      <c r="G227" s="278">
        <v>29.983333333333327</v>
      </c>
      <c r="H227" s="278">
        <v>36.083333333333336</v>
      </c>
      <c r="I227" s="278">
        <v>37.916666666666664</v>
      </c>
      <c r="J227" s="278">
        <v>39.13333333333334</v>
      </c>
      <c r="K227" s="276">
        <v>36.700000000000003</v>
      </c>
      <c r="L227" s="276">
        <v>33.65</v>
      </c>
      <c r="M227" s="276">
        <v>384.46940000000001</v>
      </c>
    </row>
    <row r="228" spans="1:13">
      <c r="A228" s="267">
        <v>220</v>
      </c>
      <c r="B228" s="276" t="s">
        <v>416</v>
      </c>
      <c r="C228" s="277">
        <v>205.75</v>
      </c>
      <c r="D228" s="278">
        <v>208.44999999999996</v>
      </c>
      <c r="E228" s="278">
        <v>196.99999999999991</v>
      </c>
      <c r="F228" s="278">
        <v>188.24999999999994</v>
      </c>
      <c r="G228" s="278">
        <v>176.7999999999999</v>
      </c>
      <c r="H228" s="278">
        <v>217.19999999999993</v>
      </c>
      <c r="I228" s="278">
        <v>228.64999999999998</v>
      </c>
      <c r="J228" s="278">
        <v>237.39999999999995</v>
      </c>
      <c r="K228" s="276">
        <v>219.9</v>
      </c>
      <c r="L228" s="276">
        <v>199.7</v>
      </c>
      <c r="M228" s="276">
        <v>6.5941000000000001</v>
      </c>
    </row>
    <row r="229" spans="1:13">
      <c r="A229" s="267">
        <v>221</v>
      </c>
      <c r="B229" s="276" t="s">
        <v>405</v>
      </c>
      <c r="C229" s="277">
        <v>1038.8</v>
      </c>
      <c r="D229" s="278">
        <v>1061.2</v>
      </c>
      <c r="E229" s="278">
        <v>983.60000000000014</v>
      </c>
      <c r="F229" s="278">
        <v>928.40000000000009</v>
      </c>
      <c r="G229" s="278">
        <v>850.80000000000018</v>
      </c>
      <c r="H229" s="278">
        <v>1116.4000000000001</v>
      </c>
      <c r="I229" s="278">
        <v>1194</v>
      </c>
      <c r="J229" s="278">
        <v>1249.2</v>
      </c>
      <c r="K229" s="276">
        <v>1138.8</v>
      </c>
      <c r="L229" s="276">
        <v>1006</v>
      </c>
      <c r="M229" s="276">
        <v>1.2060999999999999</v>
      </c>
    </row>
    <row r="230" spans="1:13">
      <c r="A230" s="267">
        <v>222</v>
      </c>
      <c r="B230" s="276" t="s">
        <v>406</v>
      </c>
      <c r="C230" s="277">
        <v>8.9</v>
      </c>
      <c r="D230" s="278">
        <v>9.1333333333333346</v>
      </c>
      <c r="E230" s="278">
        <v>8.4666666666666686</v>
      </c>
      <c r="F230" s="278">
        <v>8.0333333333333332</v>
      </c>
      <c r="G230" s="278">
        <v>7.3666666666666671</v>
      </c>
      <c r="H230" s="278">
        <v>9.56666666666667</v>
      </c>
      <c r="I230" s="278">
        <v>10.233333333333338</v>
      </c>
      <c r="J230" s="278">
        <v>10.666666666666671</v>
      </c>
      <c r="K230" s="276">
        <v>9.8000000000000007</v>
      </c>
      <c r="L230" s="276">
        <v>8.6999999999999993</v>
      </c>
      <c r="M230" s="276">
        <v>174.15554</v>
      </c>
    </row>
    <row r="231" spans="1:13">
      <c r="A231" s="267">
        <v>223</v>
      </c>
      <c r="B231" s="276" t="s">
        <v>122</v>
      </c>
      <c r="C231" s="277">
        <v>464.35</v>
      </c>
      <c r="D231" s="278">
        <v>466.63333333333338</v>
      </c>
      <c r="E231" s="278">
        <v>449.36666666666679</v>
      </c>
      <c r="F231" s="278">
        <v>434.38333333333338</v>
      </c>
      <c r="G231" s="278">
        <v>417.11666666666679</v>
      </c>
      <c r="H231" s="278">
        <v>481.61666666666679</v>
      </c>
      <c r="I231" s="278">
        <v>498.88333333333333</v>
      </c>
      <c r="J231" s="278">
        <v>513.86666666666679</v>
      </c>
      <c r="K231" s="276">
        <v>483.9</v>
      </c>
      <c r="L231" s="276">
        <v>451.65</v>
      </c>
      <c r="M231" s="276">
        <v>18.006530000000001</v>
      </c>
    </row>
    <row r="232" spans="1:13">
      <c r="A232" s="267">
        <v>224</v>
      </c>
      <c r="B232" s="276" t="s">
        <v>407</v>
      </c>
      <c r="C232" s="277">
        <v>106.05</v>
      </c>
      <c r="D232" s="278">
        <v>108.06666666666668</v>
      </c>
      <c r="E232" s="278">
        <v>98.883333333333354</v>
      </c>
      <c r="F232" s="278">
        <v>91.716666666666683</v>
      </c>
      <c r="G232" s="278">
        <v>82.53333333333336</v>
      </c>
      <c r="H232" s="278">
        <v>115.23333333333335</v>
      </c>
      <c r="I232" s="278">
        <v>124.41666666666666</v>
      </c>
      <c r="J232" s="278">
        <v>131.58333333333334</v>
      </c>
      <c r="K232" s="276">
        <v>117.25</v>
      </c>
      <c r="L232" s="276">
        <v>100.9</v>
      </c>
      <c r="M232" s="276">
        <v>7.3039199999999997</v>
      </c>
    </row>
    <row r="233" spans="1:13">
      <c r="A233" s="267">
        <v>225</v>
      </c>
      <c r="B233" s="276" t="s">
        <v>1603</v>
      </c>
      <c r="C233" s="277">
        <v>1005.9</v>
      </c>
      <c r="D233" s="278">
        <v>1016.6333333333333</v>
      </c>
      <c r="E233" s="278">
        <v>987.26666666666665</v>
      </c>
      <c r="F233" s="278">
        <v>968.63333333333333</v>
      </c>
      <c r="G233" s="278">
        <v>939.26666666666665</v>
      </c>
      <c r="H233" s="278">
        <v>1035.2666666666667</v>
      </c>
      <c r="I233" s="278">
        <v>1064.6333333333332</v>
      </c>
      <c r="J233" s="278">
        <v>1083.2666666666667</v>
      </c>
      <c r="K233" s="276">
        <v>1046</v>
      </c>
      <c r="L233" s="276">
        <v>998</v>
      </c>
      <c r="M233" s="276">
        <v>0.58509999999999995</v>
      </c>
    </row>
    <row r="234" spans="1:13">
      <c r="A234" s="267">
        <v>226</v>
      </c>
      <c r="B234" s="276" t="s">
        <v>260</v>
      </c>
      <c r="C234" s="277">
        <v>119.45</v>
      </c>
      <c r="D234" s="278">
        <v>121.75</v>
      </c>
      <c r="E234" s="278">
        <v>114.69999999999999</v>
      </c>
      <c r="F234" s="278">
        <v>109.94999999999999</v>
      </c>
      <c r="G234" s="278">
        <v>102.89999999999998</v>
      </c>
      <c r="H234" s="278">
        <v>126.5</v>
      </c>
      <c r="I234" s="278">
        <v>133.55000000000001</v>
      </c>
      <c r="J234" s="278">
        <v>138.30000000000001</v>
      </c>
      <c r="K234" s="276">
        <v>128.80000000000001</v>
      </c>
      <c r="L234" s="276">
        <v>117</v>
      </c>
      <c r="M234" s="276">
        <v>23.22522</v>
      </c>
    </row>
    <row r="235" spans="1:13">
      <c r="A235" s="267">
        <v>227</v>
      </c>
      <c r="B235" s="276" t="s">
        <v>412</v>
      </c>
      <c r="C235" s="277">
        <v>138.5</v>
      </c>
      <c r="D235" s="278">
        <v>141.35</v>
      </c>
      <c r="E235" s="278">
        <v>133.69999999999999</v>
      </c>
      <c r="F235" s="278">
        <v>128.9</v>
      </c>
      <c r="G235" s="278">
        <v>121.25</v>
      </c>
      <c r="H235" s="278">
        <v>146.14999999999998</v>
      </c>
      <c r="I235" s="278">
        <v>153.80000000000001</v>
      </c>
      <c r="J235" s="278">
        <v>158.59999999999997</v>
      </c>
      <c r="K235" s="276">
        <v>149</v>
      </c>
      <c r="L235" s="276">
        <v>136.55000000000001</v>
      </c>
      <c r="M235" s="276">
        <v>12.804460000000001</v>
      </c>
    </row>
    <row r="236" spans="1:13">
      <c r="A236" s="267">
        <v>228</v>
      </c>
      <c r="B236" s="276" t="s">
        <v>1615</v>
      </c>
      <c r="C236" s="277">
        <v>5692.7</v>
      </c>
      <c r="D236" s="278">
        <v>5651.2333333333336</v>
      </c>
      <c r="E236" s="278">
        <v>4952.4666666666672</v>
      </c>
      <c r="F236" s="278">
        <v>4212.2333333333336</v>
      </c>
      <c r="G236" s="278">
        <v>3513.4666666666672</v>
      </c>
      <c r="H236" s="278">
        <v>6391.4666666666672</v>
      </c>
      <c r="I236" s="278">
        <v>7090.2333333333336</v>
      </c>
      <c r="J236" s="278">
        <v>7830.4666666666672</v>
      </c>
      <c r="K236" s="276">
        <v>6350</v>
      </c>
      <c r="L236" s="276">
        <v>4911</v>
      </c>
      <c r="M236" s="276">
        <v>2.23387</v>
      </c>
    </row>
    <row r="237" spans="1:13">
      <c r="A237" s="267">
        <v>229</v>
      </c>
      <c r="B237" s="276" t="s">
        <v>259</v>
      </c>
      <c r="C237" s="277">
        <v>78.349999999999994</v>
      </c>
      <c r="D237" s="278">
        <v>80.233333333333334</v>
      </c>
      <c r="E237" s="278">
        <v>73.316666666666663</v>
      </c>
      <c r="F237" s="278">
        <v>68.283333333333331</v>
      </c>
      <c r="G237" s="278">
        <v>61.36666666666666</v>
      </c>
      <c r="H237" s="278">
        <v>85.266666666666666</v>
      </c>
      <c r="I237" s="278">
        <v>92.183333333333323</v>
      </c>
      <c r="J237" s="278">
        <v>97.216666666666669</v>
      </c>
      <c r="K237" s="276">
        <v>87.15</v>
      </c>
      <c r="L237" s="276">
        <v>75.2</v>
      </c>
      <c r="M237" s="276">
        <v>48.511859999999999</v>
      </c>
    </row>
    <row r="238" spans="1:13">
      <c r="A238" s="267">
        <v>230</v>
      </c>
      <c r="B238" s="276" t="s">
        <v>123</v>
      </c>
      <c r="C238" s="277">
        <v>1507</v>
      </c>
      <c r="D238" s="278">
        <v>1543.75</v>
      </c>
      <c r="E238" s="278">
        <v>1450.5</v>
      </c>
      <c r="F238" s="278">
        <v>1394</v>
      </c>
      <c r="G238" s="278">
        <v>1300.75</v>
      </c>
      <c r="H238" s="278">
        <v>1600.25</v>
      </c>
      <c r="I238" s="278">
        <v>1693.5</v>
      </c>
      <c r="J238" s="278">
        <v>1750</v>
      </c>
      <c r="K238" s="276">
        <v>1637</v>
      </c>
      <c r="L238" s="276">
        <v>1487.25</v>
      </c>
      <c r="M238" s="276">
        <v>27.28396</v>
      </c>
    </row>
    <row r="239" spans="1:13">
      <c r="A239" s="267">
        <v>231</v>
      </c>
      <c r="B239" s="276" t="s">
        <v>1622</v>
      </c>
      <c r="C239" s="277">
        <v>268.39999999999998</v>
      </c>
      <c r="D239" s="278">
        <v>267.63333333333333</v>
      </c>
      <c r="E239" s="278">
        <v>252.76666666666665</v>
      </c>
      <c r="F239" s="278">
        <v>237.13333333333333</v>
      </c>
      <c r="G239" s="278">
        <v>222.26666666666665</v>
      </c>
      <c r="H239" s="278">
        <v>283.26666666666665</v>
      </c>
      <c r="I239" s="278">
        <v>298.13333333333333</v>
      </c>
      <c r="J239" s="278">
        <v>313.76666666666665</v>
      </c>
      <c r="K239" s="276">
        <v>282.5</v>
      </c>
      <c r="L239" s="276">
        <v>252</v>
      </c>
      <c r="M239" s="276">
        <v>5.8816600000000001</v>
      </c>
    </row>
    <row r="240" spans="1:13">
      <c r="A240" s="267">
        <v>232</v>
      </c>
      <c r="B240" s="276" t="s">
        <v>418</v>
      </c>
      <c r="C240" s="277">
        <v>320.25</v>
      </c>
      <c r="D240" s="278">
        <v>323.96666666666664</v>
      </c>
      <c r="E240" s="278">
        <v>312.43333333333328</v>
      </c>
      <c r="F240" s="278">
        <v>304.61666666666662</v>
      </c>
      <c r="G240" s="278">
        <v>293.08333333333326</v>
      </c>
      <c r="H240" s="278">
        <v>331.7833333333333</v>
      </c>
      <c r="I240" s="278">
        <v>343.31666666666672</v>
      </c>
      <c r="J240" s="278">
        <v>351.13333333333333</v>
      </c>
      <c r="K240" s="276">
        <v>335.5</v>
      </c>
      <c r="L240" s="276">
        <v>316.14999999999998</v>
      </c>
      <c r="M240" s="276">
        <v>0.48679</v>
      </c>
    </row>
    <row r="241" spans="1:13">
      <c r="A241" s="267">
        <v>233</v>
      </c>
      <c r="B241" s="276" t="s">
        <v>124</v>
      </c>
      <c r="C241" s="277">
        <v>842.7</v>
      </c>
      <c r="D241" s="278">
        <v>854.4666666666667</v>
      </c>
      <c r="E241" s="278">
        <v>802.93333333333339</v>
      </c>
      <c r="F241" s="278">
        <v>763.16666666666674</v>
      </c>
      <c r="G241" s="278">
        <v>711.63333333333344</v>
      </c>
      <c r="H241" s="278">
        <v>894.23333333333335</v>
      </c>
      <c r="I241" s="278">
        <v>945.76666666666665</v>
      </c>
      <c r="J241" s="278">
        <v>985.5333333333333</v>
      </c>
      <c r="K241" s="276">
        <v>906</v>
      </c>
      <c r="L241" s="276">
        <v>814.7</v>
      </c>
      <c r="M241" s="276">
        <v>181.06992</v>
      </c>
    </row>
    <row r="242" spans="1:13">
      <c r="A242" s="267">
        <v>234</v>
      </c>
      <c r="B242" s="276" t="s">
        <v>419</v>
      </c>
      <c r="C242" s="277">
        <v>83.65</v>
      </c>
      <c r="D242" s="278">
        <v>83.966666666666669</v>
      </c>
      <c r="E242" s="278">
        <v>82.183333333333337</v>
      </c>
      <c r="F242" s="278">
        <v>80.716666666666669</v>
      </c>
      <c r="G242" s="278">
        <v>78.933333333333337</v>
      </c>
      <c r="H242" s="278">
        <v>85.433333333333337</v>
      </c>
      <c r="I242" s="278">
        <v>87.216666666666669</v>
      </c>
      <c r="J242" s="278">
        <v>88.683333333333337</v>
      </c>
      <c r="K242" s="276">
        <v>85.75</v>
      </c>
      <c r="L242" s="276">
        <v>82.5</v>
      </c>
      <c r="M242" s="276">
        <v>1.8712500000000001</v>
      </c>
    </row>
    <row r="243" spans="1:13">
      <c r="A243" s="267">
        <v>235</v>
      </c>
      <c r="B243" s="276" t="s">
        <v>125</v>
      </c>
      <c r="C243" s="277" t="e">
        <v>#N/A</v>
      </c>
      <c r="D243" s="278" t="e">
        <v>#N/A</v>
      </c>
      <c r="E243" s="278" t="e">
        <v>#N/A</v>
      </c>
      <c r="F243" s="278" t="e">
        <v>#N/A</v>
      </c>
      <c r="G243" s="278" t="e">
        <v>#N/A</v>
      </c>
      <c r="H243" s="278" t="e">
        <v>#N/A</v>
      </c>
      <c r="I243" s="278" t="e">
        <v>#N/A</v>
      </c>
      <c r="J243" s="278" t="e">
        <v>#N/A</v>
      </c>
      <c r="K243" s="276" t="e">
        <v>#N/A</v>
      </c>
      <c r="L243" s="276" t="e">
        <v>#N/A</v>
      </c>
      <c r="M243" s="276" t="e">
        <v>#N/A</v>
      </c>
    </row>
    <row r="244" spans="1:13">
      <c r="A244" s="267">
        <v>236</v>
      </c>
      <c r="B244" s="276" t="s">
        <v>126</v>
      </c>
      <c r="C244" s="277">
        <v>1177.3</v>
      </c>
      <c r="D244" s="278">
        <v>1179.7</v>
      </c>
      <c r="E244" s="278">
        <v>1149.6500000000001</v>
      </c>
      <c r="F244" s="278">
        <v>1122</v>
      </c>
      <c r="G244" s="278">
        <v>1091.95</v>
      </c>
      <c r="H244" s="278">
        <v>1207.3500000000001</v>
      </c>
      <c r="I244" s="278">
        <v>1237.3999999999999</v>
      </c>
      <c r="J244" s="278">
        <v>1265.0500000000002</v>
      </c>
      <c r="K244" s="276">
        <v>1209.75</v>
      </c>
      <c r="L244" s="276">
        <v>1152.05</v>
      </c>
      <c r="M244" s="276">
        <v>108.58351999999999</v>
      </c>
    </row>
    <row r="245" spans="1:13">
      <c r="A245" s="267">
        <v>237</v>
      </c>
      <c r="B245" s="276" t="s">
        <v>1645</v>
      </c>
      <c r="C245" s="277">
        <v>622.1</v>
      </c>
      <c r="D245" s="278">
        <v>628.69999999999993</v>
      </c>
      <c r="E245" s="278">
        <v>613.39999999999986</v>
      </c>
      <c r="F245" s="278">
        <v>604.69999999999993</v>
      </c>
      <c r="G245" s="278">
        <v>589.39999999999986</v>
      </c>
      <c r="H245" s="278">
        <v>637.39999999999986</v>
      </c>
      <c r="I245" s="278">
        <v>652.69999999999982</v>
      </c>
      <c r="J245" s="278">
        <v>661.39999999999986</v>
      </c>
      <c r="K245" s="276">
        <v>644</v>
      </c>
      <c r="L245" s="276">
        <v>620</v>
      </c>
      <c r="M245" s="276">
        <v>0.21551000000000001</v>
      </c>
    </row>
    <row r="246" spans="1:13">
      <c r="A246" s="267">
        <v>238</v>
      </c>
      <c r="B246" s="276" t="s">
        <v>420</v>
      </c>
      <c r="C246" s="277">
        <v>268.8</v>
      </c>
      <c r="D246" s="278">
        <v>270.71666666666664</v>
      </c>
      <c r="E246" s="278">
        <v>256.48333333333329</v>
      </c>
      <c r="F246" s="278">
        <v>244.16666666666663</v>
      </c>
      <c r="G246" s="278">
        <v>229.93333333333328</v>
      </c>
      <c r="H246" s="278">
        <v>283.0333333333333</v>
      </c>
      <c r="I246" s="278">
        <v>297.26666666666665</v>
      </c>
      <c r="J246" s="278">
        <v>309.58333333333331</v>
      </c>
      <c r="K246" s="276">
        <v>284.95</v>
      </c>
      <c r="L246" s="276">
        <v>258.39999999999998</v>
      </c>
      <c r="M246" s="276">
        <v>11.17296</v>
      </c>
    </row>
    <row r="247" spans="1:13">
      <c r="A247" s="267">
        <v>239</v>
      </c>
      <c r="B247" s="276" t="s">
        <v>421</v>
      </c>
      <c r="C247" s="277">
        <v>295.25</v>
      </c>
      <c r="D247" s="278">
        <v>295.61666666666667</v>
      </c>
      <c r="E247" s="278">
        <v>280.73333333333335</v>
      </c>
      <c r="F247" s="278">
        <v>266.2166666666667</v>
      </c>
      <c r="G247" s="278">
        <v>251.33333333333337</v>
      </c>
      <c r="H247" s="278">
        <v>310.13333333333333</v>
      </c>
      <c r="I247" s="278">
        <v>325.01666666666665</v>
      </c>
      <c r="J247" s="278">
        <v>339.5333333333333</v>
      </c>
      <c r="K247" s="276">
        <v>310.5</v>
      </c>
      <c r="L247" s="276">
        <v>281.10000000000002</v>
      </c>
      <c r="M247" s="276">
        <v>6.1529800000000003</v>
      </c>
    </row>
    <row r="248" spans="1:13">
      <c r="A248" s="267">
        <v>240</v>
      </c>
      <c r="B248" s="276" t="s">
        <v>417</v>
      </c>
      <c r="C248" s="277">
        <v>10.4</v>
      </c>
      <c r="D248" s="278">
        <v>10.5</v>
      </c>
      <c r="E248" s="278">
        <v>10.050000000000001</v>
      </c>
      <c r="F248" s="278">
        <v>9.7000000000000011</v>
      </c>
      <c r="G248" s="278">
        <v>9.2500000000000018</v>
      </c>
      <c r="H248" s="278">
        <v>10.85</v>
      </c>
      <c r="I248" s="278">
        <v>11.299999999999999</v>
      </c>
      <c r="J248" s="278">
        <v>11.649999999999999</v>
      </c>
      <c r="K248" s="276">
        <v>10.95</v>
      </c>
      <c r="L248" s="276">
        <v>10.15</v>
      </c>
      <c r="M248" s="276">
        <v>27.306740000000001</v>
      </c>
    </row>
    <row r="249" spans="1:13">
      <c r="A249" s="267">
        <v>241</v>
      </c>
      <c r="B249" s="276" t="s">
        <v>127</v>
      </c>
      <c r="C249" s="277">
        <v>87.1</v>
      </c>
      <c r="D249" s="278">
        <v>88.366666666666674</v>
      </c>
      <c r="E249" s="278">
        <v>83.333333333333343</v>
      </c>
      <c r="F249" s="278">
        <v>79.566666666666663</v>
      </c>
      <c r="G249" s="278">
        <v>74.533333333333331</v>
      </c>
      <c r="H249" s="278">
        <v>92.133333333333354</v>
      </c>
      <c r="I249" s="278">
        <v>97.166666666666686</v>
      </c>
      <c r="J249" s="278">
        <v>100.93333333333337</v>
      </c>
      <c r="K249" s="276">
        <v>93.4</v>
      </c>
      <c r="L249" s="276">
        <v>84.6</v>
      </c>
      <c r="M249" s="276">
        <v>492.15350000000001</v>
      </c>
    </row>
    <row r="250" spans="1:13">
      <c r="A250" s="267">
        <v>242</v>
      </c>
      <c r="B250" s="276" t="s">
        <v>262</v>
      </c>
      <c r="C250" s="277">
        <v>2218.85</v>
      </c>
      <c r="D250" s="278">
        <v>2211.3833333333337</v>
      </c>
      <c r="E250" s="278">
        <v>2184.2666666666673</v>
      </c>
      <c r="F250" s="278">
        <v>2149.6833333333338</v>
      </c>
      <c r="G250" s="278">
        <v>2122.5666666666675</v>
      </c>
      <c r="H250" s="278">
        <v>2245.9666666666672</v>
      </c>
      <c r="I250" s="278">
        <v>2273.083333333333</v>
      </c>
      <c r="J250" s="278">
        <v>2307.666666666667</v>
      </c>
      <c r="K250" s="276">
        <v>2238.5</v>
      </c>
      <c r="L250" s="276">
        <v>2176.8000000000002</v>
      </c>
      <c r="M250" s="276">
        <v>3.3790100000000001</v>
      </c>
    </row>
    <row r="251" spans="1:13">
      <c r="A251" s="267">
        <v>243</v>
      </c>
      <c r="B251" s="276" t="s">
        <v>408</v>
      </c>
      <c r="C251" s="277">
        <v>101.7</v>
      </c>
      <c r="D251" s="278">
        <v>104.56666666666666</v>
      </c>
      <c r="E251" s="278">
        <v>98.133333333333326</v>
      </c>
      <c r="F251" s="278">
        <v>94.566666666666663</v>
      </c>
      <c r="G251" s="278">
        <v>88.133333333333326</v>
      </c>
      <c r="H251" s="278">
        <v>108.13333333333333</v>
      </c>
      <c r="I251" s="278">
        <v>114.56666666666666</v>
      </c>
      <c r="J251" s="278">
        <v>118.13333333333333</v>
      </c>
      <c r="K251" s="276">
        <v>111</v>
      </c>
      <c r="L251" s="276">
        <v>101</v>
      </c>
      <c r="M251" s="276">
        <v>4.2254100000000001</v>
      </c>
    </row>
    <row r="252" spans="1:13">
      <c r="A252" s="267">
        <v>244</v>
      </c>
      <c r="B252" s="276" t="s">
        <v>409</v>
      </c>
      <c r="C252" s="277">
        <v>83.05</v>
      </c>
      <c r="D252" s="278">
        <v>84.416666666666657</v>
      </c>
      <c r="E252" s="278">
        <v>80.48333333333332</v>
      </c>
      <c r="F252" s="278">
        <v>77.916666666666657</v>
      </c>
      <c r="G252" s="278">
        <v>73.98333333333332</v>
      </c>
      <c r="H252" s="278">
        <v>86.98333333333332</v>
      </c>
      <c r="I252" s="278">
        <v>90.916666666666657</v>
      </c>
      <c r="J252" s="278">
        <v>93.48333333333332</v>
      </c>
      <c r="K252" s="276">
        <v>88.35</v>
      </c>
      <c r="L252" s="276">
        <v>81.849999999999994</v>
      </c>
      <c r="M252" s="276">
        <v>6.7703499999999996</v>
      </c>
    </row>
    <row r="253" spans="1:13">
      <c r="A253" s="267">
        <v>245</v>
      </c>
      <c r="B253" s="276" t="s">
        <v>2931</v>
      </c>
      <c r="C253" s="277">
        <v>1373.5</v>
      </c>
      <c r="D253" s="278">
        <v>1390</v>
      </c>
      <c r="E253" s="278">
        <v>1342.5</v>
      </c>
      <c r="F253" s="278">
        <v>1311.5</v>
      </c>
      <c r="G253" s="278">
        <v>1264</v>
      </c>
      <c r="H253" s="278">
        <v>1421</v>
      </c>
      <c r="I253" s="278">
        <v>1468.5</v>
      </c>
      <c r="J253" s="278">
        <v>1499.5</v>
      </c>
      <c r="K253" s="276">
        <v>1437.5</v>
      </c>
      <c r="L253" s="276">
        <v>1359</v>
      </c>
      <c r="M253" s="276">
        <v>25.56756</v>
      </c>
    </row>
    <row r="254" spans="1:13">
      <c r="A254" s="267">
        <v>246</v>
      </c>
      <c r="B254" s="276" t="s">
        <v>402</v>
      </c>
      <c r="C254" s="277">
        <v>434.55</v>
      </c>
      <c r="D254" s="278">
        <v>439.38333333333338</v>
      </c>
      <c r="E254" s="278">
        <v>425.16666666666674</v>
      </c>
      <c r="F254" s="278">
        <v>415.78333333333336</v>
      </c>
      <c r="G254" s="278">
        <v>401.56666666666672</v>
      </c>
      <c r="H254" s="278">
        <v>448.76666666666677</v>
      </c>
      <c r="I254" s="278">
        <v>462.98333333333335</v>
      </c>
      <c r="J254" s="278">
        <v>472.36666666666679</v>
      </c>
      <c r="K254" s="276">
        <v>453.6</v>
      </c>
      <c r="L254" s="276">
        <v>430</v>
      </c>
      <c r="M254" s="276">
        <v>4.6240199999999998</v>
      </c>
    </row>
    <row r="255" spans="1:13">
      <c r="A255" s="267">
        <v>247</v>
      </c>
      <c r="B255" s="276" t="s">
        <v>128</v>
      </c>
      <c r="C255" s="277">
        <v>202.95</v>
      </c>
      <c r="D255" s="278">
        <v>205.6</v>
      </c>
      <c r="E255" s="278">
        <v>196.5</v>
      </c>
      <c r="F255" s="278">
        <v>190.05</v>
      </c>
      <c r="G255" s="278">
        <v>180.95000000000002</v>
      </c>
      <c r="H255" s="278">
        <v>212.04999999999998</v>
      </c>
      <c r="I255" s="278">
        <v>221.14999999999995</v>
      </c>
      <c r="J255" s="278">
        <v>227.59999999999997</v>
      </c>
      <c r="K255" s="276">
        <v>214.7</v>
      </c>
      <c r="L255" s="276">
        <v>199.15</v>
      </c>
      <c r="M255" s="276">
        <v>418.34796999999998</v>
      </c>
    </row>
    <row r="256" spans="1:13">
      <c r="A256" s="267">
        <v>248</v>
      </c>
      <c r="B256" s="276" t="s">
        <v>413</v>
      </c>
      <c r="C256" s="277">
        <v>265.95</v>
      </c>
      <c r="D256" s="278">
        <v>273.41666666666669</v>
      </c>
      <c r="E256" s="278">
        <v>253.53333333333336</v>
      </c>
      <c r="F256" s="278">
        <v>241.11666666666667</v>
      </c>
      <c r="G256" s="278">
        <v>221.23333333333335</v>
      </c>
      <c r="H256" s="278">
        <v>285.83333333333337</v>
      </c>
      <c r="I256" s="278">
        <v>305.7166666666667</v>
      </c>
      <c r="J256" s="278">
        <v>318.13333333333338</v>
      </c>
      <c r="K256" s="276">
        <v>293.3</v>
      </c>
      <c r="L256" s="276">
        <v>261</v>
      </c>
      <c r="M256" s="276">
        <v>1.2945599999999999</v>
      </c>
    </row>
    <row r="257" spans="1:13">
      <c r="A257" s="267">
        <v>249</v>
      </c>
      <c r="B257" s="276" t="s">
        <v>411</v>
      </c>
      <c r="C257" s="277">
        <v>121.55</v>
      </c>
      <c r="D257" s="278">
        <v>124.06666666666668</v>
      </c>
      <c r="E257" s="278">
        <v>116.13333333333335</v>
      </c>
      <c r="F257" s="278">
        <v>110.71666666666668</v>
      </c>
      <c r="G257" s="278">
        <v>102.78333333333336</v>
      </c>
      <c r="H257" s="278">
        <v>129.48333333333335</v>
      </c>
      <c r="I257" s="278">
        <v>137.41666666666666</v>
      </c>
      <c r="J257" s="278">
        <v>142.83333333333334</v>
      </c>
      <c r="K257" s="276">
        <v>132</v>
      </c>
      <c r="L257" s="276">
        <v>118.65</v>
      </c>
      <c r="M257" s="276">
        <v>7.0306100000000002</v>
      </c>
    </row>
    <row r="258" spans="1:13">
      <c r="A258" s="267">
        <v>250</v>
      </c>
      <c r="B258" s="276" t="s">
        <v>431</v>
      </c>
      <c r="C258" s="277">
        <v>21.7</v>
      </c>
      <c r="D258" s="278">
        <v>22.383333333333336</v>
      </c>
      <c r="E258" s="278">
        <v>20.816666666666674</v>
      </c>
      <c r="F258" s="278">
        <v>19.933333333333337</v>
      </c>
      <c r="G258" s="278">
        <v>18.366666666666674</v>
      </c>
      <c r="H258" s="278">
        <v>23.266666666666673</v>
      </c>
      <c r="I258" s="278">
        <v>24.833333333333336</v>
      </c>
      <c r="J258" s="278">
        <v>25.716666666666672</v>
      </c>
      <c r="K258" s="276">
        <v>23.95</v>
      </c>
      <c r="L258" s="276">
        <v>21.5</v>
      </c>
      <c r="M258" s="276">
        <v>39.153419999999997</v>
      </c>
    </row>
    <row r="259" spans="1:13">
      <c r="A259" s="267">
        <v>251</v>
      </c>
      <c r="B259" s="276" t="s">
        <v>428</v>
      </c>
      <c r="C259" s="277">
        <v>40.15</v>
      </c>
      <c r="D259" s="278">
        <v>41.25</v>
      </c>
      <c r="E259" s="278">
        <v>38.9</v>
      </c>
      <c r="F259" s="278">
        <v>37.65</v>
      </c>
      <c r="G259" s="278">
        <v>35.299999999999997</v>
      </c>
      <c r="H259" s="278">
        <v>42.5</v>
      </c>
      <c r="I259" s="278">
        <v>44.849999999999994</v>
      </c>
      <c r="J259" s="278">
        <v>46.1</v>
      </c>
      <c r="K259" s="276">
        <v>43.6</v>
      </c>
      <c r="L259" s="276">
        <v>40</v>
      </c>
      <c r="M259" s="276">
        <v>7.5530200000000001</v>
      </c>
    </row>
    <row r="260" spans="1:13">
      <c r="A260" s="267">
        <v>252</v>
      </c>
      <c r="B260" s="276" t="s">
        <v>429</v>
      </c>
      <c r="C260" s="277">
        <v>89.2</v>
      </c>
      <c r="D260" s="278">
        <v>90.899999999999991</v>
      </c>
      <c r="E260" s="278">
        <v>86.299999999999983</v>
      </c>
      <c r="F260" s="278">
        <v>83.399999999999991</v>
      </c>
      <c r="G260" s="278">
        <v>78.799999999999983</v>
      </c>
      <c r="H260" s="278">
        <v>93.799999999999983</v>
      </c>
      <c r="I260" s="278">
        <v>98.399999999999977</v>
      </c>
      <c r="J260" s="278">
        <v>101.29999999999998</v>
      </c>
      <c r="K260" s="276">
        <v>95.5</v>
      </c>
      <c r="L260" s="276">
        <v>88</v>
      </c>
      <c r="M260" s="276">
        <v>14.3935</v>
      </c>
    </row>
    <row r="261" spans="1:13">
      <c r="A261" s="267">
        <v>253</v>
      </c>
      <c r="B261" s="276" t="s">
        <v>432</v>
      </c>
      <c r="C261" s="277">
        <v>55.05</v>
      </c>
      <c r="D261" s="278">
        <v>54.583333333333336</v>
      </c>
      <c r="E261" s="278">
        <v>51.666666666666671</v>
      </c>
      <c r="F261" s="278">
        <v>48.283333333333339</v>
      </c>
      <c r="G261" s="278">
        <v>45.366666666666674</v>
      </c>
      <c r="H261" s="278">
        <v>57.966666666666669</v>
      </c>
      <c r="I261" s="278">
        <v>60.88333333333334</v>
      </c>
      <c r="J261" s="278">
        <v>64.266666666666666</v>
      </c>
      <c r="K261" s="276">
        <v>57.5</v>
      </c>
      <c r="L261" s="276">
        <v>51.2</v>
      </c>
      <c r="M261" s="276">
        <v>30.605869999999999</v>
      </c>
    </row>
    <row r="262" spans="1:13">
      <c r="A262" s="267">
        <v>254</v>
      </c>
      <c r="B262" s="276" t="s">
        <v>422</v>
      </c>
      <c r="C262" s="277">
        <v>1050.7</v>
      </c>
      <c r="D262" s="278">
        <v>1054.6333333333334</v>
      </c>
      <c r="E262" s="278">
        <v>1031.6166666666668</v>
      </c>
      <c r="F262" s="278">
        <v>1012.5333333333333</v>
      </c>
      <c r="G262" s="278">
        <v>989.51666666666665</v>
      </c>
      <c r="H262" s="278">
        <v>1073.7166666666669</v>
      </c>
      <c r="I262" s="278">
        <v>1096.7333333333338</v>
      </c>
      <c r="J262" s="278">
        <v>1115.8166666666671</v>
      </c>
      <c r="K262" s="276">
        <v>1077.6500000000001</v>
      </c>
      <c r="L262" s="276">
        <v>1035.55</v>
      </c>
      <c r="M262" s="276">
        <v>1.43062</v>
      </c>
    </row>
    <row r="263" spans="1:13">
      <c r="A263" s="267">
        <v>255</v>
      </c>
      <c r="B263" s="276" t="s">
        <v>436</v>
      </c>
      <c r="C263" s="277">
        <v>2114.0500000000002</v>
      </c>
      <c r="D263" s="278">
        <v>2146.6666666666665</v>
      </c>
      <c r="E263" s="278">
        <v>2068.333333333333</v>
      </c>
      <c r="F263" s="278">
        <v>2022.6166666666663</v>
      </c>
      <c r="G263" s="278">
        <v>1944.2833333333328</v>
      </c>
      <c r="H263" s="278">
        <v>2192.3833333333332</v>
      </c>
      <c r="I263" s="278">
        <v>2270.7166666666662</v>
      </c>
      <c r="J263" s="278">
        <v>2316.4333333333334</v>
      </c>
      <c r="K263" s="276">
        <v>2225</v>
      </c>
      <c r="L263" s="276">
        <v>2100.9499999999998</v>
      </c>
      <c r="M263" s="276">
        <v>0.13741999999999999</v>
      </c>
    </row>
    <row r="264" spans="1:13">
      <c r="A264" s="267">
        <v>256</v>
      </c>
      <c r="B264" s="276" t="s">
        <v>433</v>
      </c>
      <c r="C264" s="277">
        <v>70.2</v>
      </c>
      <c r="D264" s="278">
        <v>72.116666666666674</v>
      </c>
      <c r="E264" s="278">
        <v>66.283333333333346</v>
      </c>
      <c r="F264" s="278">
        <v>62.366666666666674</v>
      </c>
      <c r="G264" s="278">
        <v>56.533333333333346</v>
      </c>
      <c r="H264" s="278">
        <v>76.033333333333346</v>
      </c>
      <c r="I264" s="278">
        <v>81.86666666666666</v>
      </c>
      <c r="J264" s="278">
        <v>85.783333333333346</v>
      </c>
      <c r="K264" s="276">
        <v>77.95</v>
      </c>
      <c r="L264" s="276">
        <v>68.2</v>
      </c>
      <c r="M264" s="276">
        <v>13.05856</v>
      </c>
    </row>
    <row r="265" spans="1:13">
      <c r="A265" s="267">
        <v>257</v>
      </c>
      <c r="B265" s="276" t="s">
        <v>129</v>
      </c>
      <c r="C265" s="277">
        <v>252.8</v>
      </c>
      <c r="D265" s="278">
        <v>257.11666666666667</v>
      </c>
      <c r="E265" s="278">
        <v>240.53333333333336</v>
      </c>
      <c r="F265" s="278">
        <v>228.26666666666668</v>
      </c>
      <c r="G265" s="278">
        <v>211.68333333333337</v>
      </c>
      <c r="H265" s="278">
        <v>269.38333333333333</v>
      </c>
      <c r="I265" s="278">
        <v>285.96666666666658</v>
      </c>
      <c r="J265" s="278">
        <v>298.23333333333335</v>
      </c>
      <c r="K265" s="276">
        <v>273.7</v>
      </c>
      <c r="L265" s="276">
        <v>244.85</v>
      </c>
      <c r="M265" s="276">
        <v>98.011510000000001</v>
      </c>
    </row>
    <row r="266" spans="1:13">
      <c r="A266" s="267">
        <v>258</v>
      </c>
      <c r="B266" s="276" t="s">
        <v>423</v>
      </c>
      <c r="C266" s="277">
        <v>1913.25</v>
      </c>
      <c r="D266" s="278">
        <v>1897.75</v>
      </c>
      <c r="E266" s="278">
        <v>1865.5</v>
      </c>
      <c r="F266" s="278">
        <v>1817.75</v>
      </c>
      <c r="G266" s="278">
        <v>1785.5</v>
      </c>
      <c r="H266" s="278">
        <v>1945.5</v>
      </c>
      <c r="I266" s="278">
        <v>1977.75</v>
      </c>
      <c r="J266" s="278">
        <v>2025.5</v>
      </c>
      <c r="K266" s="276">
        <v>1930</v>
      </c>
      <c r="L266" s="276">
        <v>1850</v>
      </c>
      <c r="M266" s="276">
        <v>2.4062000000000001</v>
      </c>
    </row>
    <row r="267" spans="1:13">
      <c r="A267" s="267">
        <v>259</v>
      </c>
      <c r="B267" s="276" t="s">
        <v>424</v>
      </c>
      <c r="C267" s="277">
        <v>330.25</v>
      </c>
      <c r="D267" s="278">
        <v>330.3</v>
      </c>
      <c r="E267" s="278">
        <v>318</v>
      </c>
      <c r="F267" s="278">
        <v>305.75</v>
      </c>
      <c r="G267" s="278">
        <v>293.45</v>
      </c>
      <c r="H267" s="278">
        <v>342.55</v>
      </c>
      <c r="I267" s="278">
        <v>354.85000000000008</v>
      </c>
      <c r="J267" s="278">
        <v>367.1</v>
      </c>
      <c r="K267" s="276">
        <v>342.6</v>
      </c>
      <c r="L267" s="276">
        <v>318.05</v>
      </c>
      <c r="M267" s="276">
        <v>2.86816</v>
      </c>
    </row>
    <row r="268" spans="1:13">
      <c r="A268" s="267">
        <v>260</v>
      </c>
      <c r="B268" s="276" t="s">
        <v>425</v>
      </c>
      <c r="C268" s="277">
        <v>102.25</v>
      </c>
      <c r="D268" s="278">
        <v>106.08333333333333</v>
      </c>
      <c r="E268" s="278">
        <v>94.166666666666657</v>
      </c>
      <c r="F268" s="278">
        <v>86.083333333333329</v>
      </c>
      <c r="G268" s="278">
        <v>74.166666666666657</v>
      </c>
      <c r="H268" s="278">
        <v>114.16666666666666</v>
      </c>
      <c r="I268" s="278">
        <v>126.08333333333331</v>
      </c>
      <c r="J268" s="278">
        <v>134.16666666666666</v>
      </c>
      <c r="K268" s="276">
        <v>118</v>
      </c>
      <c r="L268" s="276">
        <v>98</v>
      </c>
      <c r="M268" s="276">
        <v>88.789079999999998</v>
      </c>
    </row>
    <row r="269" spans="1:13">
      <c r="A269" s="267">
        <v>261</v>
      </c>
      <c r="B269" s="276" t="s">
        <v>426</v>
      </c>
      <c r="C269" s="277">
        <v>70.849999999999994</v>
      </c>
      <c r="D269" s="278">
        <v>72.016666666666666</v>
      </c>
      <c r="E269" s="278">
        <v>69.133333333333326</v>
      </c>
      <c r="F269" s="278">
        <v>67.416666666666657</v>
      </c>
      <c r="G269" s="278">
        <v>64.533333333333317</v>
      </c>
      <c r="H269" s="278">
        <v>73.733333333333334</v>
      </c>
      <c r="I269" s="278">
        <v>76.616666666666688</v>
      </c>
      <c r="J269" s="278">
        <v>78.333333333333343</v>
      </c>
      <c r="K269" s="276">
        <v>74.900000000000006</v>
      </c>
      <c r="L269" s="276">
        <v>70.3</v>
      </c>
      <c r="M269" s="276">
        <v>20.649360000000001</v>
      </c>
    </row>
    <row r="270" spans="1:13">
      <c r="A270" s="267">
        <v>262</v>
      </c>
      <c r="B270" s="276" t="s">
        <v>427</v>
      </c>
      <c r="C270" s="277">
        <v>80.849999999999994</v>
      </c>
      <c r="D270" s="278">
        <v>81.399999999999991</v>
      </c>
      <c r="E270" s="278">
        <v>74.999999999999986</v>
      </c>
      <c r="F270" s="278">
        <v>69.149999999999991</v>
      </c>
      <c r="G270" s="278">
        <v>62.749999999999986</v>
      </c>
      <c r="H270" s="278">
        <v>87.249999999999986</v>
      </c>
      <c r="I270" s="278">
        <v>93.649999999999991</v>
      </c>
      <c r="J270" s="278">
        <v>99.499999999999986</v>
      </c>
      <c r="K270" s="276">
        <v>87.8</v>
      </c>
      <c r="L270" s="276">
        <v>75.55</v>
      </c>
      <c r="M270" s="276">
        <v>43.366410000000002</v>
      </c>
    </row>
    <row r="271" spans="1:13">
      <c r="A271" s="267">
        <v>263</v>
      </c>
      <c r="B271" s="276" t="s">
        <v>435</v>
      </c>
      <c r="C271" s="277">
        <v>67.95</v>
      </c>
      <c r="D271" s="278">
        <v>68.900000000000006</v>
      </c>
      <c r="E271" s="278">
        <v>64.400000000000006</v>
      </c>
      <c r="F271" s="278">
        <v>60.849999999999994</v>
      </c>
      <c r="G271" s="278">
        <v>56.349999999999994</v>
      </c>
      <c r="H271" s="278">
        <v>72.450000000000017</v>
      </c>
      <c r="I271" s="278">
        <v>76.950000000000017</v>
      </c>
      <c r="J271" s="278">
        <v>80.500000000000028</v>
      </c>
      <c r="K271" s="276">
        <v>73.400000000000006</v>
      </c>
      <c r="L271" s="276">
        <v>65.349999999999994</v>
      </c>
      <c r="M271" s="276">
        <v>17.063410000000001</v>
      </c>
    </row>
    <row r="272" spans="1:13">
      <c r="A272" s="267">
        <v>264</v>
      </c>
      <c r="B272" s="276" t="s">
        <v>434</v>
      </c>
      <c r="C272" s="277">
        <v>131.65</v>
      </c>
      <c r="D272" s="278">
        <v>129.93333333333337</v>
      </c>
      <c r="E272" s="278">
        <v>118.31666666666672</v>
      </c>
      <c r="F272" s="278">
        <v>104.98333333333335</v>
      </c>
      <c r="G272" s="278">
        <v>93.366666666666703</v>
      </c>
      <c r="H272" s="278">
        <v>143.26666666666674</v>
      </c>
      <c r="I272" s="278">
        <v>154.88333333333335</v>
      </c>
      <c r="J272" s="278">
        <v>168.21666666666675</v>
      </c>
      <c r="K272" s="276">
        <v>141.55000000000001</v>
      </c>
      <c r="L272" s="276">
        <v>116.6</v>
      </c>
      <c r="M272" s="276">
        <v>9.4271399999999996</v>
      </c>
    </row>
    <row r="273" spans="1:13">
      <c r="A273" s="267">
        <v>265</v>
      </c>
      <c r="B273" s="276" t="s">
        <v>263</v>
      </c>
      <c r="C273" s="277">
        <v>66.349999999999994</v>
      </c>
      <c r="D273" s="278">
        <v>67.416666666666671</v>
      </c>
      <c r="E273" s="278">
        <v>63.933333333333337</v>
      </c>
      <c r="F273" s="278">
        <v>61.516666666666666</v>
      </c>
      <c r="G273" s="278">
        <v>58.033333333333331</v>
      </c>
      <c r="H273" s="278">
        <v>69.833333333333343</v>
      </c>
      <c r="I273" s="278">
        <v>73.316666666666663</v>
      </c>
      <c r="J273" s="278">
        <v>75.733333333333348</v>
      </c>
      <c r="K273" s="276">
        <v>70.900000000000006</v>
      </c>
      <c r="L273" s="276">
        <v>65</v>
      </c>
      <c r="M273" s="276">
        <v>38.0548</v>
      </c>
    </row>
    <row r="274" spans="1:13">
      <c r="A274" s="267">
        <v>266</v>
      </c>
      <c r="B274" s="276" t="s">
        <v>130</v>
      </c>
      <c r="C274" s="277">
        <v>353.5</v>
      </c>
      <c r="D274" s="278">
        <v>355.3</v>
      </c>
      <c r="E274" s="278">
        <v>342.20000000000005</v>
      </c>
      <c r="F274" s="278">
        <v>330.90000000000003</v>
      </c>
      <c r="G274" s="278">
        <v>317.80000000000007</v>
      </c>
      <c r="H274" s="278">
        <v>366.6</v>
      </c>
      <c r="I274" s="278">
        <v>379.70000000000005</v>
      </c>
      <c r="J274" s="278">
        <v>391</v>
      </c>
      <c r="K274" s="276">
        <v>368.4</v>
      </c>
      <c r="L274" s="276">
        <v>344</v>
      </c>
      <c r="M274" s="276">
        <v>73.455010000000001</v>
      </c>
    </row>
    <row r="275" spans="1:13">
      <c r="A275" s="267">
        <v>267</v>
      </c>
      <c r="B275" s="276" t="s">
        <v>264</v>
      </c>
      <c r="C275" s="277">
        <v>766.05</v>
      </c>
      <c r="D275" s="278">
        <v>769.23333333333323</v>
      </c>
      <c r="E275" s="278">
        <v>727.11666666666645</v>
      </c>
      <c r="F275" s="278">
        <v>688.18333333333317</v>
      </c>
      <c r="G275" s="278">
        <v>646.06666666666638</v>
      </c>
      <c r="H275" s="278">
        <v>808.16666666666652</v>
      </c>
      <c r="I275" s="278">
        <v>850.2833333333333</v>
      </c>
      <c r="J275" s="278">
        <v>889.21666666666658</v>
      </c>
      <c r="K275" s="276">
        <v>811.35</v>
      </c>
      <c r="L275" s="276">
        <v>730.3</v>
      </c>
      <c r="M275" s="276">
        <v>7.7353300000000003</v>
      </c>
    </row>
    <row r="276" spans="1:13">
      <c r="A276" s="267">
        <v>268</v>
      </c>
      <c r="B276" s="276" t="s">
        <v>131</v>
      </c>
      <c r="C276" s="277">
        <v>2679.05</v>
      </c>
      <c r="D276" s="278">
        <v>2700.6166666666663</v>
      </c>
      <c r="E276" s="278">
        <v>2582.3833333333328</v>
      </c>
      <c r="F276" s="278">
        <v>2485.7166666666662</v>
      </c>
      <c r="G276" s="278">
        <v>2367.4833333333327</v>
      </c>
      <c r="H276" s="278">
        <v>2797.2833333333328</v>
      </c>
      <c r="I276" s="278">
        <v>2915.5166666666664</v>
      </c>
      <c r="J276" s="278">
        <v>3012.1833333333329</v>
      </c>
      <c r="K276" s="276">
        <v>2818.85</v>
      </c>
      <c r="L276" s="276">
        <v>2603.9499999999998</v>
      </c>
      <c r="M276" s="276">
        <v>17.64425</v>
      </c>
    </row>
    <row r="277" spans="1:13">
      <c r="A277" s="267">
        <v>269</v>
      </c>
      <c r="B277" s="276" t="s">
        <v>132</v>
      </c>
      <c r="C277" s="277">
        <v>600.45000000000005</v>
      </c>
      <c r="D277" s="278">
        <v>617.69999999999993</v>
      </c>
      <c r="E277" s="278">
        <v>569.39999999999986</v>
      </c>
      <c r="F277" s="278">
        <v>538.34999999999991</v>
      </c>
      <c r="G277" s="278">
        <v>490.04999999999984</v>
      </c>
      <c r="H277" s="278">
        <v>648.74999999999989</v>
      </c>
      <c r="I277" s="278">
        <v>697.04999999999984</v>
      </c>
      <c r="J277" s="278">
        <v>728.09999999999991</v>
      </c>
      <c r="K277" s="276">
        <v>666</v>
      </c>
      <c r="L277" s="276">
        <v>586.65</v>
      </c>
      <c r="M277" s="276">
        <v>14.978429999999999</v>
      </c>
    </row>
    <row r="278" spans="1:13">
      <c r="A278" s="267">
        <v>270</v>
      </c>
      <c r="B278" s="276" t="s">
        <v>437</v>
      </c>
      <c r="C278" s="277">
        <v>137.25</v>
      </c>
      <c r="D278" s="278">
        <v>139.25</v>
      </c>
      <c r="E278" s="278">
        <v>134.1</v>
      </c>
      <c r="F278" s="278">
        <v>130.94999999999999</v>
      </c>
      <c r="G278" s="278">
        <v>125.79999999999998</v>
      </c>
      <c r="H278" s="278">
        <v>142.4</v>
      </c>
      <c r="I278" s="278">
        <v>147.54999999999998</v>
      </c>
      <c r="J278" s="278">
        <v>150.70000000000002</v>
      </c>
      <c r="K278" s="276">
        <v>144.4</v>
      </c>
      <c r="L278" s="276">
        <v>136.1</v>
      </c>
      <c r="M278" s="276">
        <v>5.3201400000000003</v>
      </c>
    </row>
    <row r="279" spans="1:13">
      <c r="A279" s="267">
        <v>271</v>
      </c>
      <c r="B279" s="276" t="s">
        <v>443</v>
      </c>
      <c r="C279" s="277">
        <v>690.5</v>
      </c>
      <c r="D279" s="278">
        <v>696.7166666666667</v>
      </c>
      <c r="E279" s="278">
        <v>678.88333333333344</v>
      </c>
      <c r="F279" s="278">
        <v>667.26666666666677</v>
      </c>
      <c r="G279" s="278">
        <v>649.43333333333351</v>
      </c>
      <c r="H279" s="278">
        <v>708.33333333333337</v>
      </c>
      <c r="I279" s="278">
        <v>726.16666666666663</v>
      </c>
      <c r="J279" s="278">
        <v>737.7833333333333</v>
      </c>
      <c r="K279" s="276">
        <v>714.55</v>
      </c>
      <c r="L279" s="276">
        <v>685.1</v>
      </c>
      <c r="M279" s="276">
        <v>5.2127800000000004</v>
      </c>
    </row>
    <row r="280" spans="1:13">
      <c r="A280" s="267">
        <v>272</v>
      </c>
      <c r="B280" s="276" t="s">
        <v>444</v>
      </c>
      <c r="C280" s="277">
        <v>292.35000000000002</v>
      </c>
      <c r="D280" s="278">
        <v>296.23333333333335</v>
      </c>
      <c r="E280" s="278">
        <v>279.11666666666667</v>
      </c>
      <c r="F280" s="278">
        <v>265.88333333333333</v>
      </c>
      <c r="G280" s="278">
        <v>248.76666666666665</v>
      </c>
      <c r="H280" s="278">
        <v>309.4666666666667</v>
      </c>
      <c r="I280" s="278">
        <v>326.58333333333337</v>
      </c>
      <c r="J280" s="278">
        <v>339.81666666666672</v>
      </c>
      <c r="K280" s="276">
        <v>313.35000000000002</v>
      </c>
      <c r="L280" s="276">
        <v>283</v>
      </c>
      <c r="M280" s="276">
        <v>2.9013399999999998</v>
      </c>
    </row>
    <row r="281" spans="1:13">
      <c r="A281" s="267">
        <v>273</v>
      </c>
      <c r="B281" s="276" t="s">
        <v>445</v>
      </c>
      <c r="C281" s="277">
        <v>556.85</v>
      </c>
      <c r="D281" s="278">
        <v>553.4</v>
      </c>
      <c r="E281" s="278">
        <v>546.44999999999993</v>
      </c>
      <c r="F281" s="278">
        <v>536.04999999999995</v>
      </c>
      <c r="G281" s="278">
        <v>529.09999999999991</v>
      </c>
      <c r="H281" s="278">
        <v>563.79999999999995</v>
      </c>
      <c r="I281" s="278">
        <v>570.75</v>
      </c>
      <c r="J281" s="278">
        <v>581.15</v>
      </c>
      <c r="K281" s="276">
        <v>560.35</v>
      </c>
      <c r="L281" s="276">
        <v>543</v>
      </c>
      <c r="M281" s="276">
        <v>3.0401899999999999</v>
      </c>
    </row>
    <row r="282" spans="1:13">
      <c r="A282" s="267">
        <v>274</v>
      </c>
      <c r="B282" s="276" t="s">
        <v>447</v>
      </c>
      <c r="C282" s="277">
        <v>44.2</v>
      </c>
      <c r="D282" s="278">
        <v>45.050000000000004</v>
      </c>
      <c r="E282" s="278">
        <v>41.150000000000006</v>
      </c>
      <c r="F282" s="278">
        <v>38.1</v>
      </c>
      <c r="G282" s="278">
        <v>34.200000000000003</v>
      </c>
      <c r="H282" s="278">
        <v>48.100000000000009</v>
      </c>
      <c r="I282" s="278">
        <v>52</v>
      </c>
      <c r="J282" s="278">
        <v>55.050000000000011</v>
      </c>
      <c r="K282" s="276">
        <v>48.95</v>
      </c>
      <c r="L282" s="276">
        <v>42</v>
      </c>
      <c r="M282" s="276">
        <v>54.54289</v>
      </c>
    </row>
    <row r="283" spans="1:13">
      <c r="A283" s="267">
        <v>275</v>
      </c>
      <c r="B283" s="276" t="s">
        <v>449</v>
      </c>
      <c r="C283" s="277">
        <v>360.3</v>
      </c>
      <c r="D283" s="278">
        <v>349.55</v>
      </c>
      <c r="E283" s="278">
        <v>328.3</v>
      </c>
      <c r="F283" s="278">
        <v>296.3</v>
      </c>
      <c r="G283" s="278">
        <v>275.05</v>
      </c>
      <c r="H283" s="278">
        <v>381.55</v>
      </c>
      <c r="I283" s="278">
        <v>402.8</v>
      </c>
      <c r="J283" s="278">
        <v>434.8</v>
      </c>
      <c r="K283" s="276">
        <v>370.8</v>
      </c>
      <c r="L283" s="276">
        <v>317.55</v>
      </c>
      <c r="M283" s="276">
        <v>5.9507700000000003</v>
      </c>
    </row>
    <row r="284" spans="1:13">
      <c r="A284" s="267">
        <v>276</v>
      </c>
      <c r="B284" s="276" t="s">
        <v>439</v>
      </c>
      <c r="C284" s="277">
        <v>474.7</v>
      </c>
      <c r="D284" s="278">
        <v>474.09999999999997</v>
      </c>
      <c r="E284" s="278">
        <v>463.79999999999995</v>
      </c>
      <c r="F284" s="278">
        <v>452.9</v>
      </c>
      <c r="G284" s="278">
        <v>442.59999999999997</v>
      </c>
      <c r="H284" s="278">
        <v>484.99999999999994</v>
      </c>
      <c r="I284" s="278">
        <v>495.3</v>
      </c>
      <c r="J284" s="278">
        <v>506.19999999999993</v>
      </c>
      <c r="K284" s="276">
        <v>484.4</v>
      </c>
      <c r="L284" s="276">
        <v>463.2</v>
      </c>
      <c r="M284" s="276">
        <v>4.4820200000000003</v>
      </c>
    </row>
    <row r="285" spans="1:13">
      <c r="A285" s="267">
        <v>277</v>
      </c>
      <c r="B285" s="276" t="s">
        <v>440</v>
      </c>
      <c r="C285" s="277">
        <v>316.8</v>
      </c>
      <c r="D285" s="278">
        <v>325.13333333333338</v>
      </c>
      <c r="E285" s="278">
        <v>302.66666666666674</v>
      </c>
      <c r="F285" s="278">
        <v>288.53333333333336</v>
      </c>
      <c r="G285" s="278">
        <v>266.06666666666672</v>
      </c>
      <c r="H285" s="278">
        <v>339.26666666666677</v>
      </c>
      <c r="I285" s="278">
        <v>361.73333333333335</v>
      </c>
      <c r="J285" s="278">
        <v>375.86666666666679</v>
      </c>
      <c r="K285" s="276">
        <v>347.6</v>
      </c>
      <c r="L285" s="276">
        <v>311</v>
      </c>
      <c r="M285" s="276">
        <v>14.164849999999999</v>
      </c>
    </row>
    <row r="286" spans="1:13">
      <c r="A286" s="267">
        <v>278</v>
      </c>
      <c r="B286" s="276" t="s">
        <v>451</v>
      </c>
      <c r="C286" s="277">
        <v>204.95</v>
      </c>
      <c r="D286" s="278">
        <v>203.26666666666665</v>
      </c>
      <c r="E286" s="278">
        <v>181.68333333333331</v>
      </c>
      <c r="F286" s="278">
        <v>158.41666666666666</v>
      </c>
      <c r="G286" s="278">
        <v>136.83333333333331</v>
      </c>
      <c r="H286" s="278">
        <v>226.5333333333333</v>
      </c>
      <c r="I286" s="278">
        <v>248.11666666666667</v>
      </c>
      <c r="J286" s="278">
        <v>271.38333333333333</v>
      </c>
      <c r="K286" s="276">
        <v>224.85</v>
      </c>
      <c r="L286" s="276">
        <v>180</v>
      </c>
      <c r="M286" s="276">
        <v>1.9771000000000001</v>
      </c>
    </row>
    <row r="287" spans="1:13">
      <c r="A287" s="267">
        <v>279</v>
      </c>
      <c r="B287" s="276" t="s">
        <v>133</v>
      </c>
      <c r="C287" s="277">
        <v>1920.85</v>
      </c>
      <c r="D287" s="278">
        <v>1929.1499999999999</v>
      </c>
      <c r="E287" s="278">
        <v>1899.2999999999997</v>
      </c>
      <c r="F287" s="278">
        <v>1877.7499999999998</v>
      </c>
      <c r="G287" s="278">
        <v>1847.8999999999996</v>
      </c>
      <c r="H287" s="278">
        <v>1950.6999999999998</v>
      </c>
      <c r="I287" s="278">
        <v>1980.5499999999997</v>
      </c>
      <c r="J287" s="278">
        <v>2002.1</v>
      </c>
      <c r="K287" s="276">
        <v>1959</v>
      </c>
      <c r="L287" s="276">
        <v>1907.6</v>
      </c>
      <c r="M287" s="276">
        <v>39.415109999999999</v>
      </c>
    </row>
    <row r="288" spans="1:13">
      <c r="A288" s="267">
        <v>280</v>
      </c>
      <c r="B288" s="276" t="s">
        <v>441</v>
      </c>
      <c r="C288" s="277">
        <v>106.9</v>
      </c>
      <c r="D288" s="278">
        <v>111.88333333333333</v>
      </c>
      <c r="E288" s="278">
        <v>99.366666666666646</v>
      </c>
      <c r="F288" s="278">
        <v>91.833333333333314</v>
      </c>
      <c r="G288" s="278">
        <v>79.316666666666634</v>
      </c>
      <c r="H288" s="278">
        <v>119.41666666666666</v>
      </c>
      <c r="I288" s="278">
        <v>131.93333333333334</v>
      </c>
      <c r="J288" s="278">
        <v>139.46666666666667</v>
      </c>
      <c r="K288" s="276">
        <v>124.4</v>
      </c>
      <c r="L288" s="276">
        <v>104.35</v>
      </c>
      <c r="M288" s="276">
        <v>28.184149999999999</v>
      </c>
    </row>
    <row r="289" spans="1:13">
      <c r="A289" s="267">
        <v>281</v>
      </c>
      <c r="B289" s="276" t="s">
        <v>438</v>
      </c>
      <c r="C289" s="277">
        <v>821.8</v>
      </c>
      <c r="D289" s="278">
        <v>857.63333333333333</v>
      </c>
      <c r="E289" s="278">
        <v>765.26666666666665</v>
      </c>
      <c r="F289" s="278">
        <v>708.73333333333335</v>
      </c>
      <c r="G289" s="278">
        <v>616.36666666666667</v>
      </c>
      <c r="H289" s="278">
        <v>914.16666666666663</v>
      </c>
      <c r="I289" s="278">
        <v>1006.5333333333332</v>
      </c>
      <c r="J289" s="278">
        <v>1063.0666666666666</v>
      </c>
      <c r="K289" s="276">
        <v>950</v>
      </c>
      <c r="L289" s="276">
        <v>801.1</v>
      </c>
      <c r="M289" s="276">
        <v>3.4542799999999998</v>
      </c>
    </row>
    <row r="290" spans="1:13">
      <c r="A290" s="267">
        <v>282</v>
      </c>
      <c r="B290" s="276" t="s">
        <v>442</v>
      </c>
      <c r="C290" s="277">
        <v>236.4</v>
      </c>
      <c r="D290" s="278">
        <v>238.98333333333335</v>
      </c>
      <c r="E290" s="278">
        <v>228.4666666666667</v>
      </c>
      <c r="F290" s="278">
        <v>220.53333333333336</v>
      </c>
      <c r="G290" s="278">
        <v>210.01666666666671</v>
      </c>
      <c r="H290" s="278">
        <v>246.91666666666669</v>
      </c>
      <c r="I290" s="278">
        <v>257.43333333333334</v>
      </c>
      <c r="J290" s="278">
        <v>265.36666666666667</v>
      </c>
      <c r="K290" s="276">
        <v>249.5</v>
      </c>
      <c r="L290" s="276">
        <v>231.05</v>
      </c>
      <c r="M290" s="276">
        <v>4.8652899999999999</v>
      </c>
    </row>
    <row r="291" spans="1:13">
      <c r="A291" s="267">
        <v>283</v>
      </c>
      <c r="B291" s="276" t="s">
        <v>1830</v>
      </c>
      <c r="C291" s="277">
        <v>590.35</v>
      </c>
      <c r="D291" s="278">
        <v>603.81666666666672</v>
      </c>
      <c r="E291" s="278">
        <v>573.83333333333348</v>
      </c>
      <c r="F291" s="278">
        <v>557.31666666666672</v>
      </c>
      <c r="G291" s="278">
        <v>527.33333333333348</v>
      </c>
      <c r="H291" s="278">
        <v>620.33333333333348</v>
      </c>
      <c r="I291" s="278">
        <v>650.31666666666683</v>
      </c>
      <c r="J291" s="278">
        <v>666.83333333333348</v>
      </c>
      <c r="K291" s="276">
        <v>633.79999999999995</v>
      </c>
      <c r="L291" s="276">
        <v>587.29999999999995</v>
      </c>
      <c r="M291" s="276">
        <v>0.27888000000000002</v>
      </c>
    </row>
    <row r="292" spans="1:13">
      <c r="A292" s="267">
        <v>284</v>
      </c>
      <c r="B292" s="276" t="s">
        <v>448</v>
      </c>
      <c r="C292" s="277">
        <v>498.7</v>
      </c>
      <c r="D292" s="278">
        <v>505.81666666666666</v>
      </c>
      <c r="E292" s="278">
        <v>486.63333333333333</v>
      </c>
      <c r="F292" s="278">
        <v>474.56666666666666</v>
      </c>
      <c r="G292" s="278">
        <v>455.38333333333333</v>
      </c>
      <c r="H292" s="278">
        <v>517.88333333333333</v>
      </c>
      <c r="I292" s="278">
        <v>537.06666666666661</v>
      </c>
      <c r="J292" s="278">
        <v>549.13333333333333</v>
      </c>
      <c r="K292" s="276">
        <v>525</v>
      </c>
      <c r="L292" s="276">
        <v>493.75</v>
      </c>
      <c r="M292" s="276">
        <v>3.4634100000000001</v>
      </c>
    </row>
    <row r="293" spans="1:13">
      <c r="A293" s="267">
        <v>285</v>
      </c>
      <c r="B293" s="276" t="s">
        <v>446</v>
      </c>
      <c r="C293" s="277">
        <v>51.35</v>
      </c>
      <c r="D293" s="278">
        <v>52.766666666666673</v>
      </c>
      <c r="E293" s="278">
        <v>48.583333333333343</v>
      </c>
      <c r="F293" s="278">
        <v>45.81666666666667</v>
      </c>
      <c r="G293" s="278">
        <v>41.63333333333334</v>
      </c>
      <c r="H293" s="278">
        <v>55.533333333333346</v>
      </c>
      <c r="I293" s="278">
        <v>59.716666666666669</v>
      </c>
      <c r="J293" s="278">
        <v>62.483333333333348</v>
      </c>
      <c r="K293" s="276">
        <v>56.95</v>
      </c>
      <c r="L293" s="276">
        <v>50</v>
      </c>
      <c r="M293" s="276">
        <v>35.31129</v>
      </c>
    </row>
    <row r="294" spans="1:13">
      <c r="A294" s="267">
        <v>286</v>
      </c>
      <c r="B294" s="276" t="s">
        <v>134</v>
      </c>
      <c r="C294" s="277">
        <v>84.95</v>
      </c>
      <c r="D294" s="278">
        <v>86.399999999999991</v>
      </c>
      <c r="E294" s="278">
        <v>80.84999999999998</v>
      </c>
      <c r="F294" s="278">
        <v>76.749999999999986</v>
      </c>
      <c r="G294" s="278">
        <v>71.199999999999974</v>
      </c>
      <c r="H294" s="278">
        <v>90.499999999999986</v>
      </c>
      <c r="I294" s="278">
        <v>96.05</v>
      </c>
      <c r="J294" s="278">
        <v>100.14999999999999</v>
      </c>
      <c r="K294" s="276">
        <v>91.95</v>
      </c>
      <c r="L294" s="276">
        <v>82.3</v>
      </c>
      <c r="M294" s="276">
        <v>179.38364999999999</v>
      </c>
    </row>
    <row r="295" spans="1:13">
      <c r="A295" s="267">
        <v>287</v>
      </c>
      <c r="B295" s="276" t="s">
        <v>358</v>
      </c>
      <c r="C295" s="277">
        <v>2200.1</v>
      </c>
      <c r="D295" s="278">
        <v>2189.3666666666668</v>
      </c>
      <c r="E295" s="278">
        <v>2118.7333333333336</v>
      </c>
      <c r="F295" s="278">
        <v>2037.3666666666668</v>
      </c>
      <c r="G295" s="278">
        <v>1966.7333333333336</v>
      </c>
      <c r="H295" s="278">
        <v>2270.7333333333336</v>
      </c>
      <c r="I295" s="278">
        <v>2341.3666666666668</v>
      </c>
      <c r="J295" s="278">
        <v>2422.7333333333336</v>
      </c>
      <c r="K295" s="276">
        <v>2260</v>
      </c>
      <c r="L295" s="276">
        <v>2108</v>
      </c>
      <c r="M295" s="276">
        <v>3.7160500000000001</v>
      </c>
    </row>
    <row r="296" spans="1:13">
      <c r="A296" s="267">
        <v>288</v>
      </c>
      <c r="B296" s="276" t="s">
        <v>1841</v>
      </c>
      <c r="C296" s="277">
        <v>220.5</v>
      </c>
      <c r="D296" s="278">
        <v>223.38333333333333</v>
      </c>
      <c r="E296" s="278">
        <v>212.11666666666665</v>
      </c>
      <c r="F296" s="278">
        <v>203.73333333333332</v>
      </c>
      <c r="G296" s="278">
        <v>192.46666666666664</v>
      </c>
      <c r="H296" s="278">
        <v>231.76666666666665</v>
      </c>
      <c r="I296" s="278">
        <v>243.0333333333333</v>
      </c>
      <c r="J296" s="278">
        <v>251.41666666666666</v>
      </c>
      <c r="K296" s="276">
        <v>234.65</v>
      </c>
      <c r="L296" s="276">
        <v>215</v>
      </c>
      <c r="M296" s="276">
        <v>1.34944</v>
      </c>
    </row>
    <row r="297" spans="1:13">
      <c r="A297" s="267">
        <v>289</v>
      </c>
      <c r="B297" s="276" t="s">
        <v>454</v>
      </c>
      <c r="C297" s="277">
        <v>331.55</v>
      </c>
      <c r="D297" s="278">
        <v>336.09999999999997</v>
      </c>
      <c r="E297" s="278">
        <v>306.44999999999993</v>
      </c>
      <c r="F297" s="278">
        <v>281.34999999999997</v>
      </c>
      <c r="G297" s="278">
        <v>251.69999999999993</v>
      </c>
      <c r="H297" s="278">
        <v>361.19999999999993</v>
      </c>
      <c r="I297" s="278">
        <v>390.84999999999991</v>
      </c>
      <c r="J297" s="278">
        <v>415.94999999999993</v>
      </c>
      <c r="K297" s="276">
        <v>365.75</v>
      </c>
      <c r="L297" s="276">
        <v>311</v>
      </c>
      <c r="M297" s="276">
        <v>80.151709999999994</v>
      </c>
    </row>
    <row r="298" spans="1:13">
      <c r="A298" s="267">
        <v>290</v>
      </c>
      <c r="B298" s="276" t="s">
        <v>452</v>
      </c>
      <c r="C298" s="277">
        <v>4543.2</v>
      </c>
      <c r="D298" s="278">
        <v>4668.75</v>
      </c>
      <c r="E298" s="278">
        <v>4367.5</v>
      </c>
      <c r="F298" s="278">
        <v>4191.8</v>
      </c>
      <c r="G298" s="278">
        <v>3890.55</v>
      </c>
      <c r="H298" s="278">
        <v>4844.45</v>
      </c>
      <c r="I298" s="278">
        <v>5145.7</v>
      </c>
      <c r="J298" s="278">
        <v>5321.4</v>
      </c>
      <c r="K298" s="276">
        <v>4970</v>
      </c>
      <c r="L298" s="276">
        <v>4493.05</v>
      </c>
      <c r="M298" s="276">
        <v>0.14399999999999999</v>
      </c>
    </row>
    <row r="299" spans="1:13">
      <c r="A299" s="267">
        <v>291</v>
      </c>
      <c r="B299" s="276" t="s">
        <v>455</v>
      </c>
      <c r="C299" s="277">
        <v>38.6</v>
      </c>
      <c r="D299" s="278">
        <v>39.483333333333341</v>
      </c>
      <c r="E299" s="278">
        <v>35.51666666666668</v>
      </c>
      <c r="F299" s="278">
        <v>32.433333333333337</v>
      </c>
      <c r="G299" s="278">
        <v>28.466666666666676</v>
      </c>
      <c r="H299" s="278">
        <v>42.566666666666684</v>
      </c>
      <c r="I299" s="278">
        <v>46.533333333333339</v>
      </c>
      <c r="J299" s="278">
        <v>49.616666666666688</v>
      </c>
      <c r="K299" s="276">
        <v>43.45</v>
      </c>
      <c r="L299" s="276">
        <v>36.4</v>
      </c>
      <c r="M299" s="276">
        <v>73.500680000000003</v>
      </c>
    </row>
    <row r="300" spans="1:13">
      <c r="A300" s="267">
        <v>292</v>
      </c>
      <c r="B300" s="276" t="s">
        <v>135</v>
      </c>
      <c r="C300" s="277">
        <v>350.65</v>
      </c>
      <c r="D300" s="278">
        <v>353.54999999999995</v>
      </c>
      <c r="E300" s="278">
        <v>338.14999999999992</v>
      </c>
      <c r="F300" s="278">
        <v>325.64999999999998</v>
      </c>
      <c r="G300" s="278">
        <v>310.24999999999994</v>
      </c>
      <c r="H300" s="278">
        <v>366.0499999999999</v>
      </c>
      <c r="I300" s="278">
        <v>381.45</v>
      </c>
      <c r="J300" s="278">
        <v>393.94999999999987</v>
      </c>
      <c r="K300" s="276">
        <v>368.95</v>
      </c>
      <c r="L300" s="276">
        <v>341.05</v>
      </c>
      <c r="M300" s="276">
        <v>77.400819999999996</v>
      </c>
    </row>
    <row r="301" spans="1:13">
      <c r="A301" s="267">
        <v>293</v>
      </c>
      <c r="B301" s="276" t="s">
        <v>456</v>
      </c>
      <c r="C301" s="277">
        <v>916.1</v>
      </c>
      <c r="D301" s="278">
        <v>925.01666666666677</v>
      </c>
      <c r="E301" s="278">
        <v>905.08333333333348</v>
      </c>
      <c r="F301" s="278">
        <v>894.06666666666672</v>
      </c>
      <c r="G301" s="278">
        <v>874.13333333333344</v>
      </c>
      <c r="H301" s="278">
        <v>936.03333333333353</v>
      </c>
      <c r="I301" s="278">
        <v>955.9666666666667</v>
      </c>
      <c r="J301" s="278">
        <v>966.98333333333358</v>
      </c>
      <c r="K301" s="276">
        <v>944.95</v>
      </c>
      <c r="L301" s="276">
        <v>914</v>
      </c>
      <c r="M301" s="276">
        <v>0.68891000000000002</v>
      </c>
    </row>
    <row r="302" spans="1:13">
      <c r="A302" s="267">
        <v>294</v>
      </c>
      <c r="B302" s="276" t="s">
        <v>136</v>
      </c>
      <c r="C302" s="277">
        <v>1234.8499999999999</v>
      </c>
      <c r="D302" s="278">
        <v>1242.45</v>
      </c>
      <c r="E302" s="278">
        <v>1146.4000000000001</v>
      </c>
      <c r="F302" s="278">
        <v>1057.95</v>
      </c>
      <c r="G302" s="278">
        <v>961.90000000000009</v>
      </c>
      <c r="H302" s="278">
        <v>1330.9</v>
      </c>
      <c r="I302" s="278">
        <v>1426.9499999999998</v>
      </c>
      <c r="J302" s="278">
        <v>1515.4</v>
      </c>
      <c r="K302" s="276">
        <v>1338.5</v>
      </c>
      <c r="L302" s="276">
        <v>1154</v>
      </c>
      <c r="M302" s="276">
        <v>211.53345999999999</v>
      </c>
    </row>
    <row r="303" spans="1:13">
      <c r="A303" s="267">
        <v>295</v>
      </c>
      <c r="B303" s="276" t="s">
        <v>266</v>
      </c>
      <c r="C303" s="277">
        <v>3395.45</v>
      </c>
      <c r="D303" s="278">
        <v>3374.8166666666671</v>
      </c>
      <c r="E303" s="278">
        <v>3300.6333333333341</v>
      </c>
      <c r="F303" s="278">
        <v>3205.8166666666671</v>
      </c>
      <c r="G303" s="278">
        <v>3131.6333333333341</v>
      </c>
      <c r="H303" s="278">
        <v>3469.6333333333341</v>
      </c>
      <c r="I303" s="278">
        <v>3543.8166666666675</v>
      </c>
      <c r="J303" s="278">
        <v>3638.6333333333341</v>
      </c>
      <c r="K303" s="276">
        <v>3449</v>
      </c>
      <c r="L303" s="276">
        <v>3280</v>
      </c>
      <c r="M303" s="276">
        <v>7.5301299999999998</v>
      </c>
    </row>
    <row r="304" spans="1:13">
      <c r="A304" s="267">
        <v>296</v>
      </c>
      <c r="B304" s="276" t="s">
        <v>265</v>
      </c>
      <c r="C304" s="277">
        <v>2157</v>
      </c>
      <c r="D304" s="278">
        <v>2150.6666666666665</v>
      </c>
      <c r="E304" s="278">
        <v>1976.333333333333</v>
      </c>
      <c r="F304" s="278">
        <v>1795.6666666666665</v>
      </c>
      <c r="G304" s="278">
        <v>1621.333333333333</v>
      </c>
      <c r="H304" s="278">
        <v>2331.333333333333</v>
      </c>
      <c r="I304" s="278">
        <v>2505.6666666666661</v>
      </c>
      <c r="J304" s="278">
        <v>2686.333333333333</v>
      </c>
      <c r="K304" s="276">
        <v>2325</v>
      </c>
      <c r="L304" s="276">
        <v>1970</v>
      </c>
      <c r="M304" s="276">
        <v>10.253130000000001</v>
      </c>
    </row>
    <row r="305" spans="1:13">
      <c r="A305" s="267">
        <v>297</v>
      </c>
      <c r="B305" s="276" t="s">
        <v>137</v>
      </c>
      <c r="C305" s="277">
        <v>931.7</v>
      </c>
      <c r="D305" s="278">
        <v>932.83333333333337</v>
      </c>
      <c r="E305" s="278">
        <v>873.86666666666679</v>
      </c>
      <c r="F305" s="278">
        <v>816.03333333333342</v>
      </c>
      <c r="G305" s="278">
        <v>757.06666666666683</v>
      </c>
      <c r="H305" s="278">
        <v>990.66666666666674</v>
      </c>
      <c r="I305" s="278">
        <v>1049.6333333333332</v>
      </c>
      <c r="J305" s="278">
        <v>1107.4666666666667</v>
      </c>
      <c r="K305" s="276">
        <v>991.8</v>
      </c>
      <c r="L305" s="276">
        <v>875</v>
      </c>
      <c r="M305" s="276">
        <v>78.5518</v>
      </c>
    </row>
    <row r="306" spans="1:13">
      <c r="A306" s="267">
        <v>298</v>
      </c>
      <c r="B306" s="276" t="s">
        <v>457</v>
      </c>
      <c r="C306" s="277">
        <v>1580.2</v>
      </c>
      <c r="D306" s="278">
        <v>1575.8666666666668</v>
      </c>
      <c r="E306" s="278">
        <v>1519.2833333333335</v>
      </c>
      <c r="F306" s="278">
        <v>1458.3666666666668</v>
      </c>
      <c r="G306" s="278">
        <v>1401.7833333333335</v>
      </c>
      <c r="H306" s="278">
        <v>1636.7833333333335</v>
      </c>
      <c r="I306" s="278">
        <v>1693.3666666666666</v>
      </c>
      <c r="J306" s="278">
        <v>1754.2833333333335</v>
      </c>
      <c r="K306" s="276">
        <v>1632.45</v>
      </c>
      <c r="L306" s="276">
        <v>1514.95</v>
      </c>
      <c r="M306" s="276">
        <v>0.44907000000000002</v>
      </c>
    </row>
    <row r="307" spans="1:13">
      <c r="A307" s="267">
        <v>299</v>
      </c>
      <c r="B307" s="276" t="s">
        <v>138</v>
      </c>
      <c r="C307" s="277">
        <v>685.95</v>
      </c>
      <c r="D307" s="278">
        <v>692.06666666666661</v>
      </c>
      <c r="E307" s="278">
        <v>654.13333333333321</v>
      </c>
      <c r="F307" s="278">
        <v>622.31666666666661</v>
      </c>
      <c r="G307" s="278">
        <v>584.38333333333321</v>
      </c>
      <c r="H307" s="278">
        <v>723.88333333333321</v>
      </c>
      <c r="I307" s="278">
        <v>761.81666666666661</v>
      </c>
      <c r="J307" s="278">
        <v>793.63333333333321</v>
      </c>
      <c r="K307" s="276">
        <v>730</v>
      </c>
      <c r="L307" s="276">
        <v>660.25</v>
      </c>
      <c r="M307" s="276">
        <v>91.301159999999996</v>
      </c>
    </row>
    <row r="308" spans="1:13">
      <c r="A308" s="267">
        <v>300</v>
      </c>
      <c r="B308" s="276" t="s">
        <v>139</v>
      </c>
      <c r="C308" s="277">
        <v>165.85</v>
      </c>
      <c r="D308" s="278">
        <v>168.03333333333333</v>
      </c>
      <c r="E308" s="278">
        <v>161.31666666666666</v>
      </c>
      <c r="F308" s="278">
        <v>156.78333333333333</v>
      </c>
      <c r="G308" s="278">
        <v>150.06666666666666</v>
      </c>
      <c r="H308" s="278">
        <v>172.56666666666666</v>
      </c>
      <c r="I308" s="278">
        <v>179.2833333333333</v>
      </c>
      <c r="J308" s="278">
        <v>183.81666666666666</v>
      </c>
      <c r="K308" s="276">
        <v>174.75</v>
      </c>
      <c r="L308" s="276">
        <v>163.5</v>
      </c>
      <c r="M308" s="276">
        <v>122.19226</v>
      </c>
    </row>
    <row r="309" spans="1:13">
      <c r="A309" s="267">
        <v>301</v>
      </c>
      <c r="B309" s="276" t="s">
        <v>319</v>
      </c>
      <c r="C309" s="277">
        <v>12.15</v>
      </c>
      <c r="D309" s="278">
        <v>12.166666666666666</v>
      </c>
      <c r="E309" s="278">
        <v>10.983333333333333</v>
      </c>
      <c r="F309" s="278">
        <v>9.8166666666666664</v>
      </c>
      <c r="G309" s="278">
        <v>8.6333333333333329</v>
      </c>
      <c r="H309" s="278">
        <v>13.333333333333332</v>
      </c>
      <c r="I309" s="278">
        <v>14.516666666666666</v>
      </c>
      <c r="J309" s="278">
        <v>15.683333333333332</v>
      </c>
      <c r="K309" s="276">
        <v>13.35</v>
      </c>
      <c r="L309" s="276">
        <v>11</v>
      </c>
      <c r="M309" s="276">
        <v>58.036639999999998</v>
      </c>
    </row>
    <row r="310" spans="1:13">
      <c r="A310" s="267">
        <v>302</v>
      </c>
      <c r="B310" s="276" t="s">
        <v>464</v>
      </c>
      <c r="C310" s="277">
        <v>157.15</v>
      </c>
      <c r="D310" s="278">
        <v>157.20000000000002</v>
      </c>
      <c r="E310" s="278">
        <v>154.50000000000003</v>
      </c>
      <c r="F310" s="278">
        <v>151.85000000000002</v>
      </c>
      <c r="G310" s="278">
        <v>149.15000000000003</v>
      </c>
      <c r="H310" s="278">
        <v>159.85000000000002</v>
      </c>
      <c r="I310" s="278">
        <v>162.55000000000001</v>
      </c>
      <c r="J310" s="278">
        <v>165.20000000000002</v>
      </c>
      <c r="K310" s="276">
        <v>159.9</v>
      </c>
      <c r="L310" s="276">
        <v>154.55000000000001</v>
      </c>
      <c r="M310" s="276">
        <v>5.9511700000000003</v>
      </c>
    </row>
    <row r="311" spans="1:13">
      <c r="A311" s="267">
        <v>303</v>
      </c>
      <c r="B311" s="276" t="s">
        <v>466</v>
      </c>
      <c r="C311" s="277">
        <v>397.9</v>
      </c>
      <c r="D311" s="278">
        <v>402.31666666666666</v>
      </c>
      <c r="E311" s="278">
        <v>387.63333333333333</v>
      </c>
      <c r="F311" s="278">
        <v>377.36666666666667</v>
      </c>
      <c r="G311" s="278">
        <v>362.68333333333334</v>
      </c>
      <c r="H311" s="278">
        <v>412.58333333333331</v>
      </c>
      <c r="I311" s="278">
        <v>427.26666666666659</v>
      </c>
      <c r="J311" s="278">
        <v>437.5333333333333</v>
      </c>
      <c r="K311" s="276">
        <v>417</v>
      </c>
      <c r="L311" s="276">
        <v>392.05</v>
      </c>
      <c r="M311" s="276">
        <v>1.0912200000000001</v>
      </c>
    </row>
    <row r="312" spans="1:13">
      <c r="A312" s="267">
        <v>304</v>
      </c>
      <c r="B312" s="276" t="s">
        <v>462</v>
      </c>
      <c r="C312" s="277">
        <v>3678.85</v>
      </c>
      <c r="D312" s="278">
        <v>3679.6166666666668</v>
      </c>
      <c r="E312" s="278">
        <v>3509.2333333333336</v>
      </c>
      <c r="F312" s="278">
        <v>3339.6166666666668</v>
      </c>
      <c r="G312" s="278">
        <v>3169.2333333333336</v>
      </c>
      <c r="H312" s="278">
        <v>3849.2333333333336</v>
      </c>
      <c r="I312" s="278">
        <v>4019.6166666666668</v>
      </c>
      <c r="J312" s="278">
        <v>4189.2333333333336</v>
      </c>
      <c r="K312" s="276">
        <v>3850</v>
      </c>
      <c r="L312" s="276">
        <v>3510</v>
      </c>
      <c r="M312" s="276">
        <v>7.6259999999999994E-2</v>
      </c>
    </row>
    <row r="313" spans="1:13">
      <c r="A313" s="267">
        <v>305</v>
      </c>
      <c r="B313" s="276" t="s">
        <v>463</v>
      </c>
      <c r="C313" s="277">
        <v>319.39999999999998</v>
      </c>
      <c r="D313" s="278">
        <v>327.59999999999997</v>
      </c>
      <c r="E313" s="278">
        <v>300.79999999999995</v>
      </c>
      <c r="F313" s="278">
        <v>282.2</v>
      </c>
      <c r="G313" s="278">
        <v>255.39999999999998</v>
      </c>
      <c r="H313" s="278">
        <v>346.19999999999993</v>
      </c>
      <c r="I313" s="278">
        <v>373</v>
      </c>
      <c r="J313" s="278">
        <v>391.59999999999991</v>
      </c>
      <c r="K313" s="276">
        <v>354.4</v>
      </c>
      <c r="L313" s="276">
        <v>309</v>
      </c>
      <c r="M313" s="276">
        <v>7.1281100000000004</v>
      </c>
    </row>
    <row r="314" spans="1:13">
      <c r="A314" s="267">
        <v>306</v>
      </c>
      <c r="B314" s="276" t="s">
        <v>140</v>
      </c>
      <c r="C314" s="277">
        <v>162.1</v>
      </c>
      <c r="D314" s="278">
        <v>165.71666666666667</v>
      </c>
      <c r="E314" s="278">
        <v>156.38333333333333</v>
      </c>
      <c r="F314" s="278">
        <v>150.66666666666666</v>
      </c>
      <c r="G314" s="278">
        <v>141.33333333333331</v>
      </c>
      <c r="H314" s="278">
        <v>171.43333333333334</v>
      </c>
      <c r="I314" s="278">
        <v>180.76666666666665</v>
      </c>
      <c r="J314" s="278">
        <v>186.48333333333335</v>
      </c>
      <c r="K314" s="276">
        <v>175.05</v>
      </c>
      <c r="L314" s="276">
        <v>160</v>
      </c>
      <c r="M314" s="276">
        <v>88.871350000000007</v>
      </c>
    </row>
    <row r="315" spans="1:13">
      <c r="A315" s="267">
        <v>307</v>
      </c>
      <c r="B315" s="276" t="s">
        <v>141</v>
      </c>
      <c r="C315" s="277">
        <v>396.85</v>
      </c>
      <c r="D315" s="278">
        <v>398.40000000000003</v>
      </c>
      <c r="E315" s="278">
        <v>387.80000000000007</v>
      </c>
      <c r="F315" s="278">
        <v>378.75000000000006</v>
      </c>
      <c r="G315" s="278">
        <v>368.15000000000009</v>
      </c>
      <c r="H315" s="278">
        <v>407.45000000000005</v>
      </c>
      <c r="I315" s="278">
        <v>418.05000000000007</v>
      </c>
      <c r="J315" s="278">
        <v>427.1</v>
      </c>
      <c r="K315" s="276">
        <v>409</v>
      </c>
      <c r="L315" s="276">
        <v>389.35</v>
      </c>
      <c r="M315" s="276">
        <v>27.516549999999999</v>
      </c>
    </row>
    <row r="316" spans="1:13">
      <c r="A316" s="267">
        <v>308</v>
      </c>
      <c r="B316" s="276" t="s">
        <v>142</v>
      </c>
      <c r="C316" s="277">
        <v>7376.1</v>
      </c>
      <c r="D316" s="278">
        <v>7417.7333333333336</v>
      </c>
      <c r="E316" s="278">
        <v>7236.4666666666672</v>
      </c>
      <c r="F316" s="278">
        <v>7096.8333333333339</v>
      </c>
      <c r="G316" s="278">
        <v>6915.5666666666675</v>
      </c>
      <c r="H316" s="278">
        <v>7557.3666666666668</v>
      </c>
      <c r="I316" s="278">
        <v>7738.6333333333332</v>
      </c>
      <c r="J316" s="278">
        <v>7878.2666666666664</v>
      </c>
      <c r="K316" s="276">
        <v>7599</v>
      </c>
      <c r="L316" s="276">
        <v>7278.1</v>
      </c>
      <c r="M316" s="276">
        <v>9.7030600000000007</v>
      </c>
    </row>
    <row r="317" spans="1:13">
      <c r="A317" s="267">
        <v>309</v>
      </c>
      <c r="B317" s="276" t="s">
        <v>458</v>
      </c>
      <c r="C317" s="277">
        <v>926.1</v>
      </c>
      <c r="D317" s="278">
        <v>942.93333333333339</v>
      </c>
      <c r="E317" s="278">
        <v>878.91666666666674</v>
      </c>
      <c r="F317" s="278">
        <v>831.73333333333335</v>
      </c>
      <c r="G317" s="278">
        <v>767.7166666666667</v>
      </c>
      <c r="H317" s="278">
        <v>990.11666666666679</v>
      </c>
      <c r="I317" s="278">
        <v>1054.1333333333334</v>
      </c>
      <c r="J317" s="278">
        <v>1101.3166666666668</v>
      </c>
      <c r="K317" s="276">
        <v>1006.95</v>
      </c>
      <c r="L317" s="276">
        <v>895.75</v>
      </c>
      <c r="M317" s="276">
        <v>0.26212000000000002</v>
      </c>
    </row>
    <row r="318" spans="1:13">
      <c r="A318" s="267">
        <v>310</v>
      </c>
      <c r="B318" s="276" t="s">
        <v>143</v>
      </c>
      <c r="C318" s="277">
        <v>556.1</v>
      </c>
      <c r="D318" s="278">
        <v>566.81666666666661</v>
      </c>
      <c r="E318" s="278">
        <v>539.38333333333321</v>
      </c>
      <c r="F318" s="278">
        <v>522.66666666666663</v>
      </c>
      <c r="G318" s="278">
        <v>495.23333333333323</v>
      </c>
      <c r="H318" s="278">
        <v>583.53333333333319</v>
      </c>
      <c r="I318" s="278">
        <v>610.96666666666658</v>
      </c>
      <c r="J318" s="278">
        <v>627.68333333333317</v>
      </c>
      <c r="K318" s="276">
        <v>594.25</v>
      </c>
      <c r="L318" s="276">
        <v>550.1</v>
      </c>
      <c r="M318" s="276">
        <v>27.46593</v>
      </c>
    </row>
    <row r="319" spans="1:13">
      <c r="A319" s="267">
        <v>311</v>
      </c>
      <c r="B319" s="276" t="s">
        <v>472</v>
      </c>
      <c r="C319" s="277">
        <v>1652.1</v>
      </c>
      <c r="D319" s="278">
        <v>1669.7833333333335</v>
      </c>
      <c r="E319" s="278">
        <v>1615.5666666666671</v>
      </c>
      <c r="F319" s="278">
        <v>1579.0333333333335</v>
      </c>
      <c r="G319" s="278">
        <v>1524.8166666666671</v>
      </c>
      <c r="H319" s="278">
        <v>1706.3166666666671</v>
      </c>
      <c r="I319" s="278">
        <v>1760.5333333333338</v>
      </c>
      <c r="J319" s="278">
        <v>1797.0666666666671</v>
      </c>
      <c r="K319" s="276">
        <v>1724</v>
      </c>
      <c r="L319" s="276">
        <v>1633.25</v>
      </c>
      <c r="M319" s="276">
        <v>3.9609200000000002</v>
      </c>
    </row>
    <row r="320" spans="1:13">
      <c r="A320" s="267">
        <v>312</v>
      </c>
      <c r="B320" s="276" t="s">
        <v>468</v>
      </c>
      <c r="C320" s="277">
        <v>1907.35</v>
      </c>
      <c r="D320" s="278">
        <v>1900.2</v>
      </c>
      <c r="E320" s="278">
        <v>1862.7</v>
      </c>
      <c r="F320" s="278">
        <v>1818.05</v>
      </c>
      <c r="G320" s="278">
        <v>1780.55</v>
      </c>
      <c r="H320" s="278">
        <v>1944.8500000000001</v>
      </c>
      <c r="I320" s="278">
        <v>1982.3500000000001</v>
      </c>
      <c r="J320" s="278">
        <v>2027.0000000000002</v>
      </c>
      <c r="K320" s="276">
        <v>1937.7</v>
      </c>
      <c r="L320" s="276">
        <v>1855.55</v>
      </c>
      <c r="M320" s="276">
        <v>1.3797600000000001</v>
      </c>
    </row>
    <row r="321" spans="1:13">
      <c r="A321" s="267">
        <v>313</v>
      </c>
      <c r="B321" s="276" t="s">
        <v>144</v>
      </c>
      <c r="C321" s="277">
        <v>643.15</v>
      </c>
      <c r="D321" s="278">
        <v>656.2833333333333</v>
      </c>
      <c r="E321" s="278">
        <v>622.86666666666656</v>
      </c>
      <c r="F321" s="278">
        <v>602.58333333333326</v>
      </c>
      <c r="G321" s="278">
        <v>569.16666666666652</v>
      </c>
      <c r="H321" s="278">
        <v>676.56666666666661</v>
      </c>
      <c r="I321" s="278">
        <v>709.98333333333335</v>
      </c>
      <c r="J321" s="278">
        <v>730.26666666666665</v>
      </c>
      <c r="K321" s="276">
        <v>689.7</v>
      </c>
      <c r="L321" s="276">
        <v>636</v>
      </c>
      <c r="M321" s="276">
        <v>143.12298000000001</v>
      </c>
    </row>
    <row r="322" spans="1:13">
      <c r="A322" s="267">
        <v>314</v>
      </c>
      <c r="B322" s="276" t="s">
        <v>145</v>
      </c>
      <c r="C322" s="277">
        <v>1015.2</v>
      </c>
      <c r="D322" s="278">
        <v>1023.9166666666666</v>
      </c>
      <c r="E322" s="278">
        <v>980.98333333333335</v>
      </c>
      <c r="F322" s="278">
        <v>946.76666666666677</v>
      </c>
      <c r="G322" s="278">
        <v>903.83333333333348</v>
      </c>
      <c r="H322" s="278">
        <v>1058.1333333333332</v>
      </c>
      <c r="I322" s="278">
        <v>1101.0666666666664</v>
      </c>
      <c r="J322" s="278">
        <v>1135.2833333333331</v>
      </c>
      <c r="K322" s="276">
        <v>1066.8499999999999</v>
      </c>
      <c r="L322" s="276">
        <v>989.7</v>
      </c>
      <c r="M322" s="276">
        <v>10.813470000000001</v>
      </c>
    </row>
    <row r="323" spans="1:13">
      <c r="A323" s="267">
        <v>315</v>
      </c>
      <c r="B323" s="276" t="s">
        <v>465</v>
      </c>
      <c r="C323" s="277">
        <v>197</v>
      </c>
      <c r="D323" s="278">
        <v>198.79999999999998</v>
      </c>
      <c r="E323" s="278">
        <v>189.19999999999996</v>
      </c>
      <c r="F323" s="278">
        <v>181.39999999999998</v>
      </c>
      <c r="G323" s="278">
        <v>171.79999999999995</v>
      </c>
      <c r="H323" s="278">
        <v>206.59999999999997</v>
      </c>
      <c r="I323" s="278">
        <v>216.2</v>
      </c>
      <c r="J323" s="278">
        <v>223.99999999999997</v>
      </c>
      <c r="K323" s="276">
        <v>208.4</v>
      </c>
      <c r="L323" s="276">
        <v>191</v>
      </c>
      <c r="M323" s="276">
        <v>1.5166999999999999</v>
      </c>
    </row>
    <row r="324" spans="1:13">
      <c r="A324" s="267">
        <v>316</v>
      </c>
      <c r="B324" s="276" t="s">
        <v>1975</v>
      </c>
      <c r="C324" s="277">
        <v>196.15</v>
      </c>
      <c r="D324" s="278">
        <v>199.48333333333335</v>
      </c>
      <c r="E324" s="278">
        <v>189.4666666666667</v>
      </c>
      <c r="F324" s="278">
        <v>182.78333333333336</v>
      </c>
      <c r="G324" s="278">
        <v>172.76666666666671</v>
      </c>
      <c r="H324" s="278">
        <v>206.16666666666669</v>
      </c>
      <c r="I324" s="278">
        <v>216.18333333333334</v>
      </c>
      <c r="J324" s="278">
        <v>222.86666666666667</v>
      </c>
      <c r="K324" s="276">
        <v>209.5</v>
      </c>
      <c r="L324" s="276">
        <v>192.8</v>
      </c>
      <c r="M324" s="276">
        <v>9.5922000000000001</v>
      </c>
    </row>
    <row r="325" spans="1:13">
      <c r="A325" s="267">
        <v>317</v>
      </c>
      <c r="B325" s="276" t="s">
        <v>469</v>
      </c>
      <c r="C325" s="277">
        <v>82.35</v>
      </c>
      <c r="D325" s="278">
        <v>85.05</v>
      </c>
      <c r="E325" s="278">
        <v>77.5</v>
      </c>
      <c r="F325" s="278">
        <v>72.650000000000006</v>
      </c>
      <c r="G325" s="278">
        <v>65.100000000000009</v>
      </c>
      <c r="H325" s="278">
        <v>89.899999999999991</v>
      </c>
      <c r="I325" s="278">
        <v>97.449999999999974</v>
      </c>
      <c r="J325" s="278">
        <v>102.29999999999998</v>
      </c>
      <c r="K325" s="276">
        <v>92.6</v>
      </c>
      <c r="L325" s="276">
        <v>80.2</v>
      </c>
      <c r="M325" s="276">
        <v>10.4291</v>
      </c>
    </row>
    <row r="326" spans="1:13">
      <c r="A326" s="267">
        <v>318</v>
      </c>
      <c r="B326" s="276" t="s">
        <v>470</v>
      </c>
      <c r="C326" s="277">
        <v>389.35</v>
      </c>
      <c r="D326" s="278">
        <v>391.5</v>
      </c>
      <c r="E326" s="278">
        <v>384</v>
      </c>
      <c r="F326" s="278">
        <v>378.65</v>
      </c>
      <c r="G326" s="278">
        <v>371.15</v>
      </c>
      <c r="H326" s="278">
        <v>396.85</v>
      </c>
      <c r="I326" s="278">
        <v>404.35</v>
      </c>
      <c r="J326" s="278">
        <v>409.70000000000005</v>
      </c>
      <c r="K326" s="276">
        <v>399</v>
      </c>
      <c r="L326" s="276">
        <v>386.15</v>
      </c>
      <c r="M326" s="276">
        <v>1.73007</v>
      </c>
    </row>
    <row r="327" spans="1:13">
      <c r="A327" s="267">
        <v>319</v>
      </c>
      <c r="B327" s="276" t="s">
        <v>146</v>
      </c>
      <c r="C327" s="277">
        <v>1427.15</v>
      </c>
      <c r="D327" s="278">
        <v>1439.5333333333335</v>
      </c>
      <c r="E327" s="278">
        <v>1387.3166666666671</v>
      </c>
      <c r="F327" s="278">
        <v>1347.4833333333336</v>
      </c>
      <c r="G327" s="278">
        <v>1295.2666666666671</v>
      </c>
      <c r="H327" s="278">
        <v>1479.366666666667</v>
      </c>
      <c r="I327" s="278">
        <v>1531.5833333333337</v>
      </c>
      <c r="J327" s="278">
        <v>1571.416666666667</v>
      </c>
      <c r="K327" s="276">
        <v>1491.75</v>
      </c>
      <c r="L327" s="276">
        <v>1399.7</v>
      </c>
      <c r="M327" s="276">
        <v>16.134060000000002</v>
      </c>
    </row>
    <row r="328" spans="1:13">
      <c r="A328" s="267">
        <v>320</v>
      </c>
      <c r="B328" s="276" t="s">
        <v>459</v>
      </c>
      <c r="C328" s="277">
        <v>21.95</v>
      </c>
      <c r="D328" s="278">
        <v>22.533333333333331</v>
      </c>
      <c r="E328" s="278">
        <v>20.616666666666664</v>
      </c>
      <c r="F328" s="278">
        <v>19.283333333333331</v>
      </c>
      <c r="G328" s="278">
        <v>17.366666666666664</v>
      </c>
      <c r="H328" s="278">
        <v>23.866666666666664</v>
      </c>
      <c r="I328" s="278">
        <v>25.783333333333335</v>
      </c>
      <c r="J328" s="278">
        <v>27.116666666666664</v>
      </c>
      <c r="K328" s="276">
        <v>24.45</v>
      </c>
      <c r="L328" s="276">
        <v>21.2</v>
      </c>
      <c r="M328" s="276">
        <v>25.90203</v>
      </c>
    </row>
    <row r="329" spans="1:13">
      <c r="A329" s="267">
        <v>321</v>
      </c>
      <c r="B329" s="276" t="s">
        <v>460</v>
      </c>
      <c r="C329" s="277">
        <v>134</v>
      </c>
      <c r="D329" s="278">
        <v>137.26666666666668</v>
      </c>
      <c r="E329" s="278">
        <v>129.73333333333335</v>
      </c>
      <c r="F329" s="278">
        <v>125.46666666666667</v>
      </c>
      <c r="G329" s="278">
        <v>117.93333333333334</v>
      </c>
      <c r="H329" s="278">
        <v>141.53333333333336</v>
      </c>
      <c r="I329" s="278">
        <v>149.06666666666672</v>
      </c>
      <c r="J329" s="278">
        <v>153.33333333333337</v>
      </c>
      <c r="K329" s="276">
        <v>144.80000000000001</v>
      </c>
      <c r="L329" s="276">
        <v>133</v>
      </c>
      <c r="M329" s="276">
        <v>3.5833699999999999</v>
      </c>
    </row>
    <row r="330" spans="1:13">
      <c r="A330" s="267">
        <v>322</v>
      </c>
      <c r="B330" s="276" t="s">
        <v>147</v>
      </c>
      <c r="C330" s="277">
        <v>147.25</v>
      </c>
      <c r="D330" s="278">
        <v>148.05000000000001</v>
      </c>
      <c r="E330" s="278">
        <v>140.75000000000003</v>
      </c>
      <c r="F330" s="278">
        <v>134.25000000000003</v>
      </c>
      <c r="G330" s="278">
        <v>126.95000000000005</v>
      </c>
      <c r="H330" s="278">
        <v>154.55000000000001</v>
      </c>
      <c r="I330" s="278">
        <v>161.84999999999997</v>
      </c>
      <c r="J330" s="278">
        <v>168.35</v>
      </c>
      <c r="K330" s="276">
        <v>155.35</v>
      </c>
      <c r="L330" s="276">
        <v>141.55000000000001</v>
      </c>
      <c r="M330" s="276">
        <v>162.96705</v>
      </c>
    </row>
    <row r="331" spans="1:13">
      <c r="A331" s="267">
        <v>323</v>
      </c>
      <c r="B331" s="276" t="s">
        <v>471</v>
      </c>
      <c r="C331" s="277">
        <v>609.25</v>
      </c>
      <c r="D331" s="278">
        <v>613.85</v>
      </c>
      <c r="E331" s="278">
        <v>596.40000000000009</v>
      </c>
      <c r="F331" s="278">
        <v>583.55000000000007</v>
      </c>
      <c r="G331" s="278">
        <v>566.10000000000014</v>
      </c>
      <c r="H331" s="278">
        <v>626.70000000000005</v>
      </c>
      <c r="I331" s="278">
        <v>644.15000000000009</v>
      </c>
      <c r="J331" s="278">
        <v>657</v>
      </c>
      <c r="K331" s="276">
        <v>631.29999999999995</v>
      </c>
      <c r="L331" s="276">
        <v>601</v>
      </c>
      <c r="M331" s="276">
        <v>1.1960999999999999</v>
      </c>
    </row>
    <row r="332" spans="1:13">
      <c r="A332" s="267">
        <v>324</v>
      </c>
      <c r="B332" s="276" t="s">
        <v>268</v>
      </c>
      <c r="C332" s="277">
        <v>1390.85</v>
      </c>
      <c r="D332" s="278">
        <v>1393.6166666666668</v>
      </c>
      <c r="E332" s="278">
        <v>1358.2333333333336</v>
      </c>
      <c r="F332" s="278">
        <v>1325.6166666666668</v>
      </c>
      <c r="G332" s="278">
        <v>1290.2333333333336</v>
      </c>
      <c r="H332" s="278">
        <v>1426.2333333333336</v>
      </c>
      <c r="I332" s="278">
        <v>1461.6166666666668</v>
      </c>
      <c r="J332" s="278">
        <v>1494.2333333333336</v>
      </c>
      <c r="K332" s="276">
        <v>1429</v>
      </c>
      <c r="L332" s="276">
        <v>1361</v>
      </c>
      <c r="M332" s="276">
        <v>7.8026799999999996</v>
      </c>
    </row>
    <row r="333" spans="1:13">
      <c r="A333" s="267">
        <v>325</v>
      </c>
      <c r="B333" s="276" t="s">
        <v>148</v>
      </c>
      <c r="C333" s="277">
        <v>75277.7</v>
      </c>
      <c r="D333" s="278">
        <v>75872.099999999991</v>
      </c>
      <c r="E333" s="278">
        <v>73951.049999999988</v>
      </c>
      <c r="F333" s="278">
        <v>72624.399999999994</v>
      </c>
      <c r="G333" s="278">
        <v>70703.349999999991</v>
      </c>
      <c r="H333" s="278">
        <v>77198.749999999985</v>
      </c>
      <c r="I333" s="278">
        <v>79119.8</v>
      </c>
      <c r="J333" s="278">
        <v>80446.449999999983</v>
      </c>
      <c r="K333" s="276">
        <v>77793.149999999994</v>
      </c>
      <c r="L333" s="276">
        <v>74545.45</v>
      </c>
      <c r="M333" s="276">
        <v>0.24201</v>
      </c>
    </row>
    <row r="334" spans="1:13">
      <c r="A334" s="267">
        <v>326</v>
      </c>
      <c r="B334" s="276" t="s">
        <v>267</v>
      </c>
      <c r="C334" s="277">
        <v>32.9</v>
      </c>
      <c r="D334" s="278">
        <v>32.966666666666669</v>
      </c>
      <c r="E334" s="278">
        <v>30.933333333333337</v>
      </c>
      <c r="F334" s="278">
        <v>28.966666666666669</v>
      </c>
      <c r="G334" s="278">
        <v>26.933333333333337</v>
      </c>
      <c r="H334" s="278">
        <v>34.933333333333337</v>
      </c>
      <c r="I334" s="278">
        <v>36.966666666666669</v>
      </c>
      <c r="J334" s="278">
        <v>38.933333333333337</v>
      </c>
      <c r="K334" s="276">
        <v>35</v>
      </c>
      <c r="L334" s="276">
        <v>31</v>
      </c>
      <c r="M334" s="276">
        <v>30.60633</v>
      </c>
    </row>
    <row r="335" spans="1:13">
      <c r="A335" s="267">
        <v>327</v>
      </c>
      <c r="B335" s="276" t="s">
        <v>149</v>
      </c>
      <c r="C335" s="277">
        <v>1169.8499999999999</v>
      </c>
      <c r="D335" s="278">
        <v>1186.05</v>
      </c>
      <c r="E335" s="278">
        <v>1122.3999999999999</v>
      </c>
      <c r="F335" s="278">
        <v>1074.9499999999998</v>
      </c>
      <c r="G335" s="278">
        <v>1011.2999999999997</v>
      </c>
      <c r="H335" s="278">
        <v>1233.5</v>
      </c>
      <c r="I335" s="278">
        <v>1297.1500000000001</v>
      </c>
      <c r="J335" s="278">
        <v>1344.6000000000001</v>
      </c>
      <c r="K335" s="276">
        <v>1249.7</v>
      </c>
      <c r="L335" s="276">
        <v>1138.5999999999999</v>
      </c>
      <c r="M335" s="276">
        <v>32.085450000000002</v>
      </c>
    </row>
    <row r="336" spans="1:13">
      <c r="A336" s="267">
        <v>328</v>
      </c>
      <c r="B336" s="276" t="s">
        <v>3161</v>
      </c>
      <c r="C336" s="277">
        <v>295.55</v>
      </c>
      <c r="D336" s="278">
        <v>299.8</v>
      </c>
      <c r="E336" s="278">
        <v>287.75</v>
      </c>
      <c r="F336" s="278">
        <v>279.95</v>
      </c>
      <c r="G336" s="278">
        <v>267.89999999999998</v>
      </c>
      <c r="H336" s="278">
        <v>307.60000000000002</v>
      </c>
      <c r="I336" s="278">
        <v>319.65000000000009</v>
      </c>
      <c r="J336" s="278">
        <v>327.45000000000005</v>
      </c>
      <c r="K336" s="276">
        <v>311.85000000000002</v>
      </c>
      <c r="L336" s="276">
        <v>292</v>
      </c>
      <c r="M336" s="276">
        <v>13.738709999999999</v>
      </c>
    </row>
    <row r="337" spans="1:13">
      <c r="A337" s="267">
        <v>329</v>
      </c>
      <c r="B337" s="276" t="s">
        <v>269</v>
      </c>
      <c r="C337" s="277">
        <v>921.9</v>
      </c>
      <c r="D337" s="278">
        <v>918.63333333333333</v>
      </c>
      <c r="E337" s="278">
        <v>887.36666666666667</v>
      </c>
      <c r="F337" s="278">
        <v>852.83333333333337</v>
      </c>
      <c r="G337" s="278">
        <v>821.56666666666672</v>
      </c>
      <c r="H337" s="278">
        <v>953.16666666666663</v>
      </c>
      <c r="I337" s="278">
        <v>984.43333333333328</v>
      </c>
      <c r="J337" s="278">
        <v>1018.9666666666666</v>
      </c>
      <c r="K337" s="276">
        <v>949.9</v>
      </c>
      <c r="L337" s="276">
        <v>884.1</v>
      </c>
      <c r="M337" s="276">
        <v>3.8355700000000001</v>
      </c>
    </row>
    <row r="338" spans="1:13">
      <c r="A338" s="267">
        <v>330</v>
      </c>
      <c r="B338" s="276" t="s">
        <v>150</v>
      </c>
      <c r="C338" s="277">
        <v>39.200000000000003</v>
      </c>
      <c r="D338" s="278">
        <v>40.5</v>
      </c>
      <c r="E338" s="278">
        <v>37.299999999999997</v>
      </c>
      <c r="F338" s="278">
        <v>35.4</v>
      </c>
      <c r="G338" s="278">
        <v>32.199999999999996</v>
      </c>
      <c r="H338" s="278">
        <v>42.4</v>
      </c>
      <c r="I338" s="278">
        <v>45.6</v>
      </c>
      <c r="J338" s="278">
        <v>47.5</v>
      </c>
      <c r="K338" s="276">
        <v>43.7</v>
      </c>
      <c r="L338" s="276">
        <v>38.6</v>
      </c>
      <c r="M338" s="276">
        <v>319.32875000000001</v>
      </c>
    </row>
    <row r="339" spans="1:13">
      <c r="A339" s="267">
        <v>331</v>
      </c>
      <c r="B339" s="276" t="s">
        <v>261</v>
      </c>
      <c r="C339" s="277">
        <v>4479.8500000000004</v>
      </c>
      <c r="D339" s="278">
        <v>4530.916666666667</v>
      </c>
      <c r="E339" s="278">
        <v>4352.6333333333341</v>
      </c>
      <c r="F339" s="278">
        <v>4225.416666666667</v>
      </c>
      <c r="G339" s="278">
        <v>4047.1333333333341</v>
      </c>
      <c r="H339" s="278">
        <v>4658.1333333333341</v>
      </c>
      <c r="I339" s="278">
        <v>4836.416666666667</v>
      </c>
      <c r="J339" s="278">
        <v>4963.6333333333341</v>
      </c>
      <c r="K339" s="276">
        <v>4709.2</v>
      </c>
      <c r="L339" s="276">
        <v>4403.7</v>
      </c>
      <c r="M339" s="276">
        <v>5.0440500000000004</v>
      </c>
    </row>
    <row r="340" spans="1:13">
      <c r="A340" s="267">
        <v>332</v>
      </c>
      <c r="B340" s="276" t="s">
        <v>478</v>
      </c>
      <c r="C340" s="277">
        <v>2505.25</v>
      </c>
      <c r="D340" s="278">
        <v>2529.4333333333334</v>
      </c>
      <c r="E340" s="278">
        <v>2432.8666666666668</v>
      </c>
      <c r="F340" s="278">
        <v>2360.4833333333336</v>
      </c>
      <c r="G340" s="278">
        <v>2263.916666666667</v>
      </c>
      <c r="H340" s="278">
        <v>2601.8166666666666</v>
      </c>
      <c r="I340" s="278">
        <v>2698.3833333333332</v>
      </c>
      <c r="J340" s="278">
        <v>2770.7666666666664</v>
      </c>
      <c r="K340" s="276">
        <v>2626</v>
      </c>
      <c r="L340" s="276">
        <v>2457.0500000000002</v>
      </c>
      <c r="M340" s="276">
        <v>1.4084700000000001</v>
      </c>
    </row>
    <row r="341" spans="1:13">
      <c r="A341" s="267">
        <v>333</v>
      </c>
      <c r="B341" s="276" t="s">
        <v>151</v>
      </c>
      <c r="C341" s="277">
        <v>27.65</v>
      </c>
      <c r="D341" s="278">
        <v>28.433333333333337</v>
      </c>
      <c r="E341" s="278">
        <v>26.066666666666674</v>
      </c>
      <c r="F341" s="278">
        <v>24.483333333333338</v>
      </c>
      <c r="G341" s="278">
        <v>22.116666666666674</v>
      </c>
      <c r="H341" s="278">
        <v>30.016666666666673</v>
      </c>
      <c r="I341" s="278">
        <v>32.383333333333333</v>
      </c>
      <c r="J341" s="278">
        <v>33.966666666666669</v>
      </c>
      <c r="K341" s="276">
        <v>30.8</v>
      </c>
      <c r="L341" s="276">
        <v>26.85</v>
      </c>
      <c r="M341" s="276">
        <v>204.56565000000001</v>
      </c>
    </row>
    <row r="342" spans="1:13">
      <c r="A342" s="267">
        <v>334</v>
      </c>
      <c r="B342" s="276" t="s">
        <v>477</v>
      </c>
      <c r="C342" s="277">
        <v>53</v>
      </c>
      <c r="D342" s="278">
        <v>54.266666666666673</v>
      </c>
      <c r="E342" s="278">
        <v>49.983333333333348</v>
      </c>
      <c r="F342" s="278">
        <v>46.966666666666676</v>
      </c>
      <c r="G342" s="278">
        <v>42.683333333333351</v>
      </c>
      <c r="H342" s="278">
        <v>57.283333333333346</v>
      </c>
      <c r="I342" s="278">
        <v>61.566666666666663</v>
      </c>
      <c r="J342" s="278">
        <v>64.583333333333343</v>
      </c>
      <c r="K342" s="276">
        <v>58.55</v>
      </c>
      <c r="L342" s="276">
        <v>51.25</v>
      </c>
      <c r="M342" s="276">
        <v>12.98452</v>
      </c>
    </row>
    <row r="343" spans="1:13">
      <c r="A343" s="267">
        <v>335</v>
      </c>
      <c r="B343" s="276" t="s">
        <v>152</v>
      </c>
      <c r="C343" s="277">
        <v>50.8</v>
      </c>
      <c r="D343" s="278">
        <v>51.783333333333331</v>
      </c>
      <c r="E343" s="278">
        <v>47.11666666666666</v>
      </c>
      <c r="F343" s="278">
        <v>43.43333333333333</v>
      </c>
      <c r="G343" s="278">
        <v>38.766666666666659</v>
      </c>
      <c r="H343" s="278">
        <v>55.466666666666661</v>
      </c>
      <c r="I343" s="278">
        <v>60.133333333333333</v>
      </c>
      <c r="J343" s="278">
        <v>63.816666666666663</v>
      </c>
      <c r="K343" s="276">
        <v>56.45</v>
      </c>
      <c r="L343" s="276">
        <v>48.1</v>
      </c>
      <c r="M343" s="276">
        <v>141.47202999999999</v>
      </c>
    </row>
    <row r="344" spans="1:13">
      <c r="A344" s="267">
        <v>336</v>
      </c>
      <c r="B344" s="276" t="s">
        <v>473</v>
      </c>
      <c r="C344" s="277">
        <v>518.85</v>
      </c>
      <c r="D344" s="278">
        <v>529.08333333333337</v>
      </c>
      <c r="E344" s="278">
        <v>503.2166666666667</v>
      </c>
      <c r="F344" s="278">
        <v>487.58333333333337</v>
      </c>
      <c r="G344" s="278">
        <v>461.7166666666667</v>
      </c>
      <c r="H344" s="278">
        <v>544.7166666666667</v>
      </c>
      <c r="I344" s="278">
        <v>570.58333333333326</v>
      </c>
      <c r="J344" s="278">
        <v>586.2166666666667</v>
      </c>
      <c r="K344" s="276">
        <v>554.95000000000005</v>
      </c>
      <c r="L344" s="276">
        <v>513.45000000000005</v>
      </c>
      <c r="M344" s="276">
        <v>1.6165400000000001</v>
      </c>
    </row>
    <row r="345" spans="1:13">
      <c r="A345" s="267">
        <v>337</v>
      </c>
      <c r="B345" s="276" t="s">
        <v>153</v>
      </c>
      <c r="C345" s="277">
        <v>18192.599999999999</v>
      </c>
      <c r="D345" s="278">
        <v>18272.866666666665</v>
      </c>
      <c r="E345" s="278">
        <v>18020.73333333333</v>
      </c>
      <c r="F345" s="278">
        <v>17848.866666666665</v>
      </c>
      <c r="G345" s="278">
        <v>17596.73333333333</v>
      </c>
      <c r="H345" s="278">
        <v>18444.73333333333</v>
      </c>
      <c r="I345" s="278">
        <v>18696.866666666669</v>
      </c>
      <c r="J345" s="278">
        <v>18868.73333333333</v>
      </c>
      <c r="K345" s="276">
        <v>18525</v>
      </c>
      <c r="L345" s="276">
        <v>18101</v>
      </c>
      <c r="M345" s="276">
        <v>1.42222</v>
      </c>
    </row>
    <row r="346" spans="1:13">
      <c r="A346" s="267">
        <v>338</v>
      </c>
      <c r="B346" s="276" t="s">
        <v>476</v>
      </c>
      <c r="C346" s="277">
        <v>35.450000000000003</v>
      </c>
      <c r="D346" s="278">
        <v>36.35</v>
      </c>
      <c r="E346" s="278">
        <v>33.950000000000003</v>
      </c>
      <c r="F346" s="278">
        <v>32.450000000000003</v>
      </c>
      <c r="G346" s="278">
        <v>30.050000000000004</v>
      </c>
      <c r="H346" s="278">
        <v>37.85</v>
      </c>
      <c r="I346" s="278">
        <v>40.249999999999993</v>
      </c>
      <c r="J346" s="278">
        <v>41.75</v>
      </c>
      <c r="K346" s="276">
        <v>38.75</v>
      </c>
      <c r="L346" s="276">
        <v>34.85</v>
      </c>
      <c r="M346" s="276">
        <v>9.8012700000000006</v>
      </c>
    </row>
    <row r="347" spans="1:13">
      <c r="A347" s="267">
        <v>339</v>
      </c>
      <c r="B347" s="276" t="s">
        <v>475</v>
      </c>
      <c r="C347" s="277">
        <v>414.8</v>
      </c>
      <c r="D347" s="278">
        <v>421.33333333333331</v>
      </c>
      <c r="E347" s="278">
        <v>392.76666666666665</v>
      </c>
      <c r="F347" s="278">
        <v>370.73333333333335</v>
      </c>
      <c r="G347" s="278">
        <v>342.16666666666669</v>
      </c>
      <c r="H347" s="278">
        <v>443.36666666666662</v>
      </c>
      <c r="I347" s="278">
        <v>471.93333333333334</v>
      </c>
      <c r="J347" s="278">
        <v>493.96666666666658</v>
      </c>
      <c r="K347" s="276">
        <v>449.9</v>
      </c>
      <c r="L347" s="276">
        <v>399.3</v>
      </c>
      <c r="M347" s="276">
        <v>4.9176099999999998</v>
      </c>
    </row>
    <row r="348" spans="1:13">
      <c r="A348" s="267">
        <v>340</v>
      </c>
      <c r="B348" s="276" t="s">
        <v>270</v>
      </c>
      <c r="C348" s="277">
        <v>21.6</v>
      </c>
      <c r="D348" s="278">
        <v>21.916666666666668</v>
      </c>
      <c r="E348" s="278">
        <v>21.183333333333337</v>
      </c>
      <c r="F348" s="278">
        <v>20.766666666666669</v>
      </c>
      <c r="G348" s="278">
        <v>20.033333333333339</v>
      </c>
      <c r="H348" s="278">
        <v>22.333333333333336</v>
      </c>
      <c r="I348" s="278">
        <v>23.066666666666663</v>
      </c>
      <c r="J348" s="278">
        <v>23.483333333333334</v>
      </c>
      <c r="K348" s="276">
        <v>22.65</v>
      </c>
      <c r="L348" s="276">
        <v>21.5</v>
      </c>
      <c r="M348" s="276">
        <v>81.759339999999995</v>
      </c>
    </row>
    <row r="349" spans="1:13">
      <c r="A349" s="267">
        <v>341</v>
      </c>
      <c r="B349" s="276" t="s">
        <v>283</v>
      </c>
      <c r="C349" s="277">
        <v>121.45</v>
      </c>
      <c r="D349" s="278">
        <v>124.21666666666665</v>
      </c>
      <c r="E349" s="278">
        <v>114.23333333333332</v>
      </c>
      <c r="F349" s="278">
        <v>107.01666666666667</v>
      </c>
      <c r="G349" s="278">
        <v>97.033333333333331</v>
      </c>
      <c r="H349" s="278">
        <v>131.43333333333331</v>
      </c>
      <c r="I349" s="278">
        <v>141.41666666666663</v>
      </c>
      <c r="J349" s="278">
        <v>148.6333333333333</v>
      </c>
      <c r="K349" s="276">
        <v>134.19999999999999</v>
      </c>
      <c r="L349" s="276">
        <v>117</v>
      </c>
      <c r="M349" s="276">
        <v>7.2034500000000001</v>
      </c>
    </row>
    <row r="350" spans="1:13">
      <c r="A350" s="267">
        <v>342</v>
      </c>
      <c r="B350" s="276" t="s">
        <v>479</v>
      </c>
      <c r="C350" s="277">
        <v>1406.85</v>
      </c>
      <c r="D350" s="278">
        <v>1410.6833333333334</v>
      </c>
      <c r="E350" s="278">
        <v>1379.9666666666667</v>
      </c>
      <c r="F350" s="278">
        <v>1353.0833333333333</v>
      </c>
      <c r="G350" s="278">
        <v>1322.3666666666666</v>
      </c>
      <c r="H350" s="278">
        <v>1437.5666666666668</v>
      </c>
      <c r="I350" s="278">
        <v>1468.2833333333335</v>
      </c>
      <c r="J350" s="278">
        <v>1495.166666666667</v>
      </c>
      <c r="K350" s="276">
        <v>1441.4</v>
      </c>
      <c r="L350" s="276">
        <v>1383.8</v>
      </c>
      <c r="M350" s="276">
        <v>0.20641000000000001</v>
      </c>
    </row>
    <row r="351" spans="1:13">
      <c r="A351" s="267">
        <v>343</v>
      </c>
      <c r="B351" s="276" t="s">
        <v>474</v>
      </c>
      <c r="C351" s="277">
        <v>51.85</v>
      </c>
      <c r="D351" s="278">
        <v>53</v>
      </c>
      <c r="E351" s="278">
        <v>50.15</v>
      </c>
      <c r="F351" s="278">
        <v>48.449999999999996</v>
      </c>
      <c r="G351" s="278">
        <v>45.599999999999994</v>
      </c>
      <c r="H351" s="278">
        <v>54.7</v>
      </c>
      <c r="I351" s="278">
        <v>57.55</v>
      </c>
      <c r="J351" s="278">
        <v>59.250000000000007</v>
      </c>
      <c r="K351" s="276">
        <v>55.85</v>
      </c>
      <c r="L351" s="276">
        <v>51.3</v>
      </c>
      <c r="M351" s="276">
        <v>10.95458</v>
      </c>
    </row>
    <row r="352" spans="1:13">
      <c r="A352" s="267">
        <v>344</v>
      </c>
      <c r="B352" s="276" t="s">
        <v>155</v>
      </c>
      <c r="C352" s="277">
        <v>109.05</v>
      </c>
      <c r="D352" s="278">
        <v>111.48333333333333</v>
      </c>
      <c r="E352" s="278">
        <v>104.66666666666667</v>
      </c>
      <c r="F352" s="278">
        <v>100.28333333333333</v>
      </c>
      <c r="G352" s="278">
        <v>93.466666666666669</v>
      </c>
      <c r="H352" s="278">
        <v>115.86666666666667</v>
      </c>
      <c r="I352" s="278">
        <v>122.68333333333334</v>
      </c>
      <c r="J352" s="278">
        <v>127.06666666666668</v>
      </c>
      <c r="K352" s="276">
        <v>118.3</v>
      </c>
      <c r="L352" s="276">
        <v>107.1</v>
      </c>
      <c r="M352" s="276">
        <v>130.86904999999999</v>
      </c>
    </row>
    <row r="353" spans="1:13">
      <c r="A353" s="267">
        <v>345</v>
      </c>
      <c r="B353" s="276" t="s">
        <v>156</v>
      </c>
      <c r="C353" s="277">
        <v>97.5</v>
      </c>
      <c r="D353" s="278">
        <v>98.733333333333334</v>
      </c>
      <c r="E353" s="278">
        <v>93.516666666666666</v>
      </c>
      <c r="F353" s="278">
        <v>89.533333333333331</v>
      </c>
      <c r="G353" s="278">
        <v>84.316666666666663</v>
      </c>
      <c r="H353" s="278">
        <v>102.71666666666667</v>
      </c>
      <c r="I353" s="278">
        <v>107.93333333333334</v>
      </c>
      <c r="J353" s="278">
        <v>111.91666666666667</v>
      </c>
      <c r="K353" s="276">
        <v>103.95</v>
      </c>
      <c r="L353" s="276">
        <v>94.75</v>
      </c>
      <c r="M353" s="276">
        <v>342.10969999999998</v>
      </c>
    </row>
    <row r="354" spans="1:13">
      <c r="A354" s="267">
        <v>346</v>
      </c>
      <c r="B354" s="276" t="s">
        <v>271</v>
      </c>
      <c r="C354" s="277">
        <v>532.45000000000005</v>
      </c>
      <c r="D354" s="278">
        <v>538.33333333333337</v>
      </c>
      <c r="E354" s="278">
        <v>519.66666666666674</v>
      </c>
      <c r="F354" s="278">
        <v>506.88333333333333</v>
      </c>
      <c r="G354" s="278">
        <v>488.2166666666667</v>
      </c>
      <c r="H354" s="278">
        <v>551.11666666666679</v>
      </c>
      <c r="I354" s="278">
        <v>569.78333333333353</v>
      </c>
      <c r="J354" s="278">
        <v>582.56666666666683</v>
      </c>
      <c r="K354" s="276">
        <v>557</v>
      </c>
      <c r="L354" s="276">
        <v>525.54999999999995</v>
      </c>
      <c r="M354" s="276">
        <v>8.9622399999999995</v>
      </c>
    </row>
    <row r="355" spans="1:13">
      <c r="A355" s="267">
        <v>347</v>
      </c>
      <c r="B355" s="276" t="s">
        <v>272</v>
      </c>
      <c r="C355" s="277">
        <v>3102.1</v>
      </c>
      <c r="D355" s="278">
        <v>3120.9</v>
      </c>
      <c r="E355" s="278">
        <v>3044.4500000000003</v>
      </c>
      <c r="F355" s="278">
        <v>2986.8</v>
      </c>
      <c r="G355" s="278">
        <v>2910.3500000000004</v>
      </c>
      <c r="H355" s="278">
        <v>3178.55</v>
      </c>
      <c r="I355" s="278">
        <v>3255</v>
      </c>
      <c r="J355" s="278">
        <v>3312.65</v>
      </c>
      <c r="K355" s="276">
        <v>3197.35</v>
      </c>
      <c r="L355" s="276">
        <v>3063.25</v>
      </c>
      <c r="M355" s="276">
        <v>0.59728999999999999</v>
      </c>
    </row>
    <row r="356" spans="1:13">
      <c r="A356" s="267">
        <v>348</v>
      </c>
      <c r="B356" s="276" t="s">
        <v>157</v>
      </c>
      <c r="C356" s="277">
        <v>101.75</v>
      </c>
      <c r="D356" s="278">
        <v>103.25</v>
      </c>
      <c r="E356" s="278">
        <v>98.5</v>
      </c>
      <c r="F356" s="278">
        <v>95.25</v>
      </c>
      <c r="G356" s="278">
        <v>90.5</v>
      </c>
      <c r="H356" s="278">
        <v>106.5</v>
      </c>
      <c r="I356" s="278">
        <v>111.25</v>
      </c>
      <c r="J356" s="278">
        <v>114.5</v>
      </c>
      <c r="K356" s="276">
        <v>108</v>
      </c>
      <c r="L356" s="276">
        <v>100</v>
      </c>
      <c r="M356" s="276">
        <v>18.025010000000002</v>
      </c>
    </row>
    <row r="357" spans="1:13">
      <c r="A357" s="267">
        <v>349</v>
      </c>
      <c r="B357" s="276" t="s">
        <v>480</v>
      </c>
      <c r="C357" s="277">
        <v>79.599999999999994</v>
      </c>
      <c r="D357" s="278">
        <v>80.683333333333337</v>
      </c>
      <c r="E357" s="278">
        <v>76.966666666666669</v>
      </c>
      <c r="F357" s="278">
        <v>74.333333333333329</v>
      </c>
      <c r="G357" s="278">
        <v>70.61666666666666</v>
      </c>
      <c r="H357" s="278">
        <v>83.316666666666677</v>
      </c>
      <c r="I357" s="278">
        <v>87.033333333333346</v>
      </c>
      <c r="J357" s="278">
        <v>89.666666666666686</v>
      </c>
      <c r="K357" s="276">
        <v>84.4</v>
      </c>
      <c r="L357" s="276">
        <v>78.05</v>
      </c>
      <c r="M357" s="276">
        <v>0.80691999999999997</v>
      </c>
    </row>
    <row r="358" spans="1:13">
      <c r="A358" s="267">
        <v>350</v>
      </c>
      <c r="B358" s="276" t="s">
        <v>158</v>
      </c>
      <c r="C358" s="277">
        <v>89.85</v>
      </c>
      <c r="D358" s="278">
        <v>92.583333333333329</v>
      </c>
      <c r="E358" s="278">
        <v>86.216666666666654</v>
      </c>
      <c r="F358" s="278">
        <v>82.583333333333329</v>
      </c>
      <c r="G358" s="278">
        <v>76.216666666666654</v>
      </c>
      <c r="H358" s="278">
        <v>96.216666666666654</v>
      </c>
      <c r="I358" s="278">
        <v>102.58333333333333</v>
      </c>
      <c r="J358" s="278">
        <v>106.21666666666665</v>
      </c>
      <c r="K358" s="276">
        <v>98.95</v>
      </c>
      <c r="L358" s="276">
        <v>88.95</v>
      </c>
      <c r="M358" s="276">
        <v>587.24337000000003</v>
      </c>
    </row>
    <row r="359" spans="1:13">
      <c r="A359" s="267">
        <v>351</v>
      </c>
      <c r="B359" s="276" t="s">
        <v>481</v>
      </c>
      <c r="C359" s="277">
        <v>81.099999999999994</v>
      </c>
      <c r="D359" s="278">
        <v>82.483333333333334</v>
      </c>
      <c r="E359" s="278">
        <v>76.616666666666674</v>
      </c>
      <c r="F359" s="278">
        <v>72.13333333333334</v>
      </c>
      <c r="G359" s="278">
        <v>66.26666666666668</v>
      </c>
      <c r="H359" s="278">
        <v>86.966666666666669</v>
      </c>
      <c r="I359" s="278">
        <v>92.833333333333314</v>
      </c>
      <c r="J359" s="278">
        <v>97.316666666666663</v>
      </c>
      <c r="K359" s="276">
        <v>88.35</v>
      </c>
      <c r="L359" s="276">
        <v>78</v>
      </c>
      <c r="M359" s="276">
        <v>16.584530000000001</v>
      </c>
    </row>
    <row r="360" spans="1:13">
      <c r="A360" s="267">
        <v>352</v>
      </c>
      <c r="B360" s="276" t="s">
        <v>482</v>
      </c>
      <c r="C360" s="277">
        <v>226.35</v>
      </c>
      <c r="D360" s="278">
        <v>226.38333333333333</v>
      </c>
      <c r="E360" s="278">
        <v>219.96666666666664</v>
      </c>
      <c r="F360" s="278">
        <v>213.58333333333331</v>
      </c>
      <c r="G360" s="278">
        <v>207.16666666666663</v>
      </c>
      <c r="H360" s="278">
        <v>232.76666666666665</v>
      </c>
      <c r="I360" s="278">
        <v>239.18333333333334</v>
      </c>
      <c r="J360" s="278">
        <v>245.56666666666666</v>
      </c>
      <c r="K360" s="276">
        <v>232.8</v>
      </c>
      <c r="L360" s="276">
        <v>220</v>
      </c>
      <c r="M360" s="276">
        <v>2.1707700000000001</v>
      </c>
    </row>
    <row r="361" spans="1:13">
      <c r="A361" s="267">
        <v>353</v>
      </c>
      <c r="B361" s="276" t="s">
        <v>483</v>
      </c>
      <c r="C361" s="277">
        <v>209.5</v>
      </c>
      <c r="D361" s="278">
        <v>213.43333333333331</v>
      </c>
      <c r="E361" s="278">
        <v>197.26666666666662</v>
      </c>
      <c r="F361" s="278">
        <v>185.0333333333333</v>
      </c>
      <c r="G361" s="278">
        <v>168.86666666666662</v>
      </c>
      <c r="H361" s="278">
        <v>225.66666666666663</v>
      </c>
      <c r="I361" s="278">
        <v>241.83333333333331</v>
      </c>
      <c r="J361" s="278">
        <v>254.06666666666663</v>
      </c>
      <c r="K361" s="276">
        <v>229.6</v>
      </c>
      <c r="L361" s="276">
        <v>201.2</v>
      </c>
      <c r="M361" s="276">
        <v>1.0988800000000001</v>
      </c>
    </row>
    <row r="362" spans="1:13">
      <c r="A362" s="267">
        <v>354</v>
      </c>
      <c r="B362" s="276" t="s">
        <v>159</v>
      </c>
      <c r="C362" s="277">
        <v>27506.65</v>
      </c>
      <c r="D362" s="278">
        <v>27541.583333333332</v>
      </c>
      <c r="E362" s="278">
        <v>26965.066666666666</v>
      </c>
      <c r="F362" s="278">
        <v>26423.483333333334</v>
      </c>
      <c r="G362" s="278">
        <v>25846.966666666667</v>
      </c>
      <c r="H362" s="278">
        <v>28083.166666666664</v>
      </c>
      <c r="I362" s="278">
        <v>28659.683333333334</v>
      </c>
      <c r="J362" s="278">
        <v>29201.266666666663</v>
      </c>
      <c r="K362" s="276">
        <v>28118.1</v>
      </c>
      <c r="L362" s="276">
        <v>27000</v>
      </c>
      <c r="M362" s="276">
        <v>0.99858999999999998</v>
      </c>
    </row>
    <row r="363" spans="1:13">
      <c r="A363" s="267">
        <v>355</v>
      </c>
      <c r="B363" s="276" t="s">
        <v>160</v>
      </c>
      <c r="C363" s="277">
        <v>1345.4</v>
      </c>
      <c r="D363" s="278">
        <v>1364.5333333333335</v>
      </c>
      <c r="E363" s="278">
        <v>1283.166666666667</v>
      </c>
      <c r="F363" s="278">
        <v>1220.9333333333334</v>
      </c>
      <c r="G363" s="278">
        <v>1139.5666666666668</v>
      </c>
      <c r="H363" s="278">
        <v>1426.7666666666671</v>
      </c>
      <c r="I363" s="278">
        <v>1508.1333333333334</v>
      </c>
      <c r="J363" s="278">
        <v>1570.3666666666672</v>
      </c>
      <c r="K363" s="276">
        <v>1445.9</v>
      </c>
      <c r="L363" s="276">
        <v>1302.3</v>
      </c>
      <c r="M363" s="276">
        <v>12.705859999999999</v>
      </c>
    </row>
    <row r="364" spans="1:13">
      <c r="A364" s="267">
        <v>356</v>
      </c>
      <c r="B364" s="276" t="s">
        <v>488</v>
      </c>
      <c r="C364" s="277">
        <v>1309.8</v>
      </c>
      <c r="D364" s="278">
        <v>1312.7666666666667</v>
      </c>
      <c r="E364" s="278">
        <v>1285.5333333333333</v>
      </c>
      <c r="F364" s="278">
        <v>1261.2666666666667</v>
      </c>
      <c r="G364" s="278">
        <v>1234.0333333333333</v>
      </c>
      <c r="H364" s="278">
        <v>1337.0333333333333</v>
      </c>
      <c r="I364" s="278">
        <v>1364.2666666666664</v>
      </c>
      <c r="J364" s="278">
        <v>1388.5333333333333</v>
      </c>
      <c r="K364" s="276">
        <v>1340</v>
      </c>
      <c r="L364" s="276">
        <v>1288.5</v>
      </c>
      <c r="M364" s="276">
        <v>2.5833599999999999</v>
      </c>
    </row>
    <row r="365" spans="1:13">
      <c r="A365" s="267">
        <v>357</v>
      </c>
      <c r="B365" s="276" t="s">
        <v>161</v>
      </c>
      <c r="C365" s="277">
        <v>243.8</v>
      </c>
      <c r="D365" s="278">
        <v>243.81666666666669</v>
      </c>
      <c r="E365" s="278">
        <v>232.08333333333337</v>
      </c>
      <c r="F365" s="278">
        <v>220.36666666666667</v>
      </c>
      <c r="G365" s="278">
        <v>208.63333333333335</v>
      </c>
      <c r="H365" s="278">
        <v>255.53333333333339</v>
      </c>
      <c r="I365" s="278">
        <v>267.26666666666665</v>
      </c>
      <c r="J365" s="278">
        <v>278.98333333333341</v>
      </c>
      <c r="K365" s="276">
        <v>255.55</v>
      </c>
      <c r="L365" s="276">
        <v>232.1</v>
      </c>
      <c r="M365" s="276">
        <v>59.946770000000001</v>
      </c>
    </row>
    <row r="366" spans="1:13">
      <c r="A366" s="267">
        <v>358</v>
      </c>
      <c r="B366" s="276" t="s">
        <v>162</v>
      </c>
      <c r="C366" s="277">
        <v>110.2</v>
      </c>
      <c r="D366" s="278">
        <v>111.16666666666667</v>
      </c>
      <c r="E366" s="278">
        <v>104.78333333333335</v>
      </c>
      <c r="F366" s="278">
        <v>99.366666666666674</v>
      </c>
      <c r="G366" s="278">
        <v>92.983333333333348</v>
      </c>
      <c r="H366" s="278">
        <v>116.58333333333334</v>
      </c>
      <c r="I366" s="278">
        <v>122.96666666666667</v>
      </c>
      <c r="J366" s="278">
        <v>128.38333333333333</v>
      </c>
      <c r="K366" s="276">
        <v>117.55</v>
      </c>
      <c r="L366" s="276">
        <v>105.75</v>
      </c>
      <c r="M366" s="276">
        <v>75.415750000000003</v>
      </c>
    </row>
    <row r="367" spans="1:13">
      <c r="A367" s="267">
        <v>359</v>
      </c>
      <c r="B367" s="276" t="s">
        <v>275</v>
      </c>
      <c r="C367" s="277">
        <v>5169.95</v>
      </c>
      <c r="D367" s="278">
        <v>5141.6500000000005</v>
      </c>
      <c r="E367" s="278">
        <v>5038.3000000000011</v>
      </c>
      <c r="F367" s="278">
        <v>4906.6500000000005</v>
      </c>
      <c r="G367" s="278">
        <v>4803.3000000000011</v>
      </c>
      <c r="H367" s="278">
        <v>5273.3000000000011</v>
      </c>
      <c r="I367" s="278">
        <v>5376.6500000000015</v>
      </c>
      <c r="J367" s="278">
        <v>5508.3000000000011</v>
      </c>
      <c r="K367" s="276">
        <v>5245</v>
      </c>
      <c r="L367" s="276">
        <v>5010</v>
      </c>
      <c r="M367" s="276">
        <v>1.47936</v>
      </c>
    </row>
    <row r="368" spans="1:13">
      <c r="A368" s="267">
        <v>360</v>
      </c>
      <c r="B368" s="276" t="s">
        <v>277</v>
      </c>
      <c r="C368" s="277">
        <v>10959.15</v>
      </c>
      <c r="D368" s="278">
        <v>10982.783333333333</v>
      </c>
      <c r="E368" s="278">
        <v>10896.416666666666</v>
      </c>
      <c r="F368" s="278">
        <v>10833.683333333332</v>
      </c>
      <c r="G368" s="278">
        <v>10747.316666666666</v>
      </c>
      <c r="H368" s="278">
        <v>11045.516666666666</v>
      </c>
      <c r="I368" s="278">
        <v>11131.883333333335</v>
      </c>
      <c r="J368" s="278">
        <v>11194.616666666667</v>
      </c>
      <c r="K368" s="276">
        <v>11069.15</v>
      </c>
      <c r="L368" s="276">
        <v>10920.05</v>
      </c>
      <c r="M368" s="276">
        <v>0.23533999999999999</v>
      </c>
    </row>
    <row r="369" spans="1:13">
      <c r="A369" s="267">
        <v>361</v>
      </c>
      <c r="B369" s="276" t="s">
        <v>494</v>
      </c>
      <c r="C369" s="277">
        <v>6592.25</v>
      </c>
      <c r="D369" s="278">
        <v>6667.083333333333</v>
      </c>
      <c r="E369" s="278">
        <v>6412.1666666666661</v>
      </c>
      <c r="F369" s="278">
        <v>6232.083333333333</v>
      </c>
      <c r="G369" s="278">
        <v>5977.1666666666661</v>
      </c>
      <c r="H369" s="278">
        <v>6847.1666666666661</v>
      </c>
      <c r="I369" s="278">
        <v>7102.0833333333321</v>
      </c>
      <c r="J369" s="278">
        <v>7282.1666666666661</v>
      </c>
      <c r="K369" s="276">
        <v>6922</v>
      </c>
      <c r="L369" s="276">
        <v>6487</v>
      </c>
      <c r="M369" s="276">
        <v>0.17013</v>
      </c>
    </row>
    <row r="370" spans="1:13">
      <c r="A370" s="267">
        <v>362</v>
      </c>
      <c r="B370" s="276" t="s">
        <v>489</v>
      </c>
      <c r="C370" s="277">
        <v>149.9</v>
      </c>
      <c r="D370" s="278">
        <v>154.06666666666666</v>
      </c>
      <c r="E370" s="278">
        <v>142.13333333333333</v>
      </c>
      <c r="F370" s="278">
        <v>134.36666666666667</v>
      </c>
      <c r="G370" s="278">
        <v>122.43333333333334</v>
      </c>
      <c r="H370" s="278">
        <v>161.83333333333331</v>
      </c>
      <c r="I370" s="278">
        <v>173.76666666666665</v>
      </c>
      <c r="J370" s="278">
        <v>181.5333333333333</v>
      </c>
      <c r="K370" s="276">
        <v>166</v>
      </c>
      <c r="L370" s="276">
        <v>146.30000000000001</v>
      </c>
      <c r="M370" s="276">
        <v>13.894579999999999</v>
      </c>
    </row>
    <row r="371" spans="1:13">
      <c r="A371" s="267">
        <v>363</v>
      </c>
      <c r="B371" s="276" t="s">
        <v>490</v>
      </c>
      <c r="C371" s="277">
        <v>719.1</v>
      </c>
      <c r="D371" s="278">
        <v>735.7833333333333</v>
      </c>
      <c r="E371" s="278">
        <v>684.96666666666658</v>
      </c>
      <c r="F371" s="278">
        <v>650.83333333333326</v>
      </c>
      <c r="G371" s="278">
        <v>600.01666666666654</v>
      </c>
      <c r="H371" s="278">
        <v>769.91666666666663</v>
      </c>
      <c r="I371" s="278">
        <v>820.73333333333323</v>
      </c>
      <c r="J371" s="278">
        <v>854.86666666666667</v>
      </c>
      <c r="K371" s="276">
        <v>786.6</v>
      </c>
      <c r="L371" s="276">
        <v>701.65</v>
      </c>
      <c r="M371" s="276">
        <v>4.6079800000000004</v>
      </c>
    </row>
    <row r="372" spans="1:13">
      <c r="A372" s="267">
        <v>364</v>
      </c>
      <c r="B372" s="276" t="s">
        <v>163</v>
      </c>
      <c r="C372" s="277">
        <v>1682.2</v>
      </c>
      <c r="D372" s="278">
        <v>1685.5333333333335</v>
      </c>
      <c r="E372" s="278">
        <v>1640.0666666666671</v>
      </c>
      <c r="F372" s="278">
        <v>1597.9333333333336</v>
      </c>
      <c r="G372" s="278">
        <v>1552.4666666666672</v>
      </c>
      <c r="H372" s="278">
        <v>1727.666666666667</v>
      </c>
      <c r="I372" s="278">
        <v>1773.1333333333337</v>
      </c>
      <c r="J372" s="278">
        <v>1815.2666666666669</v>
      </c>
      <c r="K372" s="276">
        <v>1731</v>
      </c>
      <c r="L372" s="276">
        <v>1643.4</v>
      </c>
      <c r="M372" s="276">
        <v>11.88984</v>
      </c>
    </row>
    <row r="373" spans="1:13">
      <c r="A373" s="267">
        <v>365</v>
      </c>
      <c r="B373" s="276" t="s">
        <v>273</v>
      </c>
      <c r="C373" s="277">
        <v>2225.75</v>
      </c>
      <c r="D373" s="278">
        <v>2244</v>
      </c>
      <c r="E373" s="278">
        <v>2174.35</v>
      </c>
      <c r="F373" s="278">
        <v>2122.9499999999998</v>
      </c>
      <c r="G373" s="278">
        <v>2053.2999999999997</v>
      </c>
      <c r="H373" s="278">
        <v>2295.4</v>
      </c>
      <c r="I373" s="278">
        <v>2365.0499999999997</v>
      </c>
      <c r="J373" s="278">
        <v>2416.4500000000003</v>
      </c>
      <c r="K373" s="276">
        <v>2313.65</v>
      </c>
      <c r="L373" s="276">
        <v>2192.6</v>
      </c>
      <c r="M373" s="276">
        <v>3.4447800000000002</v>
      </c>
    </row>
    <row r="374" spans="1:13">
      <c r="A374" s="267">
        <v>366</v>
      </c>
      <c r="B374" s="276" t="s">
        <v>164</v>
      </c>
      <c r="C374" s="277">
        <v>34.1</v>
      </c>
      <c r="D374" s="278">
        <v>34.65</v>
      </c>
      <c r="E374" s="278">
        <v>32.449999999999996</v>
      </c>
      <c r="F374" s="278">
        <v>30.799999999999997</v>
      </c>
      <c r="G374" s="278">
        <v>28.599999999999994</v>
      </c>
      <c r="H374" s="278">
        <v>36.299999999999997</v>
      </c>
      <c r="I374" s="278">
        <v>38.5</v>
      </c>
      <c r="J374" s="278">
        <v>40.15</v>
      </c>
      <c r="K374" s="276">
        <v>36.85</v>
      </c>
      <c r="L374" s="276">
        <v>33</v>
      </c>
      <c r="M374" s="276">
        <v>733.72681999999998</v>
      </c>
    </row>
    <row r="375" spans="1:13">
      <c r="A375" s="267">
        <v>367</v>
      </c>
      <c r="B375" s="276" t="s">
        <v>274</v>
      </c>
      <c r="C375" s="277">
        <v>335.75</v>
      </c>
      <c r="D375" s="278">
        <v>342.5333333333333</v>
      </c>
      <c r="E375" s="278">
        <v>323.26666666666659</v>
      </c>
      <c r="F375" s="278">
        <v>310.7833333333333</v>
      </c>
      <c r="G375" s="278">
        <v>291.51666666666659</v>
      </c>
      <c r="H375" s="278">
        <v>355.01666666666659</v>
      </c>
      <c r="I375" s="278">
        <v>374.28333333333325</v>
      </c>
      <c r="J375" s="278">
        <v>386.76666666666659</v>
      </c>
      <c r="K375" s="276">
        <v>361.8</v>
      </c>
      <c r="L375" s="276">
        <v>330.05</v>
      </c>
      <c r="M375" s="276">
        <v>3.1878799999999998</v>
      </c>
    </row>
    <row r="376" spans="1:13">
      <c r="A376" s="267">
        <v>368</v>
      </c>
      <c r="B376" s="276" t="s">
        <v>485</v>
      </c>
      <c r="C376" s="277">
        <v>167.75</v>
      </c>
      <c r="D376" s="278">
        <v>168.63333333333335</v>
      </c>
      <c r="E376" s="278">
        <v>161.66666666666671</v>
      </c>
      <c r="F376" s="278">
        <v>155.58333333333337</v>
      </c>
      <c r="G376" s="278">
        <v>148.61666666666673</v>
      </c>
      <c r="H376" s="278">
        <v>174.7166666666667</v>
      </c>
      <c r="I376" s="278">
        <v>181.68333333333334</v>
      </c>
      <c r="J376" s="278">
        <v>187.76666666666668</v>
      </c>
      <c r="K376" s="276">
        <v>175.6</v>
      </c>
      <c r="L376" s="276">
        <v>162.55000000000001</v>
      </c>
      <c r="M376" s="276">
        <v>4.2545999999999999</v>
      </c>
    </row>
    <row r="377" spans="1:13">
      <c r="A377" s="267">
        <v>369</v>
      </c>
      <c r="B377" s="276" t="s">
        <v>491</v>
      </c>
      <c r="C377" s="277">
        <v>997.4</v>
      </c>
      <c r="D377" s="278">
        <v>970.4</v>
      </c>
      <c r="E377" s="278">
        <v>880.8</v>
      </c>
      <c r="F377" s="278">
        <v>764.19999999999993</v>
      </c>
      <c r="G377" s="278">
        <v>674.59999999999991</v>
      </c>
      <c r="H377" s="278">
        <v>1087</v>
      </c>
      <c r="I377" s="278">
        <v>1176.6000000000001</v>
      </c>
      <c r="J377" s="278">
        <v>1293.2</v>
      </c>
      <c r="K377" s="276">
        <v>1060</v>
      </c>
      <c r="L377" s="276">
        <v>853.8</v>
      </c>
      <c r="M377" s="276">
        <v>5.62988</v>
      </c>
    </row>
    <row r="378" spans="1:13">
      <c r="A378" s="267">
        <v>370</v>
      </c>
      <c r="B378" s="276" t="s">
        <v>2223</v>
      </c>
      <c r="C378" s="277">
        <v>509.15</v>
      </c>
      <c r="D378" s="278">
        <v>492.25</v>
      </c>
      <c r="E378" s="278">
        <v>466.15</v>
      </c>
      <c r="F378" s="278">
        <v>423.15</v>
      </c>
      <c r="G378" s="278">
        <v>397.04999999999995</v>
      </c>
      <c r="H378" s="278">
        <v>535.25</v>
      </c>
      <c r="I378" s="278">
        <v>561.35</v>
      </c>
      <c r="J378" s="278">
        <v>604.35</v>
      </c>
      <c r="K378" s="276">
        <v>518.35</v>
      </c>
      <c r="L378" s="276">
        <v>449.25</v>
      </c>
      <c r="M378" s="276">
        <v>1.4318599999999999</v>
      </c>
    </row>
    <row r="379" spans="1:13">
      <c r="A379" s="267">
        <v>371</v>
      </c>
      <c r="B379" s="276" t="s">
        <v>165</v>
      </c>
      <c r="C379" s="277">
        <v>185.5</v>
      </c>
      <c r="D379" s="278">
        <v>187.71666666666667</v>
      </c>
      <c r="E379" s="278">
        <v>182.23333333333335</v>
      </c>
      <c r="F379" s="278">
        <v>178.96666666666667</v>
      </c>
      <c r="G379" s="278">
        <v>173.48333333333335</v>
      </c>
      <c r="H379" s="278">
        <v>190.98333333333335</v>
      </c>
      <c r="I379" s="278">
        <v>196.46666666666664</v>
      </c>
      <c r="J379" s="278">
        <v>199.73333333333335</v>
      </c>
      <c r="K379" s="276">
        <v>193.2</v>
      </c>
      <c r="L379" s="276">
        <v>184.45</v>
      </c>
      <c r="M379" s="276">
        <v>121.55249000000001</v>
      </c>
    </row>
    <row r="380" spans="1:13">
      <c r="A380" s="267">
        <v>372</v>
      </c>
      <c r="B380" s="276" t="s">
        <v>492</v>
      </c>
      <c r="C380" s="277">
        <v>98.35</v>
      </c>
      <c r="D380" s="278">
        <v>100.93333333333334</v>
      </c>
      <c r="E380" s="278">
        <v>92.866666666666674</v>
      </c>
      <c r="F380" s="278">
        <v>87.38333333333334</v>
      </c>
      <c r="G380" s="278">
        <v>79.316666666666677</v>
      </c>
      <c r="H380" s="278">
        <v>106.41666666666667</v>
      </c>
      <c r="I380" s="278">
        <v>114.48333333333333</v>
      </c>
      <c r="J380" s="278">
        <v>119.96666666666667</v>
      </c>
      <c r="K380" s="276">
        <v>109</v>
      </c>
      <c r="L380" s="276">
        <v>95.45</v>
      </c>
      <c r="M380" s="276">
        <v>17.34965</v>
      </c>
    </row>
    <row r="381" spans="1:13">
      <c r="A381" s="267">
        <v>373</v>
      </c>
      <c r="B381" s="276" t="s">
        <v>276</v>
      </c>
      <c r="C381" s="277">
        <v>267.35000000000002</v>
      </c>
      <c r="D381" s="278">
        <v>267.15000000000003</v>
      </c>
      <c r="E381" s="278">
        <v>255.50000000000006</v>
      </c>
      <c r="F381" s="278">
        <v>243.65000000000003</v>
      </c>
      <c r="G381" s="278">
        <v>232.00000000000006</v>
      </c>
      <c r="H381" s="278">
        <v>279.00000000000006</v>
      </c>
      <c r="I381" s="278">
        <v>290.65000000000003</v>
      </c>
      <c r="J381" s="278">
        <v>302.50000000000006</v>
      </c>
      <c r="K381" s="276">
        <v>278.8</v>
      </c>
      <c r="L381" s="276">
        <v>255.3</v>
      </c>
      <c r="M381" s="276">
        <v>5.1559999999999997</v>
      </c>
    </row>
    <row r="382" spans="1:13">
      <c r="A382" s="267">
        <v>374</v>
      </c>
      <c r="B382" s="276" t="s">
        <v>493</v>
      </c>
      <c r="C382" s="277">
        <v>86.15</v>
      </c>
      <c r="D382" s="278">
        <v>87.05</v>
      </c>
      <c r="E382" s="278">
        <v>82.5</v>
      </c>
      <c r="F382" s="278">
        <v>78.850000000000009</v>
      </c>
      <c r="G382" s="278">
        <v>74.300000000000011</v>
      </c>
      <c r="H382" s="278">
        <v>90.699999999999989</v>
      </c>
      <c r="I382" s="278">
        <v>95.249999999999972</v>
      </c>
      <c r="J382" s="278">
        <v>98.899999999999977</v>
      </c>
      <c r="K382" s="276">
        <v>91.6</v>
      </c>
      <c r="L382" s="276">
        <v>83.4</v>
      </c>
      <c r="M382" s="276">
        <v>5.7877799999999997</v>
      </c>
    </row>
    <row r="383" spans="1:13">
      <c r="A383" s="267">
        <v>375</v>
      </c>
      <c r="B383" s="276" t="s">
        <v>486</v>
      </c>
      <c r="C383" s="277">
        <v>56.6</v>
      </c>
      <c r="D383" s="278">
        <v>57.333333333333336</v>
      </c>
      <c r="E383" s="278">
        <v>53.016666666666673</v>
      </c>
      <c r="F383" s="278">
        <v>49.433333333333337</v>
      </c>
      <c r="G383" s="278">
        <v>45.116666666666674</v>
      </c>
      <c r="H383" s="278">
        <v>60.916666666666671</v>
      </c>
      <c r="I383" s="278">
        <v>65.233333333333334</v>
      </c>
      <c r="J383" s="278">
        <v>68.816666666666663</v>
      </c>
      <c r="K383" s="276">
        <v>61.65</v>
      </c>
      <c r="L383" s="276">
        <v>53.75</v>
      </c>
      <c r="M383" s="276">
        <v>18.331109999999999</v>
      </c>
    </row>
    <row r="384" spans="1:13">
      <c r="A384" s="267">
        <v>376</v>
      </c>
      <c r="B384" s="276" t="s">
        <v>166</v>
      </c>
      <c r="C384" s="277">
        <v>1335.95</v>
      </c>
      <c r="D384" s="278">
        <v>1355.8000000000002</v>
      </c>
      <c r="E384" s="278">
        <v>1270.4500000000003</v>
      </c>
      <c r="F384" s="278">
        <v>1204.95</v>
      </c>
      <c r="G384" s="278">
        <v>1119.6000000000001</v>
      </c>
      <c r="H384" s="278">
        <v>1421.3000000000004</v>
      </c>
      <c r="I384" s="278">
        <v>1506.6500000000003</v>
      </c>
      <c r="J384" s="278">
        <v>1572.1500000000005</v>
      </c>
      <c r="K384" s="276">
        <v>1441.15</v>
      </c>
      <c r="L384" s="276">
        <v>1290.3</v>
      </c>
      <c r="M384" s="276">
        <v>20.232140000000001</v>
      </c>
    </row>
    <row r="385" spans="1:13">
      <c r="A385" s="267">
        <v>377</v>
      </c>
      <c r="B385" s="276" t="s">
        <v>278</v>
      </c>
      <c r="C385" s="277">
        <v>457.55</v>
      </c>
      <c r="D385" s="278">
        <v>459.48333333333335</v>
      </c>
      <c r="E385" s="278">
        <v>439.36666666666667</v>
      </c>
      <c r="F385" s="278">
        <v>421.18333333333334</v>
      </c>
      <c r="G385" s="278">
        <v>401.06666666666666</v>
      </c>
      <c r="H385" s="278">
        <v>477.66666666666669</v>
      </c>
      <c r="I385" s="278">
        <v>497.78333333333336</v>
      </c>
      <c r="J385" s="278">
        <v>515.9666666666667</v>
      </c>
      <c r="K385" s="276">
        <v>479.6</v>
      </c>
      <c r="L385" s="276">
        <v>441.3</v>
      </c>
      <c r="M385" s="276">
        <v>2.3430300000000002</v>
      </c>
    </row>
    <row r="386" spans="1:13">
      <c r="A386" s="267">
        <v>378</v>
      </c>
      <c r="B386" s="276" t="s">
        <v>496</v>
      </c>
      <c r="C386" s="277">
        <v>447.3</v>
      </c>
      <c r="D386" s="278">
        <v>444.59999999999997</v>
      </c>
      <c r="E386" s="278">
        <v>424.69999999999993</v>
      </c>
      <c r="F386" s="278">
        <v>402.09999999999997</v>
      </c>
      <c r="G386" s="278">
        <v>382.19999999999993</v>
      </c>
      <c r="H386" s="278">
        <v>467.19999999999993</v>
      </c>
      <c r="I386" s="278">
        <v>487.09999999999991</v>
      </c>
      <c r="J386" s="278">
        <v>509.69999999999993</v>
      </c>
      <c r="K386" s="276">
        <v>464.5</v>
      </c>
      <c r="L386" s="276">
        <v>422</v>
      </c>
      <c r="M386" s="276">
        <v>2.5841099999999999</v>
      </c>
    </row>
    <row r="387" spans="1:13">
      <c r="A387" s="267">
        <v>379</v>
      </c>
      <c r="B387" s="276" t="s">
        <v>498</v>
      </c>
      <c r="C387" s="277">
        <v>113.9</v>
      </c>
      <c r="D387" s="278">
        <v>117.71666666666665</v>
      </c>
      <c r="E387" s="278">
        <v>106.73333333333332</v>
      </c>
      <c r="F387" s="278">
        <v>99.566666666666663</v>
      </c>
      <c r="G387" s="278">
        <v>88.583333333333329</v>
      </c>
      <c r="H387" s="278">
        <v>124.88333333333331</v>
      </c>
      <c r="I387" s="278">
        <v>135.86666666666662</v>
      </c>
      <c r="J387" s="278">
        <v>143.0333333333333</v>
      </c>
      <c r="K387" s="276">
        <v>128.69999999999999</v>
      </c>
      <c r="L387" s="276">
        <v>110.55</v>
      </c>
      <c r="M387" s="276">
        <v>25.625170000000001</v>
      </c>
    </row>
    <row r="388" spans="1:13">
      <c r="A388" s="267">
        <v>380</v>
      </c>
      <c r="B388" s="276" t="s">
        <v>279</v>
      </c>
      <c r="C388" s="277">
        <v>473.85</v>
      </c>
      <c r="D388" s="278">
        <v>481.45</v>
      </c>
      <c r="E388" s="278">
        <v>452.4</v>
      </c>
      <c r="F388" s="278">
        <v>430.95</v>
      </c>
      <c r="G388" s="278">
        <v>401.9</v>
      </c>
      <c r="H388" s="278">
        <v>502.9</v>
      </c>
      <c r="I388" s="278">
        <v>531.95000000000005</v>
      </c>
      <c r="J388" s="278">
        <v>553.4</v>
      </c>
      <c r="K388" s="276">
        <v>510.5</v>
      </c>
      <c r="L388" s="276">
        <v>460</v>
      </c>
      <c r="M388" s="276">
        <v>5.3015100000000004</v>
      </c>
    </row>
    <row r="389" spans="1:13">
      <c r="A389" s="267">
        <v>381</v>
      </c>
      <c r="B389" s="276" t="s">
        <v>499</v>
      </c>
      <c r="C389" s="277">
        <v>267.45</v>
      </c>
      <c r="D389" s="278">
        <v>271.48333333333335</v>
      </c>
      <c r="E389" s="278">
        <v>259.9666666666667</v>
      </c>
      <c r="F389" s="278">
        <v>252.48333333333335</v>
      </c>
      <c r="G389" s="278">
        <v>240.9666666666667</v>
      </c>
      <c r="H389" s="278">
        <v>278.9666666666667</v>
      </c>
      <c r="I389" s="278">
        <v>290.48333333333335</v>
      </c>
      <c r="J389" s="278">
        <v>297.9666666666667</v>
      </c>
      <c r="K389" s="276">
        <v>283</v>
      </c>
      <c r="L389" s="276">
        <v>264</v>
      </c>
      <c r="M389" s="276">
        <v>3.0722299999999998</v>
      </c>
    </row>
    <row r="390" spans="1:13">
      <c r="A390" s="267">
        <v>382</v>
      </c>
      <c r="B390" s="276" t="s">
        <v>167</v>
      </c>
      <c r="C390" s="277">
        <v>789.85</v>
      </c>
      <c r="D390" s="278">
        <v>803.26666666666677</v>
      </c>
      <c r="E390" s="278">
        <v>764.53333333333353</v>
      </c>
      <c r="F390" s="278">
        <v>739.21666666666681</v>
      </c>
      <c r="G390" s="278">
        <v>700.48333333333358</v>
      </c>
      <c r="H390" s="278">
        <v>828.58333333333348</v>
      </c>
      <c r="I390" s="278">
        <v>867.31666666666683</v>
      </c>
      <c r="J390" s="278">
        <v>892.63333333333344</v>
      </c>
      <c r="K390" s="276">
        <v>842</v>
      </c>
      <c r="L390" s="276">
        <v>777.95</v>
      </c>
      <c r="M390" s="276">
        <v>7.5392599999999996</v>
      </c>
    </row>
    <row r="391" spans="1:13">
      <c r="A391" s="267">
        <v>383</v>
      </c>
      <c r="B391" s="276" t="s">
        <v>501</v>
      </c>
      <c r="C391" s="277">
        <v>1539.25</v>
      </c>
      <c r="D391" s="278">
        <v>1537.7166666666665</v>
      </c>
      <c r="E391" s="278">
        <v>1515.4833333333329</v>
      </c>
      <c r="F391" s="278">
        <v>1491.7166666666665</v>
      </c>
      <c r="G391" s="278">
        <v>1469.4833333333329</v>
      </c>
      <c r="H391" s="278">
        <v>1561.4833333333329</v>
      </c>
      <c r="I391" s="278">
        <v>1583.7166666666665</v>
      </c>
      <c r="J391" s="278">
        <v>1607.4833333333329</v>
      </c>
      <c r="K391" s="276">
        <v>1559.95</v>
      </c>
      <c r="L391" s="276">
        <v>1513.95</v>
      </c>
      <c r="M391" s="276">
        <v>0.37234</v>
      </c>
    </row>
    <row r="392" spans="1:13">
      <c r="A392" s="267">
        <v>384</v>
      </c>
      <c r="B392" s="276" t="s">
        <v>502</v>
      </c>
      <c r="C392" s="277">
        <v>327.95</v>
      </c>
      <c r="D392" s="278">
        <v>335.3</v>
      </c>
      <c r="E392" s="278">
        <v>308.65000000000003</v>
      </c>
      <c r="F392" s="278">
        <v>289.35000000000002</v>
      </c>
      <c r="G392" s="278">
        <v>262.70000000000005</v>
      </c>
      <c r="H392" s="278">
        <v>354.6</v>
      </c>
      <c r="I392" s="278">
        <v>381.25</v>
      </c>
      <c r="J392" s="278">
        <v>400.55</v>
      </c>
      <c r="K392" s="276">
        <v>361.95</v>
      </c>
      <c r="L392" s="276">
        <v>316</v>
      </c>
      <c r="M392" s="276">
        <v>17.83999</v>
      </c>
    </row>
    <row r="393" spans="1:13">
      <c r="A393" s="267">
        <v>385</v>
      </c>
      <c r="B393" s="276" t="s">
        <v>168</v>
      </c>
      <c r="C393" s="277">
        <v>206.55</v>
      </c>
      <c r="D393" s="278">
        <v>212.18333333333331</v>
      </c>
      <c r="E393" s="278">
        <v>196.36666666666662</v>
      </c>
      <c r="F393" s="278">
        <v>186.18333333333331</v>
      </c>
      <c r="G393" s="278">
        <v>170.36666666666662</v>
      </c>
      <c r="H393" s="278">
        <v>222.36666666666662</v>
      </c>
      <c r="I393" s="278">
        <v>238.18333333333328</v>
      </c>
      <c r="J393" s="278">
        <v>248.36666666666662</v>
      </c>
      <c r="K393" s="276">
        <v>228</v>
      </c>
      <c r="L393" s="276">
        <v>202</v>
      </c>
      <c r="M393" s="276">
        <v>270.17948999999999</v>
      </c>
    </row>
    <row r="394" spans="1:13">
      <c r="A394" s="267">
        <v>386</v>
      </c>
      <c r="B394" s="276" t="s">
        <v>500</v>
      </c>
      <c r="C394" s="277">
        <v>52.5</v>
      </c>
      <c r="D394" s="278">
        <v>53.383333333333333</v>
      </c>
      <c r="E394" s="278">
        <v>50.366666666666667</v>
      </c>
      <c r="F394" s="278">
        <v>48.233333333333334</v>
      </c>
      <c r="G394" s="278">
        <v>45.216666666666669</v>
      </c>
      <c r="H394" s="278">
        <v>55.516666666666666</v>
      </c>
      <c r="I394" s="278">
        <v>58.533333333333331</v>
      </c>
      <c r="J394" s="278">
        <v>60.666666666666664</v>
      </c>
      <c r="K394" s="276">
        <v>56.4</v>
      </c>
      <c r="L394" s="276">
        <v>51.25</v>
      </c>
      <c r="M394" s="276">
        <v>32.893270000000001</v>
      </c>
    </row>
    <row r="395" spans="1:13">
      <c r="A395" s="267">
        <v>387</v>
      </c>
      <c r="B395" s="276" t="s">
        <v>169</v>
      </c>
      <c r="C395" s="277">
        <v>129.94999999999999</v>
      </c>
      <c r="D395" s="278">
        <v>131.29999999999998</v>
      </c>
      <c r="E395" s="278">
        <v>124.84999999999997</v>
      </c>
      <c r="F395" s="278">
        <v>119.74999999999999</v>
      </c>
      <c r="G395" s="278">
        <v>113.29999999999997</v>
      </c>
      <c r="H395" s="278">
        <v>136.39999999999998</v>
      </c>
      <c r="I395" s="278">
        <v>142.84999999999997</v>
      </c>
      <c r="J395" s="278">
        <v>147.94999999999996</v>
      </c>
      <c r="K395" s="276">
        <v>137.75</v>
      </c>
      <c r="L395" s="276">
        <v>126.2</v>
      </c>
      <c r="M395" s="276">
        <v>58.791409999999999</v>
      </c>
    </row>
    <row r="396" spans="1:13">
      <c r="A396" s="267">
        <v>388</v>
      </c>
      <c r="B396" s="276" t="s">
        <v>503</v>
      </c>
      <c r="C396" s="277">
        <v>126.5</v>
      </c>
      <c r="D396" s="278">
        <v>128.83333333333334</v>
      </c>
      <c r="E396" s="278">
        <v>122.2166666666667</v>
      </c>
      <c r="F396" s="278">
        <v>117.93333333333335</v>
      </c>
      <c r="G396" s="278">
        <v>111.31666666666671</v>
      </c>
      <c r="H396" s="278">
        <v>133.11666666666667</v>
      </c>
      <c r="I396" s="278">
        <v>139.73333333333329</v>
      </c>
      <c r="J396" s="278">
        <v>144.01666666666668</v>
      </c>
      <c r="K396" s="276">
        <v>135.44999999999999</v>
      </c>
      <c r="L396" s="276">
        <v>124.55</v>
      </c>
      <c r="M396" s="276">
        <v>2.4830800000000002</v>
      </c>
    </row>
    <row r="397" spans="1:13">
      <c r="A397" s="267">
        <v>389</v>
      </c>
      <c r="B397" s="276" t="s">
        <v>504</v>
      </c>
      <c r="C397" s="277">
        <v>766.85</v>
      </c>
      <c r="D397" s="278">
        <v>774.81666666666661</v>
      </c>
      <c r="E397" s="278">
        <v>747.03333333333319</v>
      </c>
      <c r="F397" s="278">
        <v>727.21666666666658</v>
      </c>
      <c r="G397" s="278">
        <v>699.43333333333317</v>
      </c>
      <c r="H397" s="278">
        <v>794.63333333333321</v>
      </c>
      <c r="I397" s="278">
        <v>822.41666666666652</v>
      </c>
      <c r="J397" s="278">
        <v>842.23333333333323</v>
      </c>
      <c r="K397" s="276">
        <v>802.6</v>
      </c>
      <c r="L397" s="276">
        <v>755</v>
      </c>
      <c r="M397" s="276">
        <v>6.03043</v>
      </c>
    </row>
    <row r="398" spans="1:13">
      <c r="A398" s="267">
        <v>390</v>
      </c>
      <c r="B398" s="276" t="s">
        <v>170</v>
      </c>
      <c r="C398" s="277">
        <v>1939.7</v>
      </c>
      <c r="D398" s="278">
        <v>1938.9833333333333</v>
      </c>
      <c r="E398" s="278">
        <v>1855.9666666666667</v>
      </c>
      <c r="F398" s="278">
        <v>1772.2333333333333</v>
      </c>
      <c r="G398" s="278">
        <v>1689.2166666666667</v>
      </c>
      <c r="H398" s="278">
        <v>2022.7166666666667</v>
      </c>
      <c r="I398" s="278">
        <v>2105.7333333333336</v>
      </c>
      <c r="J398" s="278">
        <v>2189.4666666666667</v>
      </c>
      <c r="K398" s="276">
        <v>2022</v>
      </c>
      <c r="L398" s="276">
        <v>1855.25</v>
      </c>
      <c r="M398" s="276">
        <v>203.68545</v>
      </c>
    </row>
    <row r="399" spans="1:13">
      <c r="A399" s="267">
        <v>391</v>
      </c>
      <c r="B399" s="276" t="s">
        <v>519</v>
      </c>
      <c r="C399" s="277">
        <v>11.6</v>
      </c>
      <c r="D399" s="278">
        <v>12.066666666666665</v>
      </c>
      <c r="E399" s="278">
        <v>10.93333333333333</v>
      </c>
      <c r="F399" s="278">
        <v>10.266666666666666</v>
      </c>
      <c r="G399" s="278">
        <v>9.1333333333333311</v>
      </c>
      <c r="H399" s="278">
        <v>12.733333333333329</v>
      </c>
      <c r="I399" s="278">
        <v>13.866666666666665</v>
      </c>
      <c r="J399" s="278">
        <v>14.533333333333328</v>
      </c>
      <c r="K399" s="276">
        <v>13.2</v>
      </c>
      <c r="L399" s="276">
        <v>11.4</v>
      </c>
      <c r="M399" s="276">
        <v>47.963419999999999</v>
      </c>
    </row>
    <row r="400" spans="1:13">
      <c r="A400" s="267">
        <v>392</v>
      </c>
      <c r="B400" s="276" t="s">
        <v>508</v>
      </c>
      <c r="C400" s="277">
        <v>230.35</v>
      </c>
      <c r="D400" s="278">
        <v>234.63333333333335</v>
      </c>
      <c r="E400" s="278">
        <v>217.26666666666671</v>
      </c>
      <c r="F400" s="278">
        <v>204.18333333333337</v>
      </c>
      <c r="G400" s="278">
        <v>186.81666666666672</v>
      </c>
      <c r="H400" s="278">
        <v>247.7166666666667</v>
      </c>
      <c r="I400" s="278">
        <v>265.08333333333331</v>
      </c>
      <c r="J400" s="278">
        <v>278.16666666666669</v>
      </c>
      <c r="K400" s="276">
        <v>252</v>
      </c>
      <c r="L400" s="276">
        <v>221.55</v>
      </c>
      <c r="M400" s="276">
        <v>2.6430199999999999</v>
      </c>
    </row>
    <row r="401" spans="1:13">
      <c r="A401" s="267">
        <v>393</v>
      </c>
      <c r="B401" s="276" t="s">
        <v>495</v>
      </c>
      <c r="C401" s="277">
        <v>261.8</v>
      </c>
      <c r="D401" s="278">
        <v>266.01666666666665</v>
      </c>
      <c r="E401" s="278">
        <v>251.0333333333333</v>
      </c>
      <c r="F401" s="278">
        <v>240.26666666666665</v>
      </c>
      <c r="G401" s="278">
        <v>225.2833333333333</v>
      </c>
      <c r="H401" s="278">
        <v>276.7833333333333</v>
      </c>
      <c r="I401" s="278">
        <v>291.76666666666665</v>
      </c>
      <c r="J401" s="278">
        <v>302.5333333333333</v>
      </c>
      <c r="K401" s="276">
        <v>281</v>
      </c>
      <c r="L401" s="276">
        <v>255.25</v>
      </c>
      <c r="M401" s="276">
        <v>11.786300000000001</v>
      </c>
    </row>
    <row r="402" spans="1:13">
      <c r="A402" s="267">
        <v>394</v>
      </c>
      <c r="B402" s="276" t="s">
        <v>512</v>
      </c>
      <c r="C402" s="277">
        <v>58.45</v>
      </c>
      <c r="D402" s="278">
        <v>59.45000000000001</v>
      </c>
      <c r="E402" s="278">
        <v>54.000000000000014</v>
      </c>
      <c r="F402" s="278">
        <v>49.550000000000004</v>
      </c>
      <c r="G402" s="278">
        <v>44.100000000000009</v>
      </c>
      <c r="H402" s="278">
        <v>63.90000000000002</v>
      </c>
      <c r="I402" s="278">
        <v>69.350000000000023</v>
      </c>
      <c r="J402" s="278">
        <v>73.800000000000026</v>
      </c>
      <c r="K402" s="276">
        <v>64.900000000000006</v>
      </c>
      <c r="L402" s="276">
        <v>55</v>
      </c>
      <c r="M402" s="276">
        <v>7.0391199999999996</v>
      </c>
    </row>
    <row r="403" spans="1:13">
      <c r="A403" s="267">
        <v>395</v>
      </c>
      <c r="B403" s="276" t="s">
        <v>171</v>
      </c>
      <c r="C403" s="277">
        <v>55.35</v>
      </c>
      <c r="D403" s="278">
        <v>56.383333333333333</v>
      </c>
      <c r="E403" s="278">
        <v>53.566666666666663</v>
      </c>
      <c r="F403" s="278">
        <v>51.783333333333331</v>
      </c>
      <c r="G403" s="278">
        <v>48.966666666666661</v>
      </c>
      <c r="H403" s="278">
        <v>58.166666666666664</v>
      </c>
      <c r="I403" s="278">
        <v>60.983333333333341</v>
      </c>
      <c r="J403" s="278">
        <v>62.766666666666666</v>
      </c>
      <c r="K403" s="276">
        <v>59.2</v>
      </c>
      <c r="L403" s="276">
        <v>54.6</v>
      </c>
      <c r="M403" s="276">
        <v>499.04093</v>
      </c>
    </row>
    <row r="404" spans="1:13">
      <c r="A404" s="267">
        <v>396</v>
      </c>
      <c r="B404" s="276" t="s">
        <v>513</v>
      </c>
      <c r="C404" s="277">
        <v>7969</v>
      </c>
      <c r="D404" s="278">
        <v>7977.9666666666672</v>
      </c>
      <c r="E404" s="278">
        <v>7916.0833333333339</v>
      </c>
      <c r="F404" s="278">
        <v>7863.166666666667</v>
      </c>
      <c r="G404" s="278">
        <v>7801.2833333333338</v>
      </c>
      <c r="H404" s="278">
        <v>8030.8833333333341</v>
      </c>
      <c r="I404" s="278">
        <v>8092.7666666666673</v>
      </c>
      <c r="J404" s="278">
        <v>8145.6833333333343</v>
      </c>
      <c r="K404" s="276">
        <v>8039.85</v>
      </c>
      <c r="L404" s="276">
        <v>7925.05</v>
      </c>
      <c r="M404" s="276">
        <v>0.31158000000000002</v>
      </c>
    </row>
    <row r="405" spans="1:13">
      <c r="A405" s="267">
        <v>397</v>
      </c>
      <c r="B405" s="276" t="s">
        <v>3523</v>
      </c>
      <c r="C405" s="277">
        <v>813.7</v>
      </c>
      <c r="D405" s="278">
        <v>819.6</v>
      </c>
      <c r="E405" s="278">
        <v>793.1</v>
      </c>
      <c r="F405" s="278">
        <v>772.5</v>
      </c>
      <c r="G405" s="278">
        <v>746</v>
      </c>
      <c r="H405" s="278">
        <v>840.2</v>
      </c>
      <c r="I405" s="278">
        <v>866.7</v>
      </c>
      <c r="J405" s="278">
        <v>887.30000000000007</v>
      </c>
      <c r="K405" s="276">
        <v>846.1</v>
      </c>
      <c r="L405" s="276">
        <v>799</v>
      </c>
      <c r="M405" s="276">
        <v>14.99314</v>
      </c>
    </row>
    <row r="406" spans="1:13">
      <c r="A406" s="267">
        <v>398</v>
      </c>
      <c r="B406" s="276" t="s">
        <v>280</v>
      </c>
      <c r="C406" s="277">
        <v>840.85</v>
      </c>
      <c r="D406" s="278">
        <v>845.79999999999984</v>
      </c>
      <c r="E406" s="278">
        <v>827.59999999999968</v>
      </c>
      <c r="F406" s="278">
        <v>814.3499999999998</v>
      </c>
      <c r="G406" s="278">
        <v>796.14999999999964</v>
      </c>
      <c r="H406" s="278">
        <v>859.04999999999973</v>
      </c>
      <c r="I406" s="278">
        <v>877.24999999999977</v>
      </c>
      <c r="J406" s="278">
        <v>890.49999999999977</v>
      </c>
      <c r="K406" s="276">
        <v>864</v>
      </c>
      <c r="L406" s="276">
        <v>832.55</v>
      </c>
      <c r="M406" s="276">
        <v>22.39781</v>
      </c>
    </row>
    <row r="407" spans="1:13">
      <c r="A407" s="267">
        <v>399</v>
      </c>
      <c r="B407" s="276" t="s">
        <v>172</v>
      </c>
      <c r="C407" s="277">
        <v>254.7</v>
      </c>
      <c r="D407" s="278">
        <v>258.25</v>
      </c>
      <c r="E407" s="278">
        <v>247.5</v>
      </c>
      <c r="F407" s="278">
        <v>240.3</v>
      </c>
      <c r="G407" s="278">
        <v>229.55</v>
      </c>
      <c r="H407" s="278">
        <v>265.45</v>
      </c>
      <c r="I407" s="278">
        <v>276.2</v>
      </c>
      <c r="J407" s="278">
        <v>283.39999999999998</v>
      </c>
      <c r="K407" s="276">
        <v>269</v>
      </c>
      <c r="L407" s="276">
        <v>251.05</v>
      </c>
      <c r="M407" s="276">
        <v>551.60757999999998</v>
      </c>
    </row>
    <row r="408" spans="1:13">
      <c r="A408" s="267">
        <v>400</v>
      </c>
      <c r="B408" s="276" t="s">
        <v>514</v>
      </c>
      <c r="C408" s="277">
        <v>4200.3</v>
      </c>
      <c r="D408" s="278">
        <v>4212.3166666666666</v>
      </c>
      <c r="E408" s="278">
        <v>4124.6333333333332</v>
      </c>
      <c r="F408" s="278">
        <v>4048.9666666666662</v>
      </c>
      <c r="G408" s="278">
        <v>3961.2833333333328</v>
      </c>
      <c r="H408" s="278">
        <v>4287.9833333333336</v>
      </c>
      <c r="I408" s="278">
        <v>4375.6666666666661</v>
      </c>
      <c r="J408" s="278">
        <v>4451.3333333333339</v>
      </c>
      <c r="K408" s="276">
        <v>4300</v>
      </c>
      <c r="L408" s="276">
        <v>4136.6499999999996</v>
      </c>
      <c r="M408" s="276">
        <v>4.6710000000000002E-2</v>
      </c>
    </row>
    <row r="409" spans="1:13">
      <c r="A409" s="267">
        <v>401</v>
      </c>
      <c r="B409" s="276" t="s">
        <v>2402</v>
      </c>
      <c r="C409" s="277">
        <v>80.8</v>
      </c>
      <c r="D409" s="278">
        <v>82.86666666666666</v>
      </c>
      <c r="E409" s="278">
        <v>77.033333333333317</v>
      </c>
      <c r="F409" s="278">
        <v>73.266666666666652</v>
      </c>
      <c r="G409" s="278">
        <v>67.433333333333309</v>
      </c>
      <c r="H409" s="278">
        <v>86.633333333333326</v>
      </c>
      <c r="I409" s="278">
        <v>92.466666666666669</v>
      </c>
      <c r="J409" s="278">
        <v>96.233333333333334</v>
      </c>
      <c r="K409" s="276">
        <v>88.7</v>
      </c>
      <c r="L409" s="276">
        <v>79.099999999999994</v>
      </c>
      <c r="M409" s="276">
        <v>3.0337499999999999</v>
      </c>
    </row>
    <row r="410" spans="1:13">
      <c r="A410" s="267">
        <v>402</v>
      </c>
      <c r="B410" s="276" t="s">
        <v>2404</v>
      </c>
      <c r="C410" s="277">
        <v>82.65</v>
      </c>
      <c r="D410" s="278">
        <v>84.88333333333334</v>
      </c>
      <c r="E410" s="278">
        <v>77.866666666666674</v>
      </c>
      <c r="F410" s="278">
        <v>73.083333333333329</v>
      </c>
      <c r="G410" s="278">
        <v>66.066666666666663</v>
      </c>
      <c r="H410" s="278">
        <v>89.666666666666686</v>
      </c>
      <c r="I410" s="278">
        <v>96.683333333333366</v>
      </c>
      <c r="J410" s="278">
        <v>101.4666666666667</v>
      </c>
      <c r="K410" s="276">
        <v>91.9</v>
      </c>
      <c r="L410" s="276">
        <v>80.099999999999994</v>
      </c>
      <c r="M410" s="276">
        <v>152.90848</v>
      </c>
    </row>
    <row r="411" spans="1:13">
      <c r="A411" s="267">
        <v>403</v>
      </c>
      <c r="B411" s="276" t="s">
        <v>2412</v>
      </c>
      <c r="C411" s="277">
        <v>159.85</v>
      </c>
      <c r="D411" s="278">
        <v>162.15</v>
      </c>
      <c r="E411" s="278">
        <v>148.70000000000002</v>
      </c>
      <c r="F411" s="278">
        <v>137.55000000000001</v>
      </c>
      <c r="G411" s="278">
        <v>124.10000000000002</v>
      </c>
      <c r="H411" s="278">
        <v>173.3</v>
      </c>
      <c r="I411" s="278">
        <v>186.75</v>
      </c>
      <c r="J411" s="278">
        <v>197.9</v>
      </c>
      <c r="K411" s="276">
        <v>175.6</v>
      </c>
      <c r="L411" s="276">
        <v>151</v>
      </c>
      <c r="M411" s="276">
        <v>16.470939999999999</v>
      </c>
    </row>
    <row r="412" spans="1:13">
      <c r="A412" s="267">
        <v>404</v>
      </c>
      <c r="B412" s="276" t="s">
        <v>516</v>
      </c>
      <c r="C412" s="277">
        <v>1611.55</v>
      </c>
      <c r="D412" s="278">
        <v>1621.6666666666667</v>
      </c>
      <c r="E412" s="278">
        <v>1558.1333333333334</v>
      </c>
      <c r="F412" s="278">
        <v>1504.7166666666667</v>
      </c>
      <c r="G412" s="278">
        <v>1441.1833333333334</v>
      </c>
      <c r="H412" s="278">
        <v>1675.0833333333335</v>
      </c>
      <c r="I412" s="278">
        <v>1738.6166666666668</v>
      </c>
      <c r="J412" s="278">
        <v>1792.0333333333335</v>
      </c>
      <c r="K412" s="276">
        <v>1685.2</v>
      </c>
      <c r="L412" s="276">
        <v>1568.25</v>
      </c>
      <c r="M412" s="276">
        <v>0.20643</v>
      </c>
    </row>
    <row r="413" spans="1:13">
      <c r="A413" s="267">
        <v>405</v>
      </c>
      <c r="B413" s="276" t="s">
        <v>518</v>
      </c>
      <c r="C413" s="277">
        <v>193.6</v>
      </c>
      <c r="D413" s="278">
        <v>193.2166666666667</v>
      </c>
      <c r="E413" s="278">
        <v>174.43333333333339</v>
      </c>
      <c r="F413" s="278">
        <v>155.26666666666671</v>
      </c>
      <c r="G413" s="278">
        <v>136.48333333333341</v>
      </c>
      <c r="H413" s="278">
        <v>212.38333333333338</v>
      </c>
      <c r="I413" s="278">
        <v>231.16666666666669</v>
      </c>
      <c r="J413" s="278">
        <v>250.33333333333337</v>
      </c>
      <c r="K413" s="276">
        <v>212</v>
      </c>
      <c r="L413" s="276">
        <v>174.05</v>
      </c>
      <c r="M413" s="276">
        <v>4.0335999999999999</v>
      </c>
    </row>
    <row r="414" spans="1:13">
      <c r="A414" s="267">
        <v>406</v>
      </c>
      <c r="B414" s="276" t="s">
        <v>173</v>
      </c>
      <c r="C414" s="277">
        <v>23717.5</v>
      </c>
      <c r="D414" s="278">
        <v>23838.883333333331</v>
      </c>
      <c r="E414" s="278">
        <v>23127.766666666663</v>
      </c>
      <c r="F414" s="278">
        <v>22538.033333333333</v>
      </c>
      <c r="G414" s="278">
        <v>21826.916666666664</v>
      </c>
      <c r="H414" s="278">
        <v>24428.616666666661</v>
      </c>
      <c r="I414" s="278">
        <v>25139.73333333333</v>
      </c>
      <c r="J414" s="278">
        <v>25729.46666666666</v>
      </c>
      <c r="K414" s="276">
        <v>24550</v>
      </c>
      <c r="L414" s="276">
        <v>23249.15</v>
      </c>
      <c r="M414" s="276">
        <v>0.55774000000000001</v>
      </c>
    </row>
    <row r="415" spans="1:13">
      <c r="A415" s="267">
        <v>407</v>
      </c>
      <c r="B415" s="276" t="s">
        <v>520</v>
      </c>
      <c r="C415" s="277">
        <v>990.15</v>
      </c>
      <c r="D415" s="278">
        <v>1008.0666666666666</v>
      </c>
      <c r="E415" s="278">
        <v>947.38333333333321</v>
      </c>
      <c r="F415" s="278">
        <v>904.61666666666656</v>
      </c>
      <c r="G415" s="278">
        <v>843.93333333333317</v>
      </c>
      <c r="H415" s="278">
        <v>1050.8333333333333</v>
      </c>
      <c r="I415" s="278">
        <v>1111.5166666666667</v>
      </c>
      <c r="J415" s="278">
        <v>1154.2833333333333</v>
      </c>
      <c r="K415" s="276">
        <v>1068.75</v>
      </c>
      <c r="L415" s="276">
        <v>965.3</v>
      </c>
      <c r="M415" s="276">
        <v>0.35543999999999998</v>
      </c>
    </row>
    <row r="416" spans="1:13">
      <c r="A416" s="267">
        <v>408</v>
      </c>
      <c r="B416" s="276" t="s">
        <v>174</v>
      </c>
      <c r="C416" s="277">
        <v>1476.55</v>
      </c>
      <c r="D416" s="278">
        <v>1495.5666666666668</v>
      </c>
      <c r="E416" s="278">
        <v>1422.1333333333337</v>
      </c>
      <c r="F416" s="278">
        <v>1367.7166666666669</v>
      </c>
      <c r="G416" s="278">
        <v>1294.2833333333338</v>
      </c>
      <c r="H416" s="278">
        <v>1549.9833333333336</v>
      </c>
      <c r="I416" s="278">
        <v>1623.4166666666665</v>
      </c>
      <c r="J416" s="278">
        <v>1677.8333333333335</v>
      </c>
      <c r="K416" s="276">
        <v>1569</v>
      </c>
      <c r="L416" s="276">
        <v>1441.15</v>
      </c>
      <c r="M416" s="276">
        <v>9.1810200000000002</v>
      </c>
    </row>
    <row r="417" spans="1:13">
      <c r="A417" s="267">
        <v>409</v>
      </c>
      <c r="B417" s="276" t="s">
        <v>515</v>
      </c>
      <c r="C417" s="277">
        <v>428.35</v>
      </c>
      <c r="D417" s="278">
        <v>439.7833333333333</v>
      </c>
      <c r="E417" s="278">
        <v>413.56666666666661</v>
      </c>
      <c r="F417" s="278">
        <v>398.7833333333333</v>
      </c>
      <c r="G417" s="278">
        <v>372.56666666666661</v>
      </c>
      <c r="H417" s="278">
        <v>454.56666666666661</v>
      </c>
      <c r="I417" s="278">
        <v>480.7833333333333</v>
      </c>
      <c r="J417" s="278">
        <v>495.56666666666661</v>
      </c>
      <c r="K417" s="276">
        <v>466</v>
      </c>
      <c r="L417" s="276">
        <v>425</v>
      </c>
      <c r="M417" s="276">
        <v>1.1742600000000001</v>
      </c>
    </row>
    <row r="418" spans="1:13">
      <c r="A418" s="267">
        <v>410</v>
      </c>
      <c r="B418" s="276" t="s">
        <v>510</v>
      </c>
      <c r="C418" s="277">
        <v>24.9</v>
      </c>
      <c r="D418" s="278">
        <v>25.349999999999998</v>
      </c>
      <c r="E418" s="278">
        <v>24.049999999999997</v>
      </c>
      <c r="F418" s="278">
        <v>23.2</v>
      </c>
      <c r="G418" s="278">
        <v>21.9</v>
      </c>
      <c r="H418" s="278">
        <v>26.199999999999996</v>
      </c>
      <c r="I418" s="278">
        <v>27.5</v>
      </c>
      <c r="J418" s="278">
        <v>28.349999999999994</v>
      </c>
      <c r="K418" s="276">
        <v>26.65</v>
      </c>
      <c r="L418" s="276">
        <v>24.5</v>
      </c>
      <c r="M418" s="276">
        <v>34.26596</v>
      </c>
    </row>
    <row r="419" spans="1:13">
      <c r="A419" s="267">
        <v>411</v>
      </c>
      <c r="B419" s="276" t="s">
        <v>511</v>
      </c>
      <c r="C419" s="277">
        <v>1647.75</v>
      </c>
      <c r="D419" s="278">
        <v>1662.75</v>
      </c>
      <c r="E419" s="278">
        <v>1615.5</v>
      </c>
      <c r="F419" s="278">
        <v>1583.25</v>
      </c>
      <c r="G419" s="278">
        <v>1536</v>
      </c>
      <c r="H419" s="278">
        <v>1695</v>
      </c>
      <c r="I419" s="278">
        <v>1742.25</v>
      </c>
      <c r="J419" s="278">
        <v>1774.5</v>
      </c>
      <c r="K419" s="276">
        <v>1710</v>
      </c>
      <c r="L419" s="276">
        <v>1630.5</v>
      </c>
      <c r="M419" s="276">
        <v>0.45419999999999999</v>
      </c>
    </row>
    <row r="420" spans="1:13">
      <c r="A420" s="267">
        <v>412</v>
      </c>
      <c r="B420" s="276" t="s">
        <v>521</v>
      </c>
      <c r="C420" s="277">
        <v>309.05</v>
      </c>
      <c r="D420" s="278">
        <v>316.23333333333335</v>
      </c>
      <c r="E420" s="278">
        <v>297.66666666666669</v>
      </c>
      <c r="F420" s="278">
        <v>286.28333333333336</v>
      </c>
      <c r="G420" s="278">
        <v>267.7166666666667</v>
      </c>
      <c r="H420" s="278">
        <v>327.61666666666667</v>
      </c>
      <c r="I420" s="278">
        <v>346.18333333333328</v>
      </c>
      <c r="J420" s="278">
        <v>357.56666666666666</v>
      </c>
      <c r="K420" s="276">
        <v>334.8</v>
      </c>
      <c r="L420" s="276">
        <v>304.85000000000002</v>
      </c>
      <c r="M420" s="276">
        <v>2.6677300000000002</v>
      </c>
    </row>
    <row r="421" spans="1:13">
      <c r="A421" s="267">
        <v>413</v>
      </c>
      <c r="B421" s="276" t="s">
        <v>522</v>
      </c>
      <c r="C421" s="277">
        <v>1042.0999999999999</v>
      </c>
      <c r="D421" s="278">
        <v>1062.0166666666667</v>
      </c>
      <c r="E421" s="278">
        <v>1020.0833333333333</v>
      </c>
      <c r="F421" s="278">
        <v>998.06666666666661</v>
      </c>
      <c r="G421" s="278">
        <v>956.13333333333321</v>
      </c>
      <c r="H421" s="278">
        <v>1084.0333333333333</v>
      </c>
      <c r="I421" s="278">
        <v>1125.9666666666667</v>
      </c>
      <c r="J421" s="278">
        <v>1147.9833333333333</v>
      </c>
      <c r="K421" s="276">
        <v>1103.95</v>
      </c>
      <c r="L421" s="276">
        <v>1040</v>
      </c>
      <c r="M421" s="276">
        <v>0.46245999999999998</v>
      </c>
    </row>
    <row r="422" spans="1:13">
      <c r="A422" s="267">
        <v>414</v>
      </c>
      <c r="B422" s="276" t="s">
        <v>523</v>
      </c>
      <c r="C422" s="277">
        <v>349.6</v>
      </c>
      <c r="D422" s="278">
        <v>356.61666666666662</v>
      </c>
      <c r="E422" s="278">
        <v>339.53333333333325</v>
      </c>
      <c r="F422" s="278">
        <v>329.46666666666664</v>
      </c>
      <c r="G422" s="278">
        <v>312.38333333333327</v>
      </c>
      <c r="H422" s="278">
        <v>366.68333333333322</v>
      </c>
      <c r="I422" s="278">
        <v>383.76666666666659</v>
      </c>
      <c r="J422" s="278">
        <v>393.8333333333332</v>
      </c>
      <c r="K422" s="276">
        <v>373.7</v>
      </c>
      <c r="L422" s="276">
        <v>346.55</v>
      </c>
      <c r="M422" s="276">
        <v>4.3530100000000003</v>
      </c>
    </row>
    <row r="423" spans="1:13">
      <c r="A423" s="267">
        <v>415</v>
      </c>
      <c r="B423" s="276" t="s">
        <v>524</v>
      </c>
      <c r="C423" s="277">
        <v>8.15</v>
      </c>
      <c r="D423" s="278">
        <v>8.4</v>
      </c>
      <c r="E423" s="278">
        <v>7.8000000000000007</v>
      </c>
      <c r="F423" s="278">
        <v>7.4500000000000011</v>
      </c>
      <c r="G423" s="278">
        <v>6.8500000000000014</v>
      </c>
      <c r="H423" s="278">
        <v>8.75</v>
      </c>
      <c r="I423" s="278">
        <v>9.3499999999999979</v>
      </c>
      <c r="J423" s="278">
        <v>9.6999999999999993</v>
      </c>
      <c r="K423" s="276">
        <v>9</v>
      </c>
      <c r="L423" s="276">
        <v>8.0500000000000007</v>
      </c>
      <c r="M423" s="276">
        <v>226.60175000000001</v>
      </c>
    </row>
    <row r="424" spans="1:13">
      <c r="A424" s="267">
        <v>416</v>
      </c>
      <c r="B424" s="276" t="s">
        <v>2516</v>
      </c>
      <c r="C424" s="277">
        <v>673.8</v>
      </c>
      <c r="D424" s="278">
        <v>685.4666666666667</v>
      </c>
      <c r="E424" s="278">
        <v>638.33333333333337</v>
      </c>
      <c r="F424" s="278">
        <v>602.86666666666667</v>
      </c>
      <c r="G424" s="278">
        <v>555.73333333333335</v>
      </c>
      <c r="H424" s="278">
        <v>720.93333333333339</v>
      </c>
      <c r="I424" s="278">
        <v>768.06666666666661</v>
      </c>
      <c r="J424" s="278">
        <v>803.53333333333342</v>
      </c>
      <c r="K424" s="276">
        <v>732.6</v>
      </c>
      <c r="L424" s="276">
        <v>650</v>
      </c>
      <c r="M424" s="276">
        <v>0.51824999999999999</v>
      </c>
    </row>
    <row r="425" spans="1:13">
      <c r="A425" s="267">
        <v>417</v>
      </c>
      <c r="B425" s="276" t="s">
        <v>527</v>
      </c>
      <c r="C425" s="285">
        <v>173.9</v>
      </c>
      <c r="D425" s="286">
        <v>178.35</v>
      </c>
      <c r="E425" s="286">
        <v>166.2</v>
      </c>
      <c r="F425" s="286">
        <v>158.5</v>
      </c>
      <c r="G425" s="286">
        <v>146.35</v>
      </c>
      <c r="H425" s="286">
        <v>186.04999999999998</v>
      </c>
      <c r="I425" s="286">
        <v>198.20000000000002</v>
      </c>
      <c r="J425" s="286">
        <v>205.89999999999998</v>
      </c>
      <c r="K425" s="287">
        <v>190.5</v>
      </c>
      <c r="L425" s="287">
        <v>170.65</v>
      </c>
      <c r="M425" s="287">
        <v>7.9983000000000004</v>
      </c>
    </row>
    <row r="426" spans="1:13">
      <c r="A426" s="267">
        <v>418</v>
      </c>
      <c r="B426" s="276" t="s">
        <v>2525</v>
      </c>
      <c r="C426" s="276">
        <v>91.5</v>
      </c>
      <c r="D426" s="278">
        <v>94.583333333333329</v>
      </c>
      <c r="E426" s="278">
        <v>88.416666666666657</v>
      </c>
      <c r="F426" s="278">
        <v>85.333333333333329</v>
      </c>
      <c r="G426" s="278">
        <v>79.166666666666657</v>
      </c>
      <c r="H426" s="278">
        <v>97.666666666666657</v>
      </c>
      <c r="I426" s="278">
        <v>103.83333333333331</v>
      </c>
      <c r="J426" s="278">
        <v>106.91666666666666</v>
      </c>
      <c r="K426" s="276">
        <v>100.75</v>
      </c>
      <c r="L426" s="276">
        <v>91.5</v>
      </c>
      <c r="M426" s="276">
        <v>113.42534999999999</v>
      </c>
    </row>
    <row r="427" spans="1:13">
      <c r="A427" s="267">
        <v>419</v>
      </c>
      <c r="B427" s="276" t="s">
        <v>175</v>
      </c>
      <c r="C427" s="276">
        <v>5278.95</v>
      </c>
      <c r="D427" s="278">
        <v>5346.6166666666668</v>
      </c>
      <c r="E427" s="278">
        <v>5153.2333333333336</v>
      </c>
      <c r="F427" s="278">
        <v>5027.5166666666664</v>
      </c>
      <c r="G427" s="278">
        <v>4834.1333333333332</v>
      </c>
      <c r="H427" s="278">
        <v>5472.3333333333339</v>
      </c>
      <c r="I427" s="278">
        <v>5665.7166666666672</v>
      </c>
      <c r="J427" s="278">
        <v>5791.4333333333343</v>
      </c>
      <c r="K427" s="276">
        <v>5540</v>
      </c>
      <c r="L427" s="276">
        <v>5220.8999999999996</v>
      </c>
      <c r="M427" s="276">
        <v>1.88452</v>
      </c>
    </row>
    <row r="428" spans="1:13">
      <c r="A428" s="267">
        <v>420</v>
      </c>
      <c r="B428" s="276" t="s">
        <v>176</v>
      </c>
      <c r="C428" s="276">
        <v>966.85</v>
      </c>
      <c r="D428" s="278">
        <v>980.75</v>
      </c>
      <c r="E428" s="278">
        <v>930.5</v>
      </c>
      <c r="F428" s="278">
        <v>894.15</v>
      </c>
      <c r="G428" s="278">
        <v>843.9</v>
      </c>
      <c r="H428" s="278">
        <v>1017.1</v>
      </c>
      <c r="I428" s="278">
        <v>1067.3499999999999</v>
      </c>
      <c r="J428" s="278">
        <v>1103.7</v>
      </c>
      <c r="K428" s="276">
        <v>1031</v>
      </c>
      <c r="L428" s="276">
        <v>944.4</v>
      </c>
      <c r="M428" s="276">
        <v>37.933349999999997</v>
      </c>
    </row>
    <row r="429" spans="1:13">
      <c r="A429" s="267">
        <v>421</v>
      </c>
      <c r="B429" s="276" t="s">
        <v>177</v>
      </c>
      <c r="C429" s="276">
        <v>756.45</v>
      </c>
      <c r="D429" s="278">
        <v>757.85</v>
      </c>
      <c r="E429" s="278">
        <v>714.25</v>
      </c>
      <c r="F429" s="278">
        <v>672.05</v>
      </c>
      <c r="G429" s="278">
        <v>628.44999999999993</v>
      </c>
      <c r="H429" s="278">
        <v>800.05000000000007</v>
      </c>
      <c r="I429" s="278">
        <v>843.6500000000002</v>
      </c>
      <c r="J429" s="278">
        <v>885.85000000000014</v>
      </c>
      <c r="K429" s="276">
        <v>801.45</v>
      </c>
      <c r="L429" s="276">
        <v>715.65</v>
      </c>
      <c r="M429" s="276">
        <v>7.5860900000000004</v>
      </c>
    </row>
    <row r="430" spans="1:13">
      <c r="A430" s="267">
        <v>422</v>
      </c>
      <c r="B430" s="276" t="s">
        <v>525</v>
      </c>
      <c r="C430" s="276">
        <v>86.4</v>
      </c>
      <c r="D430" s="278">
        <v>85.216666666666669</v>
      </c>
      <c r="E430" s="278">
        <v>76.533333333333331</v>
      </c>
      <c r="F430" s="278">
        <v>66.666666666666657</v>
      </c>
      <c r="G430" s="278">
        <v>57.98333333333332</v>
      </c>
      <c r="H430" s="278">
        <v>95.083333333333343</v>
      </c>
      <c r="I430" s="278">
        <v>103.76666666666668</v>
      </c>
      <c r="J430" s="278">
        <v>113.63333333333335</v>
      </c>
      <c r="K430" s="276">
        <v>93.9</v>
      </c>
      <c r="L430" s="276">
        <v>75.349999999999994</v>
      </c>
      <c r="M430" s="276">
        <v>3.74647</v>
      </c>
    </row>
    <row r="431" spans="1:13">
      <c r="A431" s="267">
        <v>423</v>
      </c>
      <c r="B431" s="276" t="s">
        <v>526</v>
      </c>
      <c r="C431" s="276">
        <v>459.1</v>
      </c>
      <c r="D431" s="278">
        <v>466.76666666666665</v>
      </c>
      <c r="E431" s="278">
        <v>444.63333333333333</v>
      </c>
      <c r="F431" s="278">
        <v>430.16666666666669</v>
      </c>
      <c r="G431" s="278">
        <v>408.03333333333336</v>
      </c>
      <c r="H431" s="278">
        <v>481.23333333333329</v>
      </c>
      <c r="I431" s="278">
        <v>503.36666666666662</v>
      </c>
      <c r="J431" s="278">
        <v>517.83333333333326</v>
      </c>
      <c r="K431" s="276">
        <v>488.9</v>
      </c>
      <c r="L431" s="276">
        <v>452.3</v>
      </c>
      <c r="M431" s="276">
        <v>1.2623800000000001</v>
      </c>
    </row>
    <row r="432" spans="1:13">
      <c r="A432" s="267">
        <v>425</v>
      </c>
      <c r="B432" s="276" t="s">
        <v>3387</v>
      </c>
      <c r="C432" s="276">
        <v>293.35000000000002</v>
      </c>
      <c r="D432" s="278">
        <v>295.98333333333335</v>
      </c>
      <c r="E432" s="278">
        <v>287.4666666666667</v>
      </c>
      <c r="F432" s="278">
        <v>281.58333333333337</v>
      </c>
      <c r="G432" s="278">
        <v>273.06666666666672</v>
      </c>
      <c r="H432" s="278">
        <v>301.86666666666667</v>
      </c>
      <c r="I432" s="278">
        <v>310.38333333333333</v>
      </c>
      <c r="J432" s="278">
        <v>316.26666666666665</v>
      </c>
      <c r="K432" s="276">
        <v>304.5</v>
      </c>
      <c r="L432" s="276">
        <v>290.10000000000002</v>
      </c>
      <c r="M432" s="276">
        <v>5.8844500000000002</v>
      </c>
    </row>
    <row r="433" spans="1:13">
      <c r="A433" s="267">
        <v>426</v>
      </c>
      <c r="B433" s="276" t="s">
        <v>529</v>
      </c>
      <c r="C433" s="276">
        <v>1868.15</v>
      </c>
      <c r="D433" s="278">
        <v>1875.4166666666667</v>
      </c>
      <c r="E433" s="278">
        <v>1832.7333333333336</v>
      </c>
      <c r="F433" s="278">
        <v>1797.3166666666668</v>
      </c>
      <c r="G433" s="278">
        <v>1754.6333333333337</v>
      </c>
      <c r="H433" s="278">
        <v>1910.8333333333335</v>
      </c>
      <c r="I433" s="278">
        <v>1953.5166666666664</v>
      </c>
      <c r="J433" s="278">
        <v>1988.9333333333334</v>
      </c>
      <c r="K433" s="276">
        <v>1918.1</v>
      </c>
      <c r="L433" s="276">
        <v>1840</v>
      </c>
      <c r="M433" s="276">
        <v>0.52112999999999998</v>
      </c>
    </row>
    <row r="434" spans="1:13">
      <c r="A434" s="267">
        <v>427</v>
      </c>
      <c r="B434" s="276" t="s">
        <v>530</v>
      </c>
      <c r="C434" s="276">
        <v>530.6</v>
      </c>
      <c r="D434" s="278">
        <v>541.13333333333333</v>
      </c>
      <c r="E434" s="278">
        <v>501.4666666666667</v>
      </c>
      <c r="F434" s="278">
        <v>472.33333333333337</v>
      </c>
      <c r="G434" s="278">
        <v>432.66666666666674</v>
      </c>
      <c r="H434" s="278">
        <v>570.26666666666665</v>
      </c>
      <c r="I434" s="278">
        <v>609.93333333333339</v>
      </c>
      <c r="J434" s="278">
        <v>639.06666666666661</v>
      </c>
      <c r="K434" s="276">
        <v>580.79999999999995</v>
      </c>
      <c r="L434" s="276">
        <v>512</v>
      </c>
      <c r="M434" s="276">
        <v>2.2144499999999998</v>
      </c>
    </row>
    <row r="435" spans="1:13">
      <c r="A435" s="267">
        <v>428</v>
      </c>
      <c r="B435" s="276" t="s">
        <v>178</v>
      </c>
      <c r="C435" s="276">
        <v>552.54999999999995</v>
      </c>
      <c r="D435" s="278">
        <v>559.38333333333333</v>
      </c>
      <c r="E435" s="278">
        <v>532.86666666666667</v>
      </c>
      <c r="F435" s="278">
        <v>513.18333333333339</v>
      </c>
      <c r="G435" s="278">
        <v>486.66666666666674</v>
      </c>
      <c r="H435" s="278">
        <v>579.06666666666661</v>
      </c>
      <c r="I435" s="278">
        <v>605.58333333333326</v>
      </c>
      <c r="J435" s="278">
        <v>625.26666666666654</v>
      </c>
      <c r="K435" s="276">
        <v>585.9</v>
      </c>
      <c r="L435" s="276">
        <v>539.70000000000005</v>
      </c>
      <c r="M435" s="276">
        <v>127.15463</v>
      </c>
    </row>
    <row r="436" spans="1:13">
      <c r="A436" s="267">
        <v>429</v>
      </c>
      <c r="B436" s="276" t="s">
        <v>531</v>
      </c>
      <c r="C436" s="276">
        <v>322.64999999999998</v>
      </c>
      <c r="D436" s="278">
        <v>319.36666666666662</v>
      </c>
      <c r="E436" s="278">
        <v>304.28333333333325</v>
      </c>
      <c r="F436" s="278">
        <v>285.91666666666663</v>
      </c>
      <c r="G436" s="278">
        <v>270.83333333333326</v>
      </c>
      <c r="H436" s="278">
        <v>337.73333333333323</v>
      </c>
      <c r="I436" s="278">
        <v>352.81666666666661</v>
      </c>
      <c r="J436" s="278">
        <v>371.18333333333322</v>
      </c>
      <c r="K436" s="276">
        <v>334.45</v>
      </c>
      <c r="L436" s="276">
        <v>301</v>
      </c>
      <c r="M436" s="276">
        <v>5.6810999999999998</v>
      </c>
    </row>
    <row r="437" spans="1:13">
      <c r="A437" s="267">
        <v>430</v>
      </c>
      <c r="B437" s="276" t="s">
        <v>179</v>
      </c>
      <c r="C437" s="276">
        <v>456.25</v>
      </c>
      <c r="D437" s="278">
        <v>463.31666666666666</v>
      </c>
      <c r="E437" s="278">
        <v>433.13333333333333</v>
      </c>
      <c r="F437" s="278">
        <v>410.01666666666665</v>
      </c>
      <c r="G437" s="278">
        <v>379.83333333333331</v>
      </c>
      <c r="H437" s="278">
        <v>486.43333333333334</v>
      </c>
      <c r="I437" s="278">
        <v>516.61666666666656</v>
      </c>
      <c r="J437" s="278">
        <v>539.73333333333335</v>
      </c>
      <c r="K437" s="276">
        <v>493.5</v>
      </c>
      <c r="L437" s="276">
        <v>440.2</v>
      </c>
      <c r="M437" s="276">
        <v>35.064660000000003</v>
      </c>
    </row>
    <row r="438" spans="1:13">
      <c r="A438" s="267">
        <v>431</v>
      </c>
      <c r="B438" s="276" t="s">
        <v>532</v>
      </c>
      <c r="C438" s="276">
        <v>193.15</v>
      </c>
      <c r="D438" s="278">
        <v>190.13333333333333</v>
      </c>
      <c r="E438" s="278">
        <v>182.01666666666665</v>
      </c>
      <c r="F438" s="278">
        <v>170.88333333333333</v>
      </c>
      <c r="G438" s="278">
        <v>162.76666666666665</v>
      </c>
      <c r="H438" s="278">
        <v>201.26666666666665</v>
      </c>
      <c r="I438" s="278">
        <v>209.38333333333333</v>
      </c>
      <c r="J438" s="278">
        <v>220.51666666666665</v>
      </c>
      <c r="K438" s="276">
        <v>198.25</v>
      </c>
      <c r="L438" s="276">
        <v>179</v>
      </c>
      <c r="M438" s="276">
        <v>2.2309199999999998</v>
      </c>
    </row>
    <row r="439" spans="1:13">
      <c r="A439" s="267">
        <v>432</v>
      </c>
      <c r="B439" s="276" t="s">
        <v>533</v>
      </c>
      <c r="C439" s="276">
        <v>1689.9</v>
      </c>
      <c r="D439" s="278">
        <v>1689.3</v>
      </c>
      <c r="E439" s="278">
        <v>1640.6</v>
      </c>
      <c r="F439" s="278">
        <v>1591.3</v>
      </c>
      <c r="G439" s="278">
        <v>1542.6</v>
      </c>
      <c r="H439" s="278">
        <v>1738.6</v>
      </c>
      <c r="I439" s="278">
        <v>1787.3000000000002</v>
      </c>
      <c r="J439" s="278">
        <v>1836.6</v>
      </c>
      <c r="K439" s="276">
        <v>1738</v>
      </c>
      <c r="L439" s="276">
        <v>1640</v>
      </c>
      <c r="M439" s="276">
        <v>0.69867000000000001</v>
      </c>
    </row>
    <row r="440" spans="1:13">
      <c r="A440" s="267">
        <v>433</v>
      </c>
      <c r="B440" s="276" t="s">
        <v>534</v>
      </c>
      <c r="C440" s="276">
        <v>4.9000000000000004</v>
      </c>
      <c r="D440" s="278">
        <v>4.833333333333333</v>
      </c>
      <c r="E440" s="278">
        <v>4.6666666666666661</v>
      </c>
      <c r="F440" s="278">
        <v>4.4333333333333327</v>
      </c>
      <c r="G440" s="278">
        <v>4.2666666666666657</v>
      </c>
      <c r="H440" s="278">
        <v>5.0666666666666664</v>
      </c>
      <c r="I440" s="278">
        <v>5.2333333333333325</v>
      </c>
      <c r="J440" s="278">
        <v>5.4666666666666668</v>
      </c>
      <c r="K440" s="276">
        <v>5</v>
      </c>
      <c r="L440" s="276">
        <v>4.5999999999999996</v>
      </c>
      <c r="M440" s="276">
        <v>370.31443000000002</v>
      </c>
    </row>
    <row r="441" spans="1:13">
      <c r="A441" s="267">
        <v>434</v>
      </c>
      <c r="B441" s="276" t="s">
        <v>535</v>
      </c>
      <c r="C441" s="276">
        <v>126.7</v>
      </c>
      <c r="D441" s="278">
        <v>127.96666666666665</v>
      </c>
      <c r="E441" s="278">
        <v>123.73333333333332</v>
      </c>
      <c r="F441" s="278">
        <v>120.76666666666667</v>
      </c>
      <c r="G441" s="278">
        <v>116.53333333333333</v>
      </c>
      <c r="H441" s="278">
        <v>130.93333333333331</v>
      </c>
      <c r="I441" s="278">
        <v>135.16666666666663</v>
      </c>
      <c r="J441" s="278">
        <v>138.1333333333333</v>
      </c>
      <c r="K441" s="276">
        <v>132.19999999999999</v>
      </c>
      <c r="L441" s="276">
        <v>125</v>
      </c>
      <c r="M441" s="276">
        <v>1.4733400000000001</v>
      </c>
    </row>
    <row r="442" spans="1:13">
      <c r="A442" s="267">
        <v>435</v>
      </c>
      <c r="B442" s="276" t="s">
        <v>2593</v>
      </c>
      <c r="C442" s="276">
        <v>228</v>
      </c>
      <c r="D442" s="278">
        <v>237.03333333333333</v>
      </c>
      <c r="E442" s="278">
        <v>216.21666666666664</v>
      </c>
      <c r="F442" s="278">
        <v>204.43333333333331</v>
      </c>
      <c r="G442" s="278">
        <v>183.61666666666662</v>
      </c>
      <c r="H442" s="278">
        <v>248.81666666666666</v>
      </c>
      <c r="I442" s="278">
        <v>269.63333333333333</v>
      </c>
      <c r="J442" s="278">
        <v>281.41666666666669</v>
      </c>
      <c r="K442" s="276">
        <v>257.85000000000002</v>
      </c>
      <c r="L442" s="276">
        <v>225.25</v>
      </c>
      <c r="M442" s="276">
        <v>8.6172799999999992</v>
      </c>
    </row>
    <row r="443" spans="1:13">
      <c r="A443" s="267">
        <v>436</v>
      </c>
      <c r="B443" s="276" t="s">
        <v>536</v>
      </c>
      <c r="C443" s="276">
        <v>929.9</v>
      </c>
      <c r="D443" s="278">
        <v>934.56666666666661</v>
      </c>
      <c r="E443" s="278">
        <v>920.33333333333326</v>
      </c>
      <c r="F443" s="278">
        <v>910.76666666666665</v>
      </c>
      <c r="G443" s="278">
        <v>896.5333333333333</v>
      </c>
      <c r="H443" s="278">
        <v>944.13333333333321</v>
      </c>
      <c r="I443" s="278">
        <v>958.36666666666656</v>
      </c>
      <c r="J443" s="278">
        <v>967.93333333333317</v>
      </c>
      <c r="K443" s="276">
        <v>948.8</v>
      </c>
      <c r="L443" s="276">
        <v>925</v>
      </c>
      <c r="M443" s="276">
        <v>1.9333400000000001</v>
      </c>
    </row>
    <row r="444" spans="1:13">
      <c r="A444" s="267">
        <v>437</v>
      </c>
      <c r="B444" s="276" t="s">
        <v>282</v>
      </c>
      <c r="C444" s="276">
        <v>572</v>
      </c>
      <c r="D444" s="278">
        <v>584.61666666666667</v>
      </c>
      <c r="E444" s="278">
        <v>551.23333333333335</v>
      </c>
      <c r="F444" s="278">
        <v>530.4666666666667</v>
      </c>
      <c r="G444" s="278">
        <v>497.08333333333337</v>
      </c>
      <c r="H444" s="278">
        <v>605.38333333333333</v>
      </c>
      <c r="I444" s="278">
        <v>638.76666666666677</v>
      </c>
      <c r="J444" s="278">
        <v>659.5333333333333</v>
      </c>
      <c r="K444" s="276">
        <v>618</v>
      </c>
      <c r="L444" s="276">
        <v>563.85</v>
      </c>
      <c r="M444" s="276">
        <v>9.6524199999999993</v>
      </c>
    </row>
    <row r="445" spans="1:13">
      <c r="A445" s="267">
        <v>438</v>
      </c>
      <c r="B445" s="276" t="s">
        <v>542</v>
      </c>
      <c r="C445" s="276">
        <v>43.8</v>
      </c>
      <c r="D445" s="278">
        <v>44.716666666666669</v>
      </c>
      <c r="E445" s="278">
        <v>40.433333333333337</v>
      </c>
      <c r="F445" s="278">
        <v>37.06666666666667</v>
      </c>
      <c r="G445" s="278">
        <v>32.783333333333339</v>
      </c>
      <c r="H445" s="278">
        <v>48.083333333333336</v>
      </c>
      <c r="I445" s="278">
        <v>52.366666666666667</v>
      </c>
      <c r="J445" s="278">
        <v>55.733333333333334</v>
      </c>
      <c r="K445" s="276">
        <v>49</v>
      </c>
      <c r="L445" s="276">
        <v>41.35</v>
      </c>
      <c r="M445" s="276">
        <v>24.865189999999998</v>
      </c>
    </row>
    <row r="446" spans="1:13">
      <c r="A446" s="267">
        <v>439</v>
      </c>
      <c r="B446" s="276" t="s">
        <v>2608</v>
      </c>
      <c r="C446" s="276">
        <v>12192.85</v>
      </c>
      <c r="D446" s="278">
        <v>12158.683333333334</v>
      </c>
      <c r="E446" s="278">
        <v>11534.066666666669</v>
      </c>
      <c r="F446" s="278">
        <v>10875.283333333335</v>
      </c>
      <c r="G446" s="278">
        <v>10250.66666666667</v>
      </c>
      <c r="H446" s="278">
        <v>12817.466666666669</v>
      </c>
      <c r="I446" s="278">
        <v>13442.083333333334</v>
      </c>
      <c r="J446" s="278">
        <v>14100.866666666669</v>
      </c>
      <c r="K446" s="276">
        <v>12783.3</v>
      </c>
      <c r="L446" s="276">
        <v>11499.9</v>
      </c>
      <c r="M446" s="276">
        <v>0.28366999999999998</v>
      </c>
    </row>
    <row r="447" spans="1:13">
      <c r="A447" s="267">
        <v>440</v>
      </c>
      <c r="B447" s="276" t="s">
        <v>2613</v>
      </c>
      <c r="C447" s="276">
        <v>957.4</v>
      </c>
      <c r="D447" s="278">
        <v>958.88333333333321</v>
      </c>
      <c r="E447" s="278">
        <v>897.81666666666638</v>
      </c>
      <c r="F447" s="278">
        <v>838.23333333333312</v>
      </c>
      <c r="G447" s="278">
        <v>777.16666666666629</v>
      </c>
      <c r="H447" s="278">
        <v>1018.4666666666665</v>
      </c>
      <c r="I447" s="278">
        <v>1079.5333333333333</v>
      </c>
      <c r="J447" s="278">
        <v>1139.1166666666666</v>
      </c>
      <c r="K447" s="276">
        <v>1019.95</v>
      </c>
      <c r="L447" s="276">
        <v>899.3</v>
      </c>
      <c r="M447" s="276">
        <v>1.5711599999999999</v>
      </c>
    </row>
    <row r="448" spans="1:13">
      <c r="A448" s="267">
        <v>441</v>
      </c>
      <c r="B448" s="276" t="s">
        <v>3464</v>
      </c>
      <c r="C448" s="276">
        <v>562.75</v>
      </c>
      <c r="D448" s="278">
        <v>565.4666666666667</v>
      </c>
      <c r="E448" s="278">
        <v>550.98333333333335</v>
      </c>
      <c r="F448" s="278">
        <v>539.2166666666667</v>
      </c>
      <c r="G448" s="278">
        <v>524.73333333333335</v>
      </c>
      <c r="H448" s="278">
        <v>577.23333333333335</v>
      </c>
      <c r="I448" s="278">
        <v>591.7166666666667</v>
      </c>
      <c r="J448" s="278">
        <v>603.48333333333335</v>
      </c>
      <c r="K448" s="276">
        <v>579.95000000000005</v>
      </c>
      <c r="L448" s="276">
        <v>553.70000000000005</v>
      </c>
      <c r="M448" s="276">
        <v>48.164859999999997</v>
      </c>
    </row>
    <row r="449" spans="1:13">
      <c r="A449" s="267">
        <v>442</v>
      </c>
      <c r="B449" s="276" t="s">
        <v>182</v>
      </c>
      <c r="C449" s="276">
        <v>1551.55</v>
      </c>
      <c r="D449" s="278">
        <v>1554.5166666666667</v>
      </c>
      <c r="E449" s="278">
        <v>1465.0333333333333</v>
      </c>
      <c r="F449" s="278">
        <v>1378.5166666666667</v>
      </c>
      <c r="G449" s="278">
        <v>1289.0333333333333</v>
      </c>
      <c r="H449" s="278">
        <v>1641.0333333333333</v>
      </c>
      <c r="I449" s="278">
        <v>1730.5166666666664</v>
      </c>
      <c r="J449" s="278">
        <v>1817.0333333333333</v>
      </c>
      <c r="K449" s="276">
        <v>1644</v>
      </c>
      <c r="L449" s="276">
        <v>1468</v>
      </c>
      <c r="M449" s="276">
        <v>3.7360899999999999</v>
      </c>
    </row>
    <row r="450" spans="1:13">
      <c r="A450" s="267">
        <v>443</v>
      </c>
      <c r="B450" s="276" t="s">
        <v>543</v>
      </c>
      <c r="C450" s="276">
        <v>948.65</v>
      </c>
      <c r="D450" s="278">
        <v>963.13333333333321</v>
      </c>
      <c r="E450" s="278">
        <v>921.06666666666638</v>
      </c>
      <c r="F450" s="278">
        <v>893.48333333333312</v>
      </c>
      <c r="G450" s="278">
        <v>851.41666666666629</v>
      </c>
      <c r="H450" s="278">
        <v>990.71666666666647</v>
      </c>
      <c r="I450" s="278">
        <v>1032.7833333333333</v>
      </c>
      <c r="J450" s="278">
        <v>1060.3666666666666</v>
      </c>
      <c r="K450" s="276">
        <v>1005.2</v>
      </c>
      <c r="L450" s="276">
        <v>935.55</v>
      </c>
      <c r="M450" s="276">
        <v>0.51771999999999996</v>
      </c>
    </row>
    <row r="451" spans="1:13">
      <c r="A451" s="267">
        <v>444</v>
      </c>
      <c r="B451" s="276" t="s">
        <v>183</v>
      </c>
      <c r="C451" s="276">
        <v>164.55</v>
      </c>
      <c r="D451" s="278">
        <v>168.20000000000002</v>
      </c>
      <c r="E451" s="278">
        <v>158.85000000000002</v>
      </c>
      <c r="F451" s="278">
        <v>153.15</v>
      </c>
      <c r="G451" s="278">
        <v>143.80000000000001</v>
      </c>
      <c r="H451" s="278">
        <v>173.90000000000003</v>
      </c>
      <c r="I451" s="278">
        <v>183.25</v>
      </c>
      <c r="J451" s="278">
        <v>188.95000000000005</v>
      </c>
      <c r="K451" s="276">
        <v>177.55</v>
      </c>
      <c r="L451" s="276">
        <v>162.5</v>
      </c>
      <c r="M451" s="276">
        <v>755.82907</v>
      </c>
    </row>
    <row r="452" spans="1:13">
      <c r="A452" s="267">
        <v>445</v>
      </c>
      <c r="B452" s="276" t="s">
        <v>184</v>
      </c>
      <c r="C452" s="276">
        <v>68.05</v>
      </c>
      <c r="D452" s="278">
        <v>69.55</v>
      </c>
      <c r="E452" s="278">
        <v>64.599999999999994</v>
      </c>
      <c r="F452" s="278">
        <v>61.149999999999991</v>
      </c>
      <c r="G452" s="278">
        <v>56.199999999999989</v>
      </c>
      <c r="H452" s="278">
        <v>73</v>
      </c>
      <c r="I452" s="278">
        <v>77.950000000000017</v>
      </c>
      <c r="J452" s="278">
        <v>81.400000000000006</v>
      </c>
      <c r="K452" s="276">
        <v>74.5</v>
      </c>
      <c r="L452" s="276">
        <v>66.099999999999994</v>
      </c>
      <c r="M452" s="276">
        <v>80.632739999999998</v>
      </c>
    </row>
    <row r="453" spans="1:13">
      <c r="A453" s="267">
        <v>446</v>
      </c>
      <c r="B453" s="276" t="s">
        <v>185</v>
      </c>
      <c r="C453" s="276">
        <v>69.05</v>
      </c>
      <c r="D453" s="278">
        <v>70.433333333333323</v>
      </c>
      <c r="E453" s="278">
        <v>65.016666666666652</v>
      </c>
      <c r="F453" s="278">
        <v>60.983333333333334</v>
      </c>
      <c r="G453" s="278">
        <v>55.566666666666663</v>
      </c>
      <c r="H453" s="278">
        <v>74.46666666666664</v>
      </c>
      <c r="I453" s="278">
        <v>79.883333333333297</v>
      </c>
      <c r="J453" s="278">
        <v>83.916666666666629</v>
      </c>
      <c r="K453" s="276">
        <v>75.849999999999994</v>
      </c>
      <c r="L453" s="276">
        <v>66.400000000000006</v>
      </c>
      <c r="M453" s="276">
        <v>517.31071999999995</v>
      </c>
    </row>
    <row r="454" spans="1:13">
      <c r="A454" s="267">
        <v>447</v>
      </c>
      <c r="B454" s="276" t="s">
        <v>186</v>
      </c>
      <c r="C454" s="276">
        <v>595.85</v>
      </c>
      <c r="D454" s="278">
        <v>603.05000000000007</v>
      </c>
      <c r="E454" s="278">
        <v>578.40000000000009</v>
      </c>
      <c r="F454" s="278">
        <v>560.95000000000005</v>
      </c>
      <c r="G454" s="278">
        <v>536.30000000000007</v>
      </c>
      <c r="H454" s="278">
        <v>620.50000000000011</v>
      </c>
      <c r="I454" s="278">
        <v>645.15</v>
      </c>
      <c r="J454" s="278">
        <v>662.60000000000014</v>
      </c>
      <c r="K454" s="276">
        <v>627.70000000000005</v>
      </c>
      <c r="L454" s="276">
        <v>585.6</v>
      </c>
      <c r="M454" s="276">
        <v>190.76653999999999</v>
      </c>
    </row>
    <row r="455" spans="1:13">
      <c r="A455" s="267">
        <v>448</v>
      </c>
      <c r="B455" s="276" t="s">
        <v>2624</v>
      </c>
      <c r="C455" s="276">
        <v>36.25</v>
      </c>
      <c r="D455" s="278">
        <v>36.783333333333331</v>
      </c>
      <c r="E455" s="278">
        <v>35.11666666666666</v>
      </c>
      <c r="F455" s="278">
        <v>33.983333333333327</v>
      </c>
      <c r="G455" s="278">
        <v>32.316666666666656</v>
      </c>
      <c r="H455" s="278">
        <v>37.916666666666664</v>
      </c>
      <c r="I455" s="278">
        <v>39.583333333333336</v>
      </c>
      <c r="J455" s="278">
        <v>40.716666666666669</v>
      </c>
      <c r="K455" s="276">
        <v>38.450000000000003</v>
      </c>
      <c r="L455" s="276">
        <v>35.65</v>
      </c>
      <c r="M455" s="276">
        <v>53.336269999999999</v>
      </c>
    </row>
    <row r="456" spans="1:13">
      <c r="A456" s="267">
        <v>449</v>
      </c>
      <c r="B456" s="276" t="s">
        <v>537</v>
      </c>
      <c r="C456" s="276">
        <v>882.15</v>
      </c>
      <c r="D456" s="278">
        <v>910.66666666666663</v>
      </c>
      <c r="E456" s="278">
        <v>841.5333333333333</v>
      </c>
      <c r="F456" s="278">
        <v>800.91666666666663</v>
      </c>
      <c r="G456" s="278">
        <v>731.7833333333333</v>
      </c>
      <c r="H456" s="278">
        <v>951.2833333333333</v>
      </c>
      <c r="I456" s="278">
        <v>1020.4166666666667</v>
      </c>
      <c r="J456" s="278">
        <v>1061.0333333333333</v>
      </c>
      <c r="K456" s="276">
        <v>979.8</v>
      </c>
      <c r="L456" s="276">
        <v>870.05</v>
      </c>
      <c r="M456" s="276">
        <v>0.92061999999999999</v>
      </c>
    </row>
    <row r="457" spans="1:13">
      <c r="A457" s="267">
        <v>450</v>
      </c>
      <c r="B457" s="276" t="s">
        <v>538</v>
      </c>
      <c r="C457" s="276">
        <v>428.6</v>
      </c>
      <c r="D457" s="278">
        <v>441.0333333333333</v>
      </c>
      <c r="E457" s="278">
        <v>401.16666666666663</v>
      </c>
      <c r="F457" s="278">
        <v>373.73333333333335</v>
      </c>
      <c r="G457" s="278">
        <v>333.86666666666667</v>
      </c>
      <c r="H457" s="278">
        <v>468.46666666666658</v>
      </c>
      <c r="I457" s="278">
        <v>508.33333333333326</v>
      </c>
      <c r="J457" s="278">
        <v>535.76666666666654</v>
      </c>
      <c r="K457" s="276">
        <v>480.9</v>
      </c>
      <c r="L457" s="276">
        <v>413.6</v>
      </c>
      <c r="M457" s="276">
        <v>0.73046</v>
      </c>
    </row>
    <row r="458" spans="1:13">
      <c r="A458" s="267">
        <v>451</v>
      </c>
      <c r="B458" s="276" t="s">
        <v>187</v>
      </c>
      <c r="C458" s="276">
        <v>2820.15</v>
      </c>
      <c r="D458" s="278">
        <v>2830.5499999999997</v>
      </c>
      <c r="E458" s="278">
        <v>2774.5999999999995</v>
      </c>
      <c r="F458" s="278">
        <v>2729.0499999999997</v>
      </c>
      <c r="G458" s="278">
        <v>2673.0999999999995</v>
      </c>
      <c r="H458" s="278">
        <v>2876.0999999999995</v>
      </c>
      <c r="I458" s="278">
        <v>2932.0499999999993</v>
      </c>
      <c r="J458" s="278">
        <v>2977.5999999999995</v>
      </c>
      <c r="K458" s="276">
        <v>2886.5</v>
      </c>
      <c r="L458" s="276">
        <v>2785</v>
      </c>
      <c r="M458" s="276">
        <v>27.051950000000001</v>
      </c>
    </row>
    <row r="459" spans="1:13">
      <c r="A459" s="267">
        <v>452</v>
      </c>
      <c r="B459" s="276" t="s">
        <v>544</v>
      </c>
      <c r="C459" s="276">
        <v>2463.8000000000002</v>
      </c>
      <c r="D459" s="278">
        <v>2490.5333333333333</v>
      </c>
      <c r="E459" s="278">
        <v>2413.2666666666664</v>
      </c>
      <c r="F459" s="278">
        <v>2362.7333333333331</v>
      </c>
      <c r="G459" s="278">
        <v>2285.4666666666662</v>
      </c>
      <c r="H459" s="278">
        <v>2541.0666666666666</v>
      </c>
      <c r="I459" s="278">
        <v>2618.3333333333339</v>
      </c>
      <c r="J459" s="278">
        <v>2668.8666666666668</v>
      </c>
      <c r="K459" s="276">
        <v>2567.8000000000002</v>
      </c>
      <c r="L459" s="276">
        <v>2440</v>
      </c>
      <c r="M459" s="276">
        <v>0.12257</v>
      </c>
    </row>
    <row r="460" spans="1:13">
      <c r="A460" s="267">
        <v>453</v>
      </c>
      <c r="B460" s="276" t="s">
        <v>188</v>
      </c>
      <c r="C460" s="276">
        <v>906.85</v>
      </c>
      <c r="D460" s="278">
        <v>913.83333333333337</v>
      </c>
      <c r="E460" s="278">
        <v>883.01666666666677</v>
      </c>
      <c r="F460" s="278">
        <v>859.18333333333339</v>
      </c>
      <c r="G460" s="278">
        <v>828.36666666666679</v>
      </c>
      <c r="H460" s="278">
        <v>937.66666666666674</v>
      </c>
      <c r="I460" s="278">
        <v>968.48333333333335</v>
      </c>
      <c r="J460" s="278">
        <v>992.31666666666672</v>
      </c>
      <c r="K460" s="276">
        <v>944.65</v>
      </c>
      <c r="L460" s="276">
        <v>890</v>
      </c>
      <c r="M460" s="276">
        <v>41.879480000000001</v>
      </c>
    </row>
    <row r="461" spans="1:13">
      <c r="A461" s="267">
        <v>454</v>
      </c>
      <c r="B461" s="276" t="s">
        <v>546</v>
      </c>
      <c r="C461" s="276">
        <v>904.6</v>
      </c>
      <c r="D461" s="278">
        <v>912.06666666666661</v>
      </c>
      <c r="E461" s="278">
        <v>869.13333333333321</v>
      </c>
      <c r="F461" s="278">
        <v>833.66666666666663</v>
      </c>
      <c r="G461" s="278">
        <v>790.73333333333323</v>
      </c>
      <c r="H461" s="278">
        <v>947.53333333333319</v>
      </c>
      <c r="I461" s="278">
        <v>990.46666666666658</v>
      </c>
      <c r="J461" s="278">
        <v>1025.9333333333332</v>
      </c>
      <c r="K461" s="276">
        <v>955</v>
      </c>
      <c r="L461" s="276">
        <v>876.6</v>
      </c>
      <c r="M461" s="276">
        <v>0.74058000000000002</v>
      </c>
    </row>
    <row r="462" spans="1:13">
      <c r="A462" s="267">
        <v>455</v>
      </c>
      <c r="B462" s="276" t="s">
        <v>547</v>
      </c>
      <c r="C462" s="276">
        <v>904.4</v>
      </c>
      <c r="D462" s="278">
        <v>916.48333333333323</v>
      </c>
      <c r="E462" s="278">
        <v>866.96666666666647</v>
      </c>
      <c r="F462" s="278">
        <v>829.53333333333319</v>
      </c>
      <c r="G462" s="278">
        <v>780.01666666666642</v>
      </c>
      <c r="H462" s="278">
        <v>953.91666666666652</v>
      </c>
      <c r="I462" s="278">
        <v>1003.4333333333332</v>
      </c>
      <c r="J462" s="278">
        <v>1040.8666666666666</v>
      </c>
      <c r="K462" s="276">
        <v>966</v>
      </c>
      <c r="L462" s="276">
        <v>879.05</v>
      </c>
      <c r="M462" s="276">
        <v>1.94201</v>
      </c>
    </row>
    <row r="463" spans="1:13">
      <c r="A463" s="267">
        <v>456</v>
      </c>
      <c r="B463" s="276" t="s">
        <v>552</v>
      </c>
      <c r="C463" s="276">
        <v>806.5</v>
      </c>
      <c r="D463" s="278">
        <v>805.16666666666663</v>
      </c>
      <c r="E463" s="278">
        <v>776.33333333333326</v>
      </c>
      <c r="F463" s="278">
        <v>746.16666666666663</v>
      </c>
      <c r="G463" s="278">
        <v>717.33333333333326</v>
      </c>
      <c r="H463" s="278">
        <v>835.33333333333326</v>
      </c>
      <c r="I463" s="278">
        <v>864.16666666666652</v>
      </c>
      <c r="J463" s="278">
        <v>894.33333333333326</v>
      </c>
      <c r="K463" s="276">
        <v>834</v>
      </c>
      <c r="L463" s="276">
        <v>775</v>
      </c>
      <c r="M463" s="276">
        <v>2.5691700000000002</v>
      </c>
    </row>
    <row r="464" spans="1:13">
      <c r="A464" s="267">
        <v>457</v>
      </c>
      <c r="B464" s="276" t="s">
        <v>548</v>
      </c>
      <c r="C464" s="276">
        <v>45</v>
      </c>
      <c r="D464" s="278">
        <v>46.016666666666673</v>
      </c>
      <c r="E464" s="278">
        <v>43.083333333333343</v>
      </c>
      <c r="F464" s="278">
        <v>41.166666666666671</v>
      </c>
      <c r="G464" s="278">
        <v>38.233333333333341</v>
      </c>
      <c r="H464" s="278">
        <v>47.933333333333344</v>
      </c>
      <c r="I464" s="278">
        <v>50.866666666666667</v>
      </c>
      <c r="J464" s="278">
        <v>52.783333333333346</v>
      </c>
      <c r="K464" s="276">
        <v>48.95</v>
      </c>
      <c r="L464" s="276">
        <v>44.1</v>
      </c>
      <c r="M464" s="276">
        <v>6.9786200000000003</v>
      </c>
    </row>
    <row r="465" spans="1:13">
      <c r="A465" s="267">
        <v>458</v>
      </c>
      <c r="B465" s="276" t="s">
        <v>549</v>
      </c>
      <c r="C465" s="276">
        <v>1102.7</v>
      </c>
      <c r="D465" s="278">
        <v>1119.5</v>
      </c>
      <c r="E465" s="278">
        <v>1083</v>
      </c>
      <c r="F465" s="278">
        <v>1063.3</v>
      </c>
      <c r="G465" s="278">
        <v>1026.8</v>
      </c>
      <c r="H465" s="278">
        <v>1139.2</v>
      </c>
      <c r="I465" s="278">
        <v>1175.7</v>
      </c>
      <c r="J465" s="278">
        <v>1195.4000000000001</v>
      </c>
      <c r="K465" s="276">
        <v>1156</v>
      </c>
      <c r="L465" s="276">
        <v>1099.8</v>
      </c>
      <c r="M465" s="276">
        <v>0.46565000000000001</v>
      </c>
    </row>
    <row r="466" spans="1:13">
      <c r="A466" s="267">
        <v>459</v>
      </c>
      <c r="B466" s="276" t="s">
        <v>189</v>
      </c>
      <c r="C466" s="276">
        <v>1471.65</v>
      </c>
      <c r="D466" s="278">
        <v>1483.7333333333333</v>
      </c>
      <c r="E466" s="278">
        <v>1438.9166666666667</v>
      </c>
      <c r="F466" s="278">
        <v>1406.1833333333334</v>
      </c>
      <c r="G466" s="278">
        <v>1361.3666666666668</v>
      </c>
      <c r="H466" s="278">
        <v>1516.4666666666667</v>
      </c>
      <c r="I466" s="278">
        <v>1561.2833333333333</v>
      </c>
      <c r="J466" s="278">
        <v>1594.0166666666667</v>
      </c>
      <c r="K466" s="276">
        <v>1528.55</v>
      </c>
      <c r="L466" s="276">
        <v>1451</v>
      </c>
      <c r="M466" s="276">
        <v>22.980689999999999</v>
      </c>
    </row>
    <row r="467" spans="1:13">
      <c r="A467" s="267">
        <v>460</v>
      </c>
      <c r="B467" s="244" t="s">
        <v>190</v>
      </c>
      <c r="C467" s="276">
        <v>2668.05</v>
      </c>
      <c r="D467" s="278">
        <v>2687.0166666666664</v>
      </c>
      <c r="E467" s="278">
        <v>2564.4333333333329</v>
      </c>
      <c r="F467" s="278">
        <v>2460.8166666666666</v>
      </c>
      <c r="G467" s="278">
        <v>2338.2333333333331</v>
      </c>
      <c r="H467" s="278">
        <v>2790.6333333333328</v>
      </c>
      <c r="I467" s="278">
        <v>2913.2166666666667</v>
      </c>
      <c r="J467" s="278">
        <v>3016.8333333333326</v>
      </c>
      <c r="K467" s="276">
        <v>2809.6</v>
      </c>
      <c r="L467" s="276">
        <v>2583.4</v>
      </c>
      <c r="M467" s="276">
        <v>5.1273799999999996</v>
      </c>
    </row>
    <row r="468" spans="1:13">
      <c r="A468" s="267">
        <v>461</v>
      </c>
      <c r="B468" s="244" t="s">
        <v>191</v>
      </c>
      <c r="C468" s="276">
        <v>307.64999999999998</v>
      </c>
      <c r="D468" s="278">
        <v>312.59999999999997</v>
      </c>
      <c r="E468" s="278">
        <v>292.69999999999993</v>
      </c>
      <c r="F468" s="278">
        <v>277.74999999999994</v>
      </c>
      <c r="G468" s="278">
        <v>257.84999999999991</v>
      </c>
      <c r="H468" s="278">
        <v>327.54999999999995</v>
      </c>
      <c r="I468" s="278">
        <v>347.44999999999993</v>
      </c>
      <c r="J468" s="278">
        <v>362.4</v>
      </c>
      <c r="K468" s="276">
        <v>332.5</v>
      </c>
      <c r="L468" s="276">
        <v>297.64999999999998</v>
      </c>
      <c r="M468" s="276">
        <v>16.222460000000002</v>
      </c>
    </row>
    <row r="469" spans="1:13">
      <c r="A469" s="267">
        <v>462</v>
      </c>
      <c r="B469" s="244" t="s">
        <v>550</v>
      </c>
      <c r="C469" s="276">
        <v>685.35</v>
      </c>
      <c r="D469" s="278">
        <v>673.23333333333335</v>
      </c>
      <c r="E469" s="278">
        <v>646.41666666666674</v>
      </c>
      <c r="F469" s="278">
        <v>607.48333333333335</v>
      </c>
      <c r="G469" s="278">
        <v>580.66666666666674</v>
      </c>
      <c r="H469" s="278">
        <v>712.16666666666674</v>
      </c>
      <c r="I469" s="278">
        <v>738.98333333333335</v>
      </c>
      <c r="J469" s="278">
        <v>777.91666666666674</v>
      </c>
      <c r="K469" s="276">
        <v>700.05</v>
      </c>
      <c r="L469" s="276">
        <v>634.29999999999995</v>
      </c>
      <c r="M469" s="276">
        <v>10.41283</v>
      </c>
    </row>
    <row r="470" spans="1:13">
      <c r="A470" s="267">
        <v>463</v>
      </c>
      <c r="B470" s="244" t="s">
        <v>551</v>
      </c>
      <c r="C470" s="276">
        <v>8.65</v>
      </c>
      <c r="D470" s="278">
        <v>8.9</v>
      </c>
      <c r="E470" s="278">
        <v>8.1000000000000014</v>
      </c>
      <c r="F470" s="278">
        <v>7.5500000000000007</v>
      </c>
      <c r="G470" s="278">
        <v>6.7500000000000018</v>
      </c>
      <c r="H470" s="278">
        <v>9.4500000000000011</v>
      </c>
      <c r="I470" s="278">
        <v>10.250000000000002</v>
      </c>
      <c r="J470" s="278">
        <v>10.8</v>
      </c>
      <c r="K470" s="276">
        <v>9.6999999999999993</v>
      </c>
      <c r="L470" s="276">
        <v>8.35</v>
      </c>
      <c r="M470" s="276">
        <v>264.15562</v>
      </c>
    </row>
    <row r="471" spans="1:13">
      <c r="A471" s="267">
        <v>464</v>
      </c>
      <c r="B471" s="244" t="s">
        <v>539</v>
      </c>
      <c r="C471" s="276">
        <v>5696</v>
      </c>
      <c r="D471" s="278">
        <v>5720.333333333333</v>
      </c>
      <c r="E471" s="278">
        <v>5625.6666666666661</v>
      </c>
      <c r="F471" s="278">
        <v>5555.333333333333</v>
      </c>
      <c r="G471" s="278">
        <v>5460.6666666666661</v>
      </c>
      <c r="H471" s="278">
        <v>5790.6666666666661</v>
      </c>
      <c r="I471" s="278">
        <v>5885.3333333333321</v>
      </c>
      <c r="J471" s="278">
        <v>5955.6666666666661</v>
      </c>
      <c r="K471" s="276">
        <v>5815</v>
      </c>
      <c r="L471" s="276">
        <v>5650</v>
      </c>
      <c r="M471" s="276">
        <v>7.8789999999999999E-2</v>
      </c>
    </row>
    <row r="472" spans="1:13">
      <c r="A472" s="267">
        <v>465</v>
      </c>
      <c r="B472" s="244" t="s">
        <v>541</v>
      </c>
      <c r="C472" s="276">
        <v>29.95</v>
      </c>
      <c r="D472" s="278">
        <v>30.733333333333334</v>
      </c>
      <c r="E472" s="278">
        <v>28.966666666666669</v>
      </c>
      <c r="F472" s="278">
        <v>27.983333333333334</v>
      </c>
      <c r="G472" s="278">
        <v>26.216666666666669</v>
      </c>
      <c r="H472" s="278">
        <v>31.716666666666669</v>
      </c>
      <c r="I472" s="278">
        <v>33.483333333333334</v>
      </c>
      <c r="J472" s="278">
        <v>34.466666666666669</v>
      </c>
      <c r="K472" s="276">
        <v>32.5</v>
      </c>
      <c r="L472" s="276">
        <v>29.75</v>
      </c>
      <c r="M472" s="276">
        <v>86.071449999999999</v>
      </c>
    </row>
    <row r="473" spans="1:13">
      <c r="A473" s="267">
        <v>466</v>
      </c>
      <c r="B473" s="244" t="s">
        <v>192</v>
      </c>
      <c r="C473" s="276">
        <v>464.9</v>
      </c>
      <c r="D473" s="278">
        <v>469.09999999999997</v>
      </c>
      <c r="E473" s="278">
        <v>449.19999999999993</v>
      </c>
      <c r="F473" s="276">
        <v>433.49999999999994</v>
      </c>
      <c r="G473" s="278">
        <v>413.59999999999991</v>
      </c>
      <c r="H473" s="278">
        <v>484.79999999999995</v>
      </c>
      <c r="I473" s="276">
        <v>504.69999999999993</v>
      </c>
      <c r="J473" s="278">
        <v>520.4</v>
      </c>
      <c r="K473" s="278">
        <v>489</v>
      </c>
      <c r="L473" s="276">
        <v>453.4</v>
      </c>
      <c r="M473" s="278">
        <v>24.742239999999999</v>
      </c>
    </row>
    <row r="474" spans="1:13">
      <c r="A474" s="267">
        <v>467</v>
      </c>
      <c r="B474" s="244" t="s">
        <v>540</v>
      </c>
      <c r="C474" s="276">
        <v>210.15</v>
      </c>
      <c r="D474" s="278">
        <v>215.31666666666669</v>
      </c>
      <c r="E474" s="278">
        <v>202.83333333333337</v>
      </c>
      <c r="F474" s="276">
        <v>195.51666666666668</v>
      </c>
      <c r="G474" s="278">
        <v>183.03333333333336</v>
      </c>
      <c r="H474" s="278">
        <v>222.63333333333338</v>
      </c>
      <c r="I474" s="276">
        <v>235.11666666666667</v>
      </c>
      <c r="J474" s="278">
        <v>242.43333333333339</v>
      </c>
      <c r="K474" s="278">
        <v>227.8</v>
      </c>
      <c r="L474" s="276">
        <v>208</v>
      </c>
      <c r="M474" s="278">
        <v>1.9090400000000001</v>
      </c>
    </row>
    <row r="475" spans="1:13">
      <c r="A475" s="267">
        <v>468</v>
      </c>
      <c r="B475" s="244" t="s">
        <v>193</v>
      </c>
      <c r="C475" s="244">
        <v>1089.9000000000001</v>
      </c>
      <c r="D475" s="288">
        <v>1093.5</v>
      </c>
      <c r="E475" s="288">
        <v>1035</v>
      </c>
      <c r="F475" s="288">
        <v>980.09999999999991</v>
      </c>
      <c r="G475" s="288">
        <v>921.59999999999991</v>
      </c>
      <c r="H475" s="288">
        <v>1148.4000000000001</v>
      </c>
      <c r="I475" s="288">
        <v>1206.9000000000001</v>
      </c>
      <c r="J475" s="288">
        <v>1261.8000000000002</v>
      </c>
      <c r="K475" s="288">
        <v>1152</v>
      </c>
      <c r="L475" s="288">
        <v>1038.5999999999999</v>
      </c>
      <c r="M475" s="288">
        <v>9.7494999999999994</v>
      </c>
    </row>
    <row r="476" spans="1:13">
      <c r="A476" s="267">
        <v>469</v>
      </c>
      <c r="B476" s="244" t="s">
        <v>553</v>
      </c>
      <c r="C476" s="244">
        <v>12.25</v>
      </c>
      <c r="D476" s="288">
        <v>12.433333333333332</v>
      </c>
      <c r="E476" s="288">
        <v>11.916666666666664</v>
      </c>
      <c r="F476" s="288">
        <v>11.583333333333332</v>
      </c>
      <c r="G476" s="288">
        <v>11.066666666666665</v>
      </c>
      <c r="H476" s="288">
        <v>12.766666666666664</v>
      </c>
      <c r="I476" s="288">
        <v>13.283333333333333</v>
      </c>
      <c r="J476" s="288">
        <v>13.616666666666664</v>
      </c>
      <c r="K476" s="288">
        <v>12.95</v>
      </c>
      <c r="L476" s="288">
        <v>12.1</v>
      </c>
      <c r="M476" s="288">
        <v>30.531300000000002</v>
      </c>
    </row>
    <row r="477" spans="1:13">
      <c r="A477" s="267">
        <v>470</v>
      </c>
      <c r="B477" s="244" t="s">
        <v>554</v>
      </c>
      <c r="C477" s="288">
        <v>354.7</v>
      </c>
      <c r="D477" s="288">
        <v>364.83333333333331</v>
      </c>
      <c r="E477" s="288">
        <v>339.86666666666662</v>
      </c>
      <c r="F477" s="288">
        <v>325.0333333333333</v>
      </c>
      <c r="G477" s="288">
        <v>300.06666666666661</v>
      </c>
      <c r="H477" s="288">
        <v>379.66666666666663</v>
      </c>
      <c r="I477" s="288">
        <v>404.63333333333333</v>
      </c>
      <c r="J477" s="288">
        <v>419.46666666666664</v>
      </c>
      <c r="K477" s="288">
        <v>389.8</v>
      </c>
      <c r="L477" s="288">
        <v>350</v>
      </c>
      <c r="M477" s="288">
        <v>1.75685</v>
      </c>
    </row>
    <row r="478" spans="1:13">
      <c r="A478" s="267">
        <v>471</v>
      </c>
      <c r="B478" s="244" t="s">
        <v>194</v>
      </c>
      <c r="C478" s="288">
        <v>273.64999999999998</v>
      </c>
      <c r="D478" s="288">
        <v>270.78333333333336</v>
      </c>
      <c r="E478" s="288">
        <v>250.76666666666671</v>
      </c>
      <c r="F478" s="288">
        <v>227.88333333333335</v>
      </c>
      <c r="G478" s="288">
        <v>207.8666666666667</v>
      </c>
      <c r="H478" s="288">
        <v>293.66666666666674</v>
      </c>
      <c r="I478" s="288">
        <v>313.68333333333339</v>
      </c>
      <c r="J478" s="288">
        <v>336.56666666666672</v>
      </c>
      <c r="K478" s="288">
        <v>290.8</v>
      </c>
      <c r="L478" s="288">
        <v>247.9</v>
      </c>
      <c r="M478" s="288">
        <v>9.0698799999999995</v>
      </c>
    </row>
    <row r="479" spans="1:13">
      <c r="A479" s="267">
        <v>472</v>
      </c>
      <c r="B479" s="244" t="s">
        <v>3098</v>
      </c>
      <c r="C479" s="288">
        <v>37.200000000000003</v>
      </c>
      <c r="D479" s="288">
        <v>37.383333333333333</v>
      </c>
      <c r="E479" s="288">
        <v>34.816666666666663</v>
      </c>
      <c r="F479" s="288">
        <v>32.43333333333333</v>
      </c>
      <c r="G479" s="288">
        <v>29.86666666666666</v>
      </c>
      <c r="H479" s="288">
        <v>39.766666666666666</v>
      </c>
      <c r="I479" s="288">
        <v>42.333333333333343</v>
      </c>
      <c r="J479" s="288">
        <v>44.716666666666669</v>
      </c>
      <c r="K479" s="288">
        <v>39.950000000000003</v>
      </c>
      <c r="L479" s="288">
        <v>35</v>
      </c>
      <c r="M479" s="288">
        <v>25.73282</v>
      </c>
    </row>
    <row r="480" spans="1:13">
      <c r="A480" s="267">
        <v>473</v>
      </c>
      <c r="B480" s="244" t="s">
        <v>195</v>
      </c>
      <c r="C480" s="288">
        <v>5007.8500000000004</v>
      </c>
      <c r="D480" s="288">
        <v>5021.0999999999995</v>
      </c>
      <c r="E480" s="288">
        <v>4852.1999999999989</v>
      </c>
      <c r="F480" s="288">
        <v>4696.5499999999993</v>
      </c>
      <c r="G480" s="288">
        <v>4527.6499999999987</v>
      </c>
      <c r="H480" s="288">
        <v>5176.7499999999991</v>
      </c>
      <c r="I480" s="288">
        <v>5345.6499999999987</v>
      </c>
      <c r="J480" s="288">
        <v>5501.2999999999993</v>
      </c>
      <c r="K480" s="288">
        <v>5190</v>
      </c>
      <c r="L480" s="288">
        <v>4865.45</v>
      </c>
      <c r="M480" s="288">
        <v>5.9799699999999998</v>
      </c>
    </row>
    <row r="481" spans="1:13">
      <c r="A481" s="267">
        <v>474</v>
      </c>
      <c r="B481" s="244" t="s">
        <v>196</v>
      </c>
      <c r="C481" s="288">
        <v>28.85</v>
      </c>
      <c r="D481" s="288">
        <v>29.333333333333332</v>
      </c>
      <c r="E481" s="288">
        <v>27.716666666666665</v>
      </c>
      <c r="F481" s="288">
        <v>26.583333333333332</v>
      </c>
      <c r="G481" s="288">
        <v>24.966666666666665</v>
      </c>
      <c r="H481" s="288">
        <v>30.466666666666665</v>
      </c>
      <c r="I481" s="288">
        <v>32.083333333333329</v>
      </c>
      <c r="J481" s="288">
        <v>33.216666666666669</v>
      </c>
      <c r="K481" s="288">
        <v>30.95</v>
      </c>
      <c r="L481" s="288">
        <v>28.2</v>
      </c>
      <c r="M481" s="288">
        <v>79.178839999999994</v>
      </c>
    </row>
    <row r="482" spans="1:13">
      <c r="A482" s="267">
        <v>475</v>
      </c>
      <c r="B482" s="244" t="s">
        <v>197</v>
      </c>
      <c r="C482" s="288">
        <v>437.3</v>
      </c>
      <c r="D482" s="288">
        <v>438.34999999999997</v>
      </c>
      <c r="E482" s="288">
        <v>415.94999999999993</v>
      </c>
      <c r="F482" s="288">
        <v>394.59999999999997</v>
      </c>
      <c r="G482" s="288">
        <v>372.19999999999993</v>
      </c>
      <c r="H482" s="288">
        <v>459.69999999999993</v>
      </c>
      <c r="I482" s="288">
        <v>482.09999999999991</v>
      </c>
      <c r="J482" s="288">
        <v>503.44999999999993</v>
      </c>
      <c r="K482" s="288">
        <v>460.75</v>
      </c>
      <c r="L482" s="288">
        <v>417</v>
      </c>
      <c r="M482" s="288">
        <v>73.762100000000004</v>
      </c>
    </row>
    <row r="483" spans="1:13">
      <c r="A483" s="267">
        <v>476</v>
      </c>
      <c r="B483" s="244" t="s">
        <v>560</v>
      </c>
      <c r="C483" s="288">
        <v>2106.1999999999998</v>
      </c>
      <c r="D483" s="288">
        <v>2123.6</v>
      </c>
      <c r="E483" s="288">
        <v>2072.6</v>
      </c>
      <c r="F483" s="288">
        <v>2039</v>
      </c>
      <c r="G483" s="288">
        <v>1988</v>
      </c>
      <c r="H483" s="288">
        <v>2157.1999999999998</v>
      </c>
      <c r="I483" s="288">
        <v>2208.1999999999998</v>
      </c>
      <c r="J483" s="288">
        <v>2241.7999999999997</v>
      </c>
      <c r="K483" s="288">
        <v>2174.6</v>
      </c>
      <c r="L483" s="288">
        <v>2090</v>
      </c>
      <c r="M483" s="288">
        <v>0.18410000000000001</v>
      </c>
    </row>
    <row r="484" spans="1:13">
      <c r="A484" s="267">
        <v>477</v>
      </c>
      <c r="B484" s="244" t="s">
        <v>561</v>
      </c>
      <c r="C484" s="288">
        <v>54.35</v>
      </c>
      <c r="D484" s="288">
        <v>56.25</v>
      </c>
      <c r="E484" s="288">
        <v>52.45</v>
      </c>
      <c r="F484" s="288">
        <v>50.550000000000004</v>
      </c>
      <c r="G484" s="288">
        <v>46.750000000000007</v>
      </c>
      <c r="H484" s="288">
        <v>58.15</v>
      </c>
      <c r="I484" s="288">
        <v>61.949999999999996</v>
      </c>
      <c r="J484" s="288">
        <v>63.849999999999994</v>
      </c>
      <c r="K484" s="288">
        <v>60.05</v>
      </c>
      <c r="L484" s="288">
        <v>54.35</v>
      </c>
      <c r="M484" s="288">
        <v>102.78364999999999</v>
      </c>
    </row>
    <row r="485" spans="1:13">
      <c r="A485" s="267">
        <v>478</v>
      </c>
      <c r="B485" s="244" t="s">
        <v>285</v>
      </c>
      <c r="C485" s="288">
        <v>360.25</v>
      </c>
      <c r="D485" s="288">
        <v>365.38333333333338</v>
      </c>
      <c r="E485" s="288">
        <v>351.76666666666677</v>
      </c>
      <c r="F485" s="288">
        <v>343.28333333333336</v>
      </c>
      <c r="G485" s="288">
        <v>329.66666666666674</v>
      </c>
      <c r="H485" s="288">
        <v>373.86666666666679</v>
      </c>
      <c r="I485" s="288">
        <v>387.48333333333346</v>
      </c>
      <c r="J485" s="288">
        <v>395.96666666666681</v>
      </c>
      <c r="K485" s="288">
        <v>379</v>
      </c>
      <c r="L485" s="288">
        <v>356.9</v>
      </c>
      <c r="M485" s="288">
        <v>3.7975099999999999</v>
      </c>
    </row>
    <row r="486" spans="1:13">
      <c r="A486" s="267">
        <v>479</v>
      </c>
      <c r="B486" s="244" t="s">
        <v>563</v>
      </c>
      <c r="C486" s="288">
        <v>907.7</v>
      </c>
      <c r="D486" s="288">
        <v>912.78333333333342</v>
      </c>
      <c r="E486" s="288">
        <v>857.96666666666681</v>
      </c>
      <c r="F486" s="288">
        <v>808.23333333333335</v>
      </c>
      <c r="G486" s="288">
        <v>753.41666666666674</v>
      </c>
      <c r="H486" s="288">
        <v>962.51666666666688</v>
      </c>
      <c r="I486" s="288">
        <v>1017.3333333333335</v>
      </c>
      <c r="J486" s="288">
        <v>1067.0666666666671</v>
      </c>
      <c r="K486" s="288">
        <v>967.6</v>
      </c>
      <c r="L486" s="288">
        <v>863.05</v>
      </c>
      <c r="M486" s="288">
        <v>3.0419499999999999</v>
      </c>
    </row>
    <row r="487" spans="1:13">
      <c r="A487" s="267">
        <v>480</v>
      </c>
      <c r="B487" s="244" t="s">
        <v>564</v>
      </c>
      <c r="C487" s="288">
        <v>1581.4</v>
      </c>
      <c r="D487" s="288">
        <v>1621.3166666666666</v>
      </c>
      <c r="E487" s="288">
        <v>1524.6333333333332</v>
      </c>
      <c r="F487" s="288">
        <v>1467.8666666666666</v>
      </c>
      <c r="G487" s="288">
        <v>1371.1833333333332</v>
      </c>
      <c r="H487" s="288">
        <v>1678.0833333333333</v>
      </c>
      <c r="I487" s="288">
        <v>1774.7666666666667</v>
      </c>
      <c r="J487" s="288">
        <v>1831.5333333333333</v>
      </c>
      <c r="K487" s="288">
        <v>1718</v>
      </c>
      <c r="L487" s="288">
        <v>1564.55</v>
      </c>
      <c r="M487" s="288">
        <v>0.99306000000000005</v>
      </c>
    </row>
    <row r="488" spans="1:13">
      <c r="A488" s="267">
        <v>481</v>
      </c>
      <c r="B488" s="244" t="s">
        <v>2780</v>
      </c>
      <c r="C488" s="288">
        <v>994.85</v>
      </c>
      <c r="D488" s="288">
        <v>1014.6999999999999</v>
      </c>
      <c r="E488" s="288">
        <v>961.24999999999977</v>
      </c>
      <c r="F488" s="288">
        <v>927.64999999999986</v>
      </c>
      <c r="G488" s="288">
        <v>874.1999999999997</v>
      </c>
      <c r="H488" s="288">
        <v>1048.2999999999997</v>
      </c>
      <c r="I488" s="288">
        <v>1101.75</v>
      </c>
      <c r="J488" s="288">
        <v>1135.3499999999999</v>
      </c>
      <c r="K488" s="288">
        <v>1068.1500000000001</v>
      </c>
      <c r="L488" s="288">
        <v>981.1</v>
      </c>
      <c r="M488" s="288">
        <v>7.9549999999999996E-2</v>
      </c>
    </row>
    <row r="489" spans="1:13">
      <c r="A489" s="267">
        <v>482</v>
      </c>
      <c r="B489" s="244" t="s">
        <v>284</v>
      </c>
      <c r="C489" s="288">
        <v>191.25</v>
      </c>
      <c r="D489" s="288">
        <v>188.51666666666665</v>
      </c>
      <c r="E489" s="288">
        <v>180.68333333333331</v>
      </c>
      <c r="F489" s="288">
        <v>170.11666666666665</v>
      </c>
      <c r="G489" s="288">
        <v>162.2833333333333</v>
      </c>
      <c r="H489" s="288">
        <v>199.08333333333331</v>
      </c>
      <c r="I489" s="288">
        <v>206.91666666666669</v>
      </c>
      <c r="J489" s="288">
        <v>217.48333333333332</v>
      </c>
      <c r="K489" s="288">
        <v>196.35</v>
      </c>
      <c r="L489" s="288">
        <v>177.95</v>
      </c>
      <c r="M489" s="288">
        <v>10.35595</v>
      </c>
    </row>
    <row r="490" spans="1:13">
      <c r="A490" s="267">
        <v>483</v>
      </c>
      <c r="B490" s="244" t="s">
        <v>565</v>
      </c>
      <c r="C490" s="288">
        <v>1132.25</v>
      </c>
      <c r="D490" s="288">
        <v>1138.2833333333333</v>
      </c>
      <c r="E490" s="288">
        <v>1102.6166666666666</v>
      </c>
      <c r="F490" s="288">
        <v>1072.9833333333333</v>
      </c>
      <c r="G490" s="288">
        <v>1037.3166666666666</v>
      </c>
      <c r="H490" s="288">
        <v>1167.9166666666665</v>
      </c>
      <c r="I490" s="288">
        <v>1203.5833333333335</v>
      </c>
      <c r="J490" s="288">
        <v>1233.2166666666665</v>
      </c>
      <c r="K490" s="288">
        <v>1173.95</v>
      </c>
      <c r="L490" s="288">
        <v>1108.6500000000001</v>
      </c>
      <c r="M490" s="288">
        <v>1.3937299999999999</v>
      </c>
    </row>
    <row r="491" spans="1:13">
      <c r="A491" s="267">
        <v>484</v>
      </c>
      <c r="B491" s="244" t="s">
        <v>556</v>
      </c>
      <c r="C491" s="288">
        <v>336.65</v>
      </c>
      <c r="D491" s="288">
        <v>343.7</v>
      </c>
      <c r="E491" s="288">
        <v>322.95</v>
      </c>
      <c r="F491" s="288">
        <v>309.25</v>
      </c>
      <c r="G491" s="288">
        <v>288.5</v>
      </c>
      <c r="H491" s="288">
        <v>357.4</v>
      </c>
      <c r="I491" s="288">
        <v>378.15</v>
      </c>
      <c r="J491" s="288">
        <v>391.84999999999997</v>
      </c>
      <c r="K491" s="288">
        <v>364.45</v>
      </c>
      <c r="L491" s="288">
        <v>330</v>
      </c>
      <c r="M491" s="288">
        <v>3.7246800000000002</v>
      </c>
    </row>
    <row r="492" spans="1:13">
      <c r="A492" s="267">
        <v>485</v>
      </c>
      <c r="B492" s="244" t="s">
        <v>555</v>
      </c>
      <c r="C492" s="288">
        <v>2411.1</v>
      </c>
      <c r="D492" s="288">
        <v>2431.8166666666666</v>
      </c>
      <c r="E492" s="288">
        <v>2379.2833333333333</v>
      </c>
      <c r="F492" s="288">
        <v>2347.4666666666667</v>
      </c>
      <c r="G492" s="288">
        <v>2294.9333333333334</v>
      </c>
      <c r="H492" s="288">
        <v>2463.6333333333332</v>
      </c>
      <c r="I492" s="288">
        <v>2516.1666666666661</v>
      </c>
      <c r="J492" s="288">
        <v>2547.9833333333331</v>
      </c>
      <c r="K492" s="288">
        <v>2484.35</v>
      </c>
      <c r="L492" s="288">
        <v>2400</v>
      </c>
      <c r="M492" s="288">
        <v>0.24933</v>
      </c>
    </row>
    <row r="493" spans="1:13">
      <c r="A493" s="267">
        <v>486</v>
      </c>
      <c r="B493" s="244" t="s">
        <v>199</v>
      </c>
      <c r="C493" s="288">
        <v>783.85</v>
      </c>
      <c r="D493" s="288">
        <v>796.79999999999984</v>
      </c>
      <c r="E493" s="288">
        <v>765.59999999999968</v>
      </c>
      <c r="F493" s="288">
        <v>747.3499999999998</v>
      </c>
      <c r="G493" s="288">
        <v>716.14999999999964</v>
      </c>
      <c r="H493" s="288">
        <v>815.04999999999973</v>
      </c>
      <c r="I493" s="288">
        <v>846.24999999999977</v>
      </c>
      <c r="J493" s="288">
        <v>864.49999999999977</v>
      </c>
      <c r="K493" s="288">
        <v>828</v>
      </c>
      <c r="L493" s="288">
        <v>778.55</v>
      </c>
      <c r="M493" s="288">
        <v>15.09775</v>
      </c>
    </row>
    <row r="494" spans="1:13">
      <c r="A494" s="267">
        <v>487</v>
      </c>
      <c r="B494" s="244" t="s">
        <v>557</v>
      </c>
      <c r="C494" s="288">
        <v>186.05</v>
      </c>
      <c r="D494" s="288">
        <v>189.08333333333334</v>
      </c>
      <c r="E494" s="288">
        <v>177.56666666666669</v>
      </c>
      <c r="F494" s="288">
        <v>169.08333333333334</v>
      </c>
      <c r="G494" s="288">
        <v>157.56666666666669</v>
      </c>
      <c r="H494" s="288">
        <v>197.56666666666669</v>
      </c>
      <c r="I494" s="288">
        <v>209.08333333333334</v>
      </c>
      <c r="J494" s="288">
        <v>217.56666666666669</v>
      </c>
      <c r="K494" s="288">
        <v>200.6</v>
      </c>
      <c r="L494" s="288">
        <v>180.6</v>
      </c>
      <c r="M494" s="288">
        <v>3.0701800000000001</v>
      </c>
    </row>
    <row r="495" spans="1:13">
      <c r="A495" s="267">
        <v>488</v>
      </c>
      <c r="B495" s="244" t="s">
        <v>558</v>
      </c>
      <c r="C495" s="288">
        <v>3674.9</v>
      </c>
      <c r="D495" s="288">
        <v>3720.9500000000003</v>
      </c>
      <c r="E495" s="288">
        <v>3603.9500000000007</v>
      </c>
      <c r="F495" s="288">
        <v>3533.0000000000005</v>
      </c>
      <c r="G495" s="288">
        <v>3416.0000000000009</v>
      </c>
      <c r="H495" s="288">
        <v>3791.9000000000005</v>
      </c>
      <c r="I495" s="288">
        <v>3908.8999999999996</v>
      </c>
      <c r="J495" s="288">
        <v>3979.8500000000004</v>
      </c>
      <c r="K495" s="288">
        <v>3837.95</v>
      </c>
      <c r="L495" s="288">
        <v>3650</v>
      </c>
      <c r="M495" s="288">
        <v>8.7040000000000006E-2</v>
      </c>
    </row>
    <row r="496" spans="1:13">
      <c r="A496" s="267">
        <v>489</v>
      </c>
      <c r="B496" s="244" t="s">
        <v>562</v>
      </c>
      <c r="C496" s="288">
        <v>989.25</v>
      </c>
      <c r="D496" s="288">
        <v>1008.7333333333332</v>
      </c>
      <c r="E496" s="288">
        <v>957.51666666666642</v>
      </c>
      <c r="F496" s="288">
        <v>925.78333333333319</v>
      </c>
      <c r="G496" s="288">
        <v>874.56666666666638</v>
      </c>
      <c r="H496" s="288">
        <v>1040.4666666666665</v>
      </c>
      <c r="I496" s="288">
        <v>1091.6833333333334</v>
      </c>
      <c r="J496" s="288">
        <v>1123.4166666666665</v>
      </c>
      <c r="K496" s="288">
        <v>1059.95</v>
      </c>
      <c r="L496" s="288">
        <v>977</v>
      </c>
      <c r="M496" s="288">
        <v>0.82257000000000002</v>
      </c>
    </row>
    <row r="497" spans="1:13">
      <c r="A497" s="267">
        <v>490</v>
      </c>
      <c r="B497" s="244" t="s">
        <v>566</v>
      </c>
      <c r="C497" s="288">
        <v>5514.5</v>
      </c>
      <c r="D497" s="288">
        <v>5568.0999999999995</v>
      </c>
      <c r="E497" s="288">
        <v>5446.3999999999987</v>
      </c>
      <c r="F497" s="288">
        <v>5378.2999999999993</v>
      </c>
      <c r="G497" s="288">
        <v>5256.5999999999985</v>
      </c>
      <c r="H497" s="288">
        <v>5636.1999999999989</v>
      </c>
      <c r="I497" s="288">
        <v>5757.9</v>
      </c>
      <c r="J497" s="288">
        <v>5825.9999999999991</v>
      </c>
      <c r="K497" s="288">
        <v>5689.8</v>
      </c>
      <c r="L497" s="288">
        <v>5500</v>
      </c>
      <c r="M497" s="288">
        <v>1.7600000000000001E-2</v>
      </c>
    </row>
    <row r="498" spans="1:13">
      <c r="A498" s="267">
        <v>491</v>
      </c>
      <c r="B498" s="244" t="s">
        <v>567</v>
      </c>
      <c r="C498" s="288">
        <v>118.75</v>
      </c>
      <c r="D498" s="288">
        <v>121.56666666666666</v>
      </c>
      <c r="E498" s="288">
        <v>111.63333333333333</v>
      </c>
      <c r="F498" s="288">
        <v>104.51666666666667</v>
      </c>
      <c r="G498" s="288">
        <v>94.583333333333329</v>
      </c>
      <c r="H498" s="288">
        <v>128.68333333333334</v>
      </c>
      <c r="I498" s="288">
        <v>138.61666666666667</v>
      </c>
      <c r="J498" s="288">
        <v>145.73333333333332</v>
      </c>
      <c r="K498" s="288">
        <v>131.5</v>
      </c>
      <c r="L498" s="288">
        <v>114.45</v>
      </c>
      <c r="M498" s="288">
        <v>17.22513</v>
      </c>
    </row>
    <row r="499" spans="1:13">
      <c r="A499" s="267">
        <v>492</v>
      </c>
      <c r="B499" s="244" t="s">
        <v>568</v>
      </c>
      <c r="C499" s="288">
        <v>69.75</v>
      </c>
      <c r="D499" s="288">
        <v>70.783333333333331</v>
      </c>
      <c r="E499" s="288">
        <v>68.716666666666669</v>
      </c>
      <c r="F499" s="288">
        <v>67.683333333333337</v>
      </c>
      <c r="G499" s="288">
        <v>65.616666666666674</v>
      </c>
      <c r="H499" s="288">
        <v>71.816666666666663</v>
      </c>
      <c r="I499" s="288">
        <v>73.883333333333326</v>
      </c>
      <c r="J499" s="288">
        <v>74.916666666666657</v>
      </c>
      <c r="K499" s="288">
        <v>72.849999999999994</v>
      </c>
      <c r="L499" s="288">
        <v>69.75</v>
      </c>
      <c r="M499" s="288">
        <v>5.4295299999999997</v>
      </c>
    </row>
    <row r="500" spans="1:13">
      <c r="A500" s="267">
        <v>493</v>
      </c>
      <c r="B500" s="244" t="s">
        <v>2851</v>
      </c>
      <c r="C500" s="288">
        <v>405.6</v>
      </c>
      <c r="D500" s="288">
        <v>414.2</v>
      </c>
      <c r="E500" s="288">
        <v>392.79999999999995</v>
      </c>
      <c r="F500" s="288">
        <v>379.99999999999994</v>
      </c>
      <c r="G500" s="288">
        <v>358.59999999999991</v>
      </c>
      <c r="H500" s="288">
        <v>427</v>
      </c>
      <c r="I500" s="288">
        <v>448.4</v>
      </c>
      <c r="J500" s="288">
        <v>461.20000000000005</v>
      </c>
      <c r="K500" s="288">
        <v>435.6</v>
      </c>
      <c r="L500" s="288">
        <v>401.4</v>
      </c>
      <c r="M500" s="288">
        <v>5.7339099999999998</v>
      </c>
    </row>
    <row r="501" spans="1:13">
      <c r="A501" s="267">
        <v>494</v>
      </c>
      <c r="B501" s="244" t="s">
        <v>569</v>
      </c>
      <c r="C501" s="288">
        <v>2171.15</v>
      </c>
      <c r="D501" s="288">
        <v>2193.6833333333334</v>
      </c>
      <c r="E501" s="288">
        <v>2087.4666666666667</v>
      </c>
      <c r="F501" s="288">
        <v>2003.7833333333333</v>
      </c>
      <c r="G501" s="288">
        <v>1897.5666666666666</v>
      </c>
      <c r="H501" s="288">
        <v>2277.3666666666668</v>
      </c>
      <c r="I501" s="288">
        <v>2383.5833333333339</v>
      </c>
      <c r="J501" s="288">
        <v>2467.2666666666669</v>
      </c>
      <c r="K501" s="288">
        <v>2299.9</v>
      </c>
      <c r="L501" s="288">
        <v>2110</v>
      </c>
      <c r="M501" s="288">
        <v>1.2980799999999999</v>
      </c>
    </row>
    <row r="502" spans="1:13">
      <c r="A502" s="267">
        <v>495</v>
      </c>
      <c r="B502" s="244" t="s">
        <v>200</v>
      </c>
      <c r="C502" s="288">
        <v>353.95</v>
      </c>
      <c r="D502" s="288">
        <v>356.58333333333331</v>
      </c>
      <c r="E502" s="288">
        <v>345.71666666666664</v>
      </c>
      <c r="F502" s="288">
        <v>337.48333333333335</v>
      </c>
      <c r="G502" s="288">
        <v>326.61666666666667</v>
      </c>
      <c r="H502" s="288">
        <v>364.81666666666661</v>
      </c>
      <c r="I502" s="288">
        <v>375.68333333333328</v>
      </c>
      <c r="J502" s="288">
        <v>383.91666666666657</v>
      </c>
      <c r="K502" s="288">
        <v>367.45</v>
      </c>
      <c r="L502" s="288">
        <v>348.35</v>
      </c>
      <c r="M502" s="288">
        <v>96.650630000000007</v>
      </c>
    </row>
    <row r="503" spans="1:13">
      <c r="A503" s="267">
        <v>496</v>
      </c>
      <c r="B503" s="244" t="s">
        <v>570</v>
      </c>
      <c r="C503" s="288">
        <v>464.15</v>
      </c>
      <c r="D503" s="288">
        <v>480.2833333333333</v>
      </c>
      <c r="E503" s="288">
        <v>442.16666666666663</v>
      </c>
      <c r="F503" s="288">
        <v>420.18333333333334</v>
      </c>
      <c r="G503" s="288">
        <v>382.06666666666666</v>
      </c>
      <c r="H503" s="288">
        <v>502.26666666666659</v>
      </c>
      <c r="I503" s="288">
        <v>540.38333333333321</v>
      </c>
      <c r="J503" s="288">
        <v>562.36666666666656</v>
      </c>
      <c r="K503" s="288">
        <v>518.4</v>
      </c>
      <c r="L503" s="288">
        <v>458.3</v>
      </c>
      <c r="M503" s="288">
        <v>9.9596900000000002</v>
      </c>
    </row>
    <row r="504" spans="1:13">
      <c r="A504" s="267">
        <v>497</v>
      </c>
      <c r="B504" s="244" t="s">
        <v>202</v>
      </c>
      <c r="C504" s="288">
        <v>212.65</v>
      </c>
      <c r="D504" s="288">
        <v>214.53333333333333</v>
      </c>
      <c r="E504" s="288">
        <v>200.86666666666667</v>
      </c>
      <c r="F504" s="288">
        <v>189.08333333333334</v>
      </c>
      <c r="G504" s="288">
        <v>175.41666666666669</v>
      </c>
      <c r="H504" s="288">
        <v>226.31666666666666</v>
      </c>
      <c r="I504" s="288">
        <v>239.98333333333335</v>
      </c>
      <c r="J504" s="288">
        <v>251.76666666666665</v>
      </c>
      <c r="K504" s="288">
        <v>228.2</v>
      </c>
      <c r="L504" s="288">
        <v>202.75</v>
      </c>
      <c r="M504" s="288">
        <v>271.90879000000001</v>
      </c>
    </row>
    <row r="505" spans="1:13">
      <c r="A505" s="267">
        <v>498</v>
      </c>
      <c r="B505" s="244" t="s">
        <v>571</v>
      </c>
      <c r="C505" s="288">
        <v>222.85</v>
      </c>
      <c r="D505" s="288">
        <v>222.28333333333333</v>
      </c>
      <c r="E505" s="288">
        <v>201.56666666666666</v>
      </c>
      <c r="F505" s="288">
        <v>180.28333333333333</v>
      </c>
      <c r="G505" s="288">
        <v>159.56666666666666</v>
      </c>
      <c r="H505" s="288">
        <v>243.56666666666666</v>
      </c>
      <c r="I505" s="288">
        <v>264.2833333333333</v>
      </c>
      <c r="J505" s="288">
        <v>285.56666666666666</v>
      </c>
      <c r="K505" s="288">
        <v>243</v>
      </c>
      <c r="L505" s="288">
        <v>201</v>
      </c>
      <c r="M505" s="288">
        <v>2.6848399999999999</v>
      </c>
    </row>
    <row r="506" spans="1:13">
      <c r="A506" s="267">
        <v>499</v>
      </c>
      <c r="B506" s="244" t="s">
        <v>572</v>
      </c>
      <c r="C506" s="288">
        <v>1872.7</v>
      </c>
      <c r="D506" s="288">
        <v>1880.55</v>
      </c>
      <c r="E506" s="288">
        <v>1825.3999999999999</v>
      </c>
      <c r="F506" s="288">
        <v>1778.1</v>
      </c>
      <c r="G506" s="288">
        <v>1722.9499999999998</v>
      </c>
      <c r="H506" s="288">
        <v>1927.85</v>
      </c>
      <c r="I506" s="288">
        <v>1983</v>
      </c>
      <c r="J506" s="288">
        <v>2030.3</v>
      </c>
      <c r="K506" s="288">
        <v>1935.7</v>
      </c>
      <c r="L506" s="288">
        <v>1833.25</v>
      </c>
      <c r="M506" s="288">
        <v>0.34549000000000002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21" sqref="E21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37"/>
      <c r="B5" s="637"/>
      <c r="C5" s="638"/>
      <c r="D5" s="638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39" t="s">
        <v>574</v>
      </c>
      <c r="C7" s="639"/>
      <c r="D7" s="261">
        <f>Main!B10</f>
        <v>44187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44186</v>
      </c>
      <c r="B10" s="266">
        <v>526711</v>
      </c>
      <c r="C10" s="267" t="s">
        <v>3808</v>
      </c>
      <c r="D10" s="267" t="s">
        <v>3809</v>
      </c>
      <c r="E10" s="267" t="s">
        <v>583</v>
      </c>
      <c r="F10" s="380">
        <v>110000</v>
      </c>
      <c r="G10" s="266">
        <v>3.89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44186</v>
      </c>
      <c r="B11" s="266">
        <v>526711</v>
      </c>
      <c r="C11" s="267" t="s">
        <v>3808</v>
      </c>
      <c r="D11" s="267" t="s">
        <v>3810</v>
      </c>
      <c r="E11" s="267" t="s">
        <v>584</v>
      </c>
      <c r="F11" s="380">
        <v>110000</v>
      </c>
      <c r="G11" s="266">
        <v>3.89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44186</v>
      </c>
      <c r="B12" s="266">
        <v>538351</v>
      </c>
      <c r="C12" s="267" t="s">
        <v>3790</v>
      </c>
      <c r="D12" s="267" t="s">
        <v>3791</v>
      </c>
      <c r="E12" s="267" t="s">
        <v>584</v>
      </c>
      <c r="F12" s="380">
        <v>39810</v>
      </c>
      <c r="G12" s="266">
        <v>13.36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44186</v>
      </c>
      <c r="B13" s="266">
        <v>538778</v>
      </c>
      <c r="C13" s="267" t="s">
        <v>3811</v>
      </c>
      <c r="D13" s="267" t="s">
        <v>3812</v>
      </c>
      <c r="E13" s="267" t="s">
        <v>584</v>
      </c>
      <c r="F13" s="380">
        <v>149051</v>
      </c>
      <c r="G13" s="266">
        <v>35.15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44186</v>
      </c>
      <c r="B14" s="266">
        <v>538778</v>
      </c>
      <c r="C14" s="267" t="s">
        <v>3811</v>
      </c>
      <c r="D14" s="267" t="s">
        <v>3813</v>
      </c>
      <c r="E14" s="267" t="s">
        <v>583</v>
      </c>
      <c r="F14" s="380">
        <v>100000</v>
      </c>
      <c r="G14" s="266">
        <v>35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44186</v>
      </c>
      <c r="B15" s="266">
        <v>511463</v>
      </c>
      <c r="C15" s="267" t="s">
        <v>3814</v>
      </c>
      <c r="D15" s="267" t="s">
        <v>3815</v>
      </c>
      <c r="E15" s="267" t="s">
        <v>583</v>
      </c>
      <c r="F15" s="380">
        <v>12750</v>
      </c>
      <c r="G15" s="266">
        <v>11.54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44186</v>
      </c>
      <c r="B16" s="266">
        <v>511463</v>
      </c>
      <c r="C16" s="267" t="s">
        <v>3814</v>
      </c>
      <c r="D16" s="267" t="s">
        <v>3815</v>
      </c>
      <c r="E16" s="267" t="s">
        <v>584</v>
      </c>
      <c r="F16" s="380">
        <v>50356</v>
      </c>
      <c r="G16" s="266">
        <v>11.14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44186</v>
      </c>
      <c r="B17" s="266">
        <v>531878</v>
      </c>
      <c r="C17" s="267" t="s">
        <v>3778</v>
      </c>
      <c r="D17" s="267" t="s">
        <v>3816</v>
      </c>
      <c r="E17" s="267" t="s">
        <v>583</v>
      </c>
      <c r="F17" s="380">
        <v>55000</v>
      </c>
      <c r="G17" s="266">
        <v>1.45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44186</v>
      </c>
      <c r="B18" s="266">
        <v>531878</v>
      </c>
      <c r="C18" s="267" t="s">
        <v>3778</v>
      </c>
      <c r="D18" s="267" t="s">
        <v>3779</v>
      </c>
      <c r="E18" s="267" t="s">
        <v>584</v>
      </c>
      <c r="F18" s="380">
        <v>122000</v>
      </c>
      <c r="G18" s="266">
        <v>1.45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44186</v>
      </c>
      <c r="B19" s="266">
        <v>540614</v>
      </c>
      <c r="C19" s="267" t="s">
        <v>3817</v>
      </c>
      <c r="D19" s="267" t="s">
        <v>3818</v>
      </c>
      <c r="E19" s="267" t="s">
        <v>583</v>
      </c>
      <c r="F19" s="380">
        <v>67641</v>
      </c>
      <c r="G19" s="266">
        <v>103.86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44186</v>
      </c>
      <c r="B20" s="266">
        <v>540614</v>
      </c>
      <c r="C20" s="267" t="s">
        <v>3817</v>
      </c>
      <c r="D20" s="267" t="s">
        <v>3818</v>
      </c>
      <c r="E20" s="267" t="s">
        <v>584</v>
      </c>
      <c r="F20" s="380">
        <v>67641</v>
      </c>
      <c r="G20" s="266">
        <v>102.12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44186</v>
      </c>
      <c r="B21" s="266">
        <v>504076</v>
      </c>
      <c r="C21" s="267" t="s">
        <v>3819</v>
      </c>
      <c r="D21" s="267" t="s">
        <v>3820</v>
      </c>
      <c r="E21" s="267" t="s">
        <v>584</v>
      </c>
      <c r="F21" s="380">
        <v>119689</v>
      </c>
      <c r="G21" s="266">
        <v>10.11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44186</v>
      </c>
      <c r="B22" s="266">
        <v>504076</v>
      </c>
      <c r="C22" s="267" t="s">
        <v>3819</v>
      </c>
      <c r="D22" s="267" t="s">
        <v>3821</v>
      </c>
      <c r="E22" s="267" t="s">
        <v>583</v>
      </c>
      <c r="F22" s="380">
        <v>104200</v>
      </c>
      <c r="G22" s="266">
        <v>10.1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44186</v>
      </c>
      <c r="B23" s="266">
        <v>531609</v>
      </c>
      <c r="C23" s="267" t="s">
        <v>3822</v>
      </c>
      <c r="D23" s="267" t="s">
        <v>3823</v>
      </c>
      <c r="E23" s="267" t="s">
        <v>583</v>
      </c>
      <c r="F23" s="380">
        <v>80000</v>
      </c>
      <c r="G23" s="266">
        <v>145.1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44186</v>
      </c>
      <c r="B24" s="266">
        <v>531609</v>
      </c>
      <c r="C24" s="267" t="s">
        <v>3822</v>
      </c>
      <c r="D24" s="267" t="s">
        <v>3824</v>
      </c>
      <c r="E24" s="267" t="s">
        <v>584</v>
      </c>
      <c r="F24" s="380">
        <v>80000</v>
      </c>
      <c r="G24" s="266">
        <v>145.1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44186</v>
      </c>
      <c r="B25" s="266">
        <v>526622</v>
      </c>
      <c r="C25" s="267" t="s">
        <v>3825</v>
      </c>
      <c r="D25" s="267" t="s">
        <v>3826</v>
      </c>
      <c r="E25" s="267" t="s">
        <v>583</v>
      </c>
      <c r="F25" s="380">
        <v>10000000</v>
      </c>
      <c r="G25" s="266">
        <v>0.17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44186</v>
      </c>
      <c r="B26" s="266">
        <v>526622</v>
      </c>
      <c r="C26" s="267" t="s">
        <v>3825</v>
      </c>
      <c r="D26" s="267" t="s">
        <v>3827</v>
      </c>
      <c r="E26" s="267" t="s">
        <v>584</v>
      </c>
      <c r="F26" s="380">
        <v>9679656</v>
      </c>
      <c r="G26" s="266">
        <v>0.17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44186</v>
      </c>
      <c r="B27" s="266">
        <v>539291</v>
      </c>
      <c r="C27" s="267" t="s">
        <v>3828</v>
      </c>
      <c r="D27" s="267" t="s">
        <v>3829</v>
      </c>
      <c r="E27" s="267" t="s">
        <v>584</v>
      </c>
      <c r="F27" s="380">
        <v>21248</v>
      </c>
      <c r="G27" s="266">
        <v>80.17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44186</v>
      </c>
      <c r="B28" s="266">
        <v>531552</v>
      </c>
      <c r="C28" s="267" t="s">
        <v>3830</v>
      </c>
      <c r="D28" s="267" t="s">
        <v>3831</v>
      </c>
      <c r="E28" s="267" t="s">
        <v>583</v>
      </c>
      <c r="F28" s="380">
        <v>100000</v>
      </c>
      <c r="G28" s="266">
        <v>3.5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44186</v>
      </c>
      <c r="B29" s="266">
        <v>533093</v>
      </c>
      <c r="C29" s="267" t="s">
        <v>3832</v>
      </c>
      <c r="D29" s="267" t="s">
        <v>3833</v>
      </c>
      <c r="E29" s="267" t="s">
        <v>583</v>
      </c>
      <c r="F29" s="380">
        <v>7502</v>
      </c>
      <c r="G29" s="266">
        <v>42.39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44186</v>
      </c>
      <c r="B30" s="266">
        <v>533093</v>
      </c>
      <c r="C30" s="267" t="s">
        <v>3832</v>
      </c>
      <c r="D30" s="267" t="s">
        <v>3833</v>
      </c>
      <c r="E30" s="267" t="s">
        <v>584</v>
      </c>
      <c r="F30" s="380">
        <v>32643</v>
      </c>
      <c r="G30" s="266">
        <v>42.12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44186</v>
      </c>
      <c r="B31" s="266">
        <v>533093</v>
      </c>
      <c r="C31" s="267" t="s">
        <v>3832</v>
      </c>
      <c r="D31" s="267" t="s">
        <v>3834</v>
      </c>
      <c r="E31" s="267" t="s">
        <v>583</v>
      </c>
      <c r="F31" s="380">
        <v>10007</v>
      </c>
      <c r="G31" s="266">
        <v>42.47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44186</v>
      </c>
      <c r="B32" s="266">
        <v>533093</v>
      </c>
      <c r="C32" s="267" t="s">
        <v>3832</v>
      </c>
      <c r="D32" s="267" t="s">
        <v>3834</v>
      </c>
      <c r="E32" s="267" t="s">
        <v>584</v>
      </c>
      <c r="F32" s="380">
        <v>56804</v>
      </c>
      <c r="G32" s="266">
        <v>42.47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44186</v>
      </c>
      <c r="B33" s="266">
        <v>539673</v>
      </c>
      <c r="C33" s="267" t="s">
        <v>3780</v>
      </c>
      <c r="D33" s="267" t="s">
        <v>3835</v>
      </c>
      <c r="E33" s="267" t="s">
        <v>584</v>
      </c>
      <c r="F33" s="380">
        <v>28253</v>
      </c>
      <c r="G33" s="266">
        <v>9.77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44186</v>
      </c>
      <c r="B34" s="266">
        <v>539673</v>
      </c>
      <c r="C34" s="267" t="s">
        <v>3780</v>
      </c>
      <c r="D34" s="267" t="s">
        <v>3836</v>
      </c>
      <c r="E34" s="267" t="s">
        <v>584</v>
      </c>
      <c r="F34" s="380">
        <v>37300</v>
      </c>
      <c r="G34" s="266">
        <v>9.77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44186</v>
      </c>
      <c r="B35" s="266">
        <v>539673</v>
      </c>
      <c r="C35" s="267" t="s">
        <v>3780</v>
      </c>
      <c r="D35" s="267" t="s">
        <v>3792</v>
      </c>
      <c r="E35" s="267" t="s">
        <v>583</v>
      </c>
      <c r="F35" s="380">
        <v>3086</v>
      </c>
      <c r="G35" s="266">
        <v>9.81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44186</v>
      </c>
      <c r="B36" s="266">
        <v>539673</v>
      </c>
      <c r="C36" s="267" t="s">
        <v>3780</v>
      </c>
      <c r="D36" s="267" t="s">
        <v>3792</v>
      </c>
      <c r="E36" s="267" t="s">
        <v>584</v>
      </c>
      <c r="F36" s="380">
        <v>9842</v>
      </c>
      <c r="G36" s="266">
        <v>10.78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44186</v>
      </c>
      <c r="B37" s="266">
        <v>539673</v>
      </c>
      <c r="C37" s="267" t="s">
        <v>3780</v>
      </c>
      <c r="D37" s="267" t="s">
        <v>3793</v>
      </c>
      <c r="E37" s="267" t="s">
        <v>583</v>
      </c>
      <c r="F37" s="380">
        <v>70092</v>
      </c>
      <c r="G37" s="266">
        <v>9.77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44186</v>
      </c>
      <c r="B38" s="266">
        <v>542145</v>
      </c>
      <c r="C38" s="267" t="s">
        <v>3837</v>
      </c>
      <c r="D38" s="267" t="s">
        <v>3838</v>
      </c>
      <c r="E38" s="267" t="s">
        <v>584</v>
      </c>
      <c r="F38" s="380">
        <v>42000</v>
      </c>
      <c r="G38" s="266">
        <v>50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44186</v>
      </c>
      <c r="B39" s="266">
        <v>539526</v>
      </c>
      <c r="C39" s="267" t="s">
        <v>3747</v>
      </c>
      <c r="D39" s="267" t="s">
        <v>3839</v>
      </c>
      <c r="E39" s="267" t="s">
        <v>584</v>
      </c>
      <c r="F39" s="380">
        <v>1053000</v>
      </c>
      <c r="G39" s="266">
        <v>0.93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44186</v>
      </c>
      <c r="B40" s="266">
        <v>533644</v>
      </c>
      <c r="C40" s="267" t="s">
        <v>2734</v>
      </c>
      <c r="D40" s="267" t="s">
        <v>3840</v>
      </c>
      <c r="E40" s="267" t="s">
        <v>583</v>
      </c>
      <c r="F40" s="380">
        <v>846000</v>
      </c>
      <c r="G40" s="266">
        <v>2.83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44186</v>
      </c>
      <c r="B41" s="266">
        <v>533644</v>
      </c>
      <c r="C41" s="267" t="s">
        <v>2734</v>
      </c>
      <c r="D41" s="267" t="s">
        <v>3840</v>
      </c>
      <c r="E41" s="267" t="s">
        <v>584</v>
      </c>
      <c r="F41" s="380">
        <v>1134000</v>
      </c>
      <c r="G41" s="266">
        <v>2.77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44186</v>
      </c>
      <c r="B42" s="266" t="s">
        <v>916</v>
      </c>
      <c r="C42" s="267" t="s">
        <v>3841</v>
      </c>
      <c r="D42" s="267" t="s">
        <v>3842</v>
      </c>
      <c r="E42" s="267" t="s">
        <v>583</v>
      </c>
      <c r="F42" s="380">
        <v>140000</v>
      </c>
      <c r="G42" s="266">
        <v>28.35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44186</v>
      </c>
      <c r="B43" s="266" t="s">
        <v>323</v>
      </c>
      <c r="C43" s="267" t="s">
        <v>3843</v>
      </c>
      <c r="D43" s="267" t="s">
        <v>3844</v>
      </c>
      <c r="E43" s="267" t="s">
        <v>583</v>
      </c>
      <c r="F43" s="380">
        <v>2000000</v>
      </c>
      <c r="G43" s="266">
        <v>205.15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44186</v>
      </c>
      <c r="B44" s="266" t="s">
        <v>323</v>
      </c>
      <c r="C44" s="267" t="s">
        <v>3843</v>
      </c>
      <c r="D44" s="267" t="s">
        <v>3845</v>
      </c>
      <c r="E44" s="267" t="s">
        <v>583</v>
      </c>
      <c r="F44" s="380">
        <v>2000000</v>
      </c>
      <c r="G44" s="266">
        <v>205.15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44186</v>
      </c>
      <c r="B45" s="266" t="s">
        <v>323</v>
      </c>
      <c r="C45" s="267" t="s">
        <v>3843</v>
      </c>
      <c r="D45" s="267" t="s">
        <v>3846</v>
      </c>
      <c r="E45" s="267" t="s">
        <v>583</v>
      </c>
      <c r="F45" s="380">
        <v>2000000</v>
      </c>
      <c r="G45" s="266">
        <v>205.15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44186</v>
      </c>
      <c r="B46" s="266" t="s">
        <v>3847</v>
      </c>
      <c r="C46" s="267" t="s">
        <v>3848</v>
      </c>
      <c r="D46" s="267" t="s">
        <v>3849</v>
      </c>
      <c r="E46" s="267" t="s">
        <v>583</v>
      </c>
      <c r="F46" s="380">
        <v>1929283</v>
      </c>
      <c r="G46" s="266">
        <v>161.21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44186</v>
      </c>
      <c r="B47" s="266" t="s">
        <v>1913</v>
      </c>
      <c r="C47" s="267" t="s">
        <v>3748</v>
      </c>
      <c r="D47" s="267" t="s">
        <v>3850</v>
      </c>
      <c r="E47" s="267" t="s">
        <v>583</v>
      </c>
      <c r="F47" s="380">
        <v>204000</v>
      </c>
      <c r="G47" s="266">
        <v>974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44186</v>
      </c>
      <c r="B48" s="266" t="s">
        <v>3794</v>
      </c>
      <c r="C48" s="267" t="s">
        <v>3795</v>
      </c>
      <c r="D48" s="267" t="s">
        <v>3851</v>
      </c>
      <c r="E48" s="267" t="s">
        <v>583</v>
      </c>
      <c r="F48" s="380">
        <v>162000</v>
      </c>
      <c r="G48" s="266">
        <v>14.8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44186</v>
      </c>
      <c r="B49" s="266" t="s">
        <v>144</v>
      </c>
      <c r="C49" s="267" t="s">
        <v>3852</v>
      </c>
      <c r="D49" s="267" t="s">
        <v>3853</v>
      </c>
      <c r="E49" s="267" t="s">
        <v>583</v>
      </c>
      <c r="F49" s="380">
        <v>1673026</v>
      </c>
      <c r="G49" s="266">
        <v>653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44186</v>
      </c>
      <c r="B50" s="266" t="s">
        <v>3058</v>
      </c>
      <c r="C50" s="267" t="s">
        <v>3854</v>
      </c>
      <c r="D50" s="267" t="s">
        <v>3855</v>
      </c>
      <c r="E50" s="267" t="s">
        <v>583</v>
      </c>
      <c r="F50" s="380">
        <v>3359838</v>
      </c>
      <c r="G50" s="266">
        <v>14.88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44186</v>
      </c>
      <c r="B51" s="266" t="s">
        <v>3076</v>
      </c>
      <c r="C51" s="267" t="s">
        <v>3856</v>
      </c>
      <c r="D51" s="267" t="s">
        <v>3857</v>
      </c>
      <c r="E51" s="267" t="s">
        <v>583</v>
      </c>
      <c r="F51" s="380">
        <v>19183116</v>
      </c>
      <c r="G51" s="266">
        <v>2.2200000000000002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44186</v>
      </c>
      <c r="B52" s="266" t="s">
        <v>2523</v>
      </c>
      <c r="C52" s="267" t="s">
        <v>3858</v>
      </c>
      <c r="D52" s="267" t="s">
        <v>3859</v>
      </c>
      <c r="E52" s="267" t="s">
        <v>583</v>
      </c>
      <c r="F52" s="380">
        <v>4780193</v>
      </c>
      <c r="G52" s="266">
        <v>22.85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44186</v>
      </c>
      <c r="B53" s="266" t="s">
        <v>2647</v>
      </c>
      <c r="C53" s="267" t="s">
        <v>3860</v>
      </c>
      <c r="D53" s="267" t="s">
        <v>3861</v>
      </c>
      <c r="E53" s="267" t="s">
        <v>583</v>
      </c>
      <c r="F53" s="380">
        <v>137593</v>
      </c>
      <c r="G53" s="266">
        <v>40.94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44186</v>
      </c>
      <c r="B54" s="266" t="s">
        <v>2647</v>
      </c>
      <c r="C54" s="267" t="s">
        <v>3860</v>
      </c>
      <c r="D54" s="267" t="s">
        <v>3862</v>
      </c>
      <c r="E54" s="267" t="s">
        <v>583</v>
      </c>
      <c r="F54" s="380">
        <v>65306</v>
      </c>
      <c r="G54" s="266">
        <v>40.24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44186</v>
      </c>
      <c r="B55" s="266" t="s">
        <v>2647</v>
      </c>
      <c r="C55" s="267" t="s">
        <v>3860</v>
      </c>
      <c r="D55" s="267" t="s">
        <v>3863</v>
      </c>
      <c r="E55" s="267" t="s">
        <v>583</v>
      </c>
      <c r="F55" s="380">
        <v>81981</v>
      </c>
      <c r="G55" s="266">
        <v>40.44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44186</v>
      </c>
      <c r="B56" s="266" t="s">
        <v>2647</v>
      </c>
      <c r="C56" s="267" t="s">
        <v>3860</v>
      </c>
      <c r="D56" s="267" t="s">
        <v>3864</v>
      </c>
      <c r="E56" s="267" t="s">
        <v>583</v>
      </c>
      <c r="F56" s="380">
        <v>72760</v>
      </c>
      <c r="G56" s="266">
        <v>39.53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44186</v>
      </c>
      <c r="B57" s="266" t="s">
        <v>2734</v>
      </c>
      <c r="C57" s="267" t="s">
        <v>3695</v>
      </c>
      <c r="D57" s="267" t="s">
        <v>3855</v>
      </c>
      <c r="E57" s="267" t="s">
        <v>583</v>
      </c>
      <c r="F57" s="380">
        <v>1420158</v>
      </c>
      <c r="G57" s="266">
        <v>2.88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44186</v>
      </c>
      <c r="B58" s="266" t="s">
        <v>2734</v>
      </c>
      <c r="C58" s="267" t="s">
        <v>3695</v>
      </c>
      <c r="D58" s="267" t="s">
        <v>3865</v>
      </c>
      <c r="E58" s="267" t="s">
        <v>583</v>
      </c>
      <c r="F58" s="380">
        <v>1230000</v>
      </c>
      <c r="G58" s="266">
        <v>2.7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44186</v>
      </c>
      <c r="B59" s="266" t="s">
        <v>2734</v>
      </c>
      <c r="C59" s="267" t="s">
        <v>3695</v>
      </c>
      <c r="D59" s="267" t="s">
        <v>3840</v>
      </c>
      <c r="E59" s="267" t="s">
        <v>583</v>
      </c>
      <c r="F59" s="380">
        <v>5175000</v>
      </c>
      <c r="G59" s="266">
        <v>2.83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44186</v>
      </c>
      <c r="B60" s="266" t="s">
        <v>2734</v>
      </c>
      <c r="C60" s="267" t="s">
        <v>3695</v>
      </c>
      <c r="D60" s="267" t="s">
        <v>3866</v>
      </c>
      <c r="E60" s="267" t="s">
        <v>583</v>
      </c>
      <c r="F60" s="380">
        <v>1129986</v>
      </c>
      <c r="G60" s="266">
        <v>2.73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44186</v>
      </c>
      <c r="B61" s="266" t="s">
        <v>2791</v>
      </c>
      <c r="C61" s="267" t="s">
        <v>3867</v>
      </c>
      <c r="D61" s="267" t="s">
        <v>3868</v>
      </c>
      <c r="E61" s="267" t="s">
        <v>583</v>
      </c>
      <c r="F61" s="380">
        <v>1531325</v>
      </c>
      <c r="G61" s="266">
        <v>4.43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44186</v>
      </c>
      <c r="B62" s="266" t="s">
        <v>2793</v>
      </c>
      <c r="C62" s="267" t="s">
        <v>3869</v>
      </c>
      <c r="D62" s="267" t="s">
        <v>3868</v>
      </c>
      <c r="E62" s="267" t="s">
        <v>583</v>
      </c>
      <c r="F62" s="380">
        <v>6710376</v>
      </c>
      <c r="G62" s="266">
        <v>7.02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44186</v>
      </c>
      <c r="B63" s="266" t="s">
        <v>916</v>
      </c>
      <c r="C63" s="267" t="s">
        <v>3841</v>
      </c>
      <c r="D63" s="267" t="s">
        <v>3870</v>
      </c>
      <c r="E63" s="267" t="s">
        <v>584</v>
      </c>
      <c r="F63" s="380">
        <v>140000</v>
      </c>
      <c r="G63" s="266">
        <v>28.35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44186</v>
      </c>
      <c r="B64" s="266" t="s">
        <v>323</v>
      </c>
      <c r="C64" s="267" t="s">
        <v>3843</v>
      </c>
      <c r="D64" s="267" t="s">
        <v>3871</v>
      </c>
      <c r="E64" s="267" t="s">
        <v>584</v>
      </c>
      <c r="F64" s="380">
        <v>6711857</v>
      </c>
      <c r="G64" s="266">
        <v>205.15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44186</v>
      </c>
      <c r="B65" s="266" t="s">
        <v>3847</v>
      </c>
      <c r="C65" s="267" t="s">
        <v>3848</v>
      </c>
      <c r="D65" s="267" t="s">
        <v>3849</v>
      </c>
      <c r="E65" s="267" t="s">
        <v>584</v>
      </c>
      <c r="F65" s="380">
        <v>1929283</v>
      </c>
      <c r="G65" s="266">
        <v>161.28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44186</v>
      </c>
      <c r="B66" s="266" t="s">
        <v>144</v>
      </c>
      <c r="C66" s="267" t="s">
        <v>3852</v>
      </c>
      <c r="D66" s="267" t="s">
        <v>3872</v>
      </c>
      <c r="E66" s="267" t="s">
        <v>584</v>
      </c>
      <c r="F66" s="380">
        <v>3740000</v>
      </c>
      <c r="G66" s="266">
        <v>654.54999999999995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44186</v>
      </c>
      <c r="B67" s="266" t="s">
        <v>3058</v>
      </c>
      <c r="C67" s="267" t="s">
        <v>3854</v>
      </c>
      <c r="D67" s="267" t="s">
        <v>3855</v>
      </c>
      <c r="E67" s="267" t="s">
        <v>584</v>
      </c>
      <c r="F67" s="380">
        <v>3398887</v>
      </c>
      <c r="G67" s="266">
        <v>14.89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44186</v>
      </c>
      <c r="B68" s="266" t="s">
        <v>3076</v>
      </c>
      <c r="C68" s="267" t="s">
        <v>3856</v>
      </c>
      <c r="D68" s="267" t="s">
        <v>3857</v>
      </c>
      <c r="E68" s="267" t="s">
        <v>584</v>
      </c>
      <c r="F68" s="380">
        <v>24997538</v>
      </c>
      <c r="G68" s="266">
        <v>2.21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44186</v>
      </c>
      <c r="B69" s="266" t="s">
        <v>2523</v>
      </c>
      <c r="C69" s="267" t="s">
        <v>3858</v>
      </c>
      <c r="D69" s="267" t="s">
        <v>3873</v>
      </c>
      <c r="E69" s="267" t="s">
        <v>584</v>
      </c>
      <c r="F69" s="380">
        <v>4780193</v>
      </c>
      <c r="G69" s="266">
        <v>22.85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44186</v>
      </c>
      <c r="B70" s="266" t="s">
        <v>2647</v>
      </c>
      <c r="C70" s="267" t="s">
        <v>3860</v>
      </c>
      <c r="D70" s="267" t="s">
        <v>3861</v>
      </c>
      <c r="E70" s="267" t="s">
        <v>584</v>
      </c>
      <c r="F70" s="380">
        <v>85425</v>
      </c>
      <c r="G70" s="266">
        <v>41.12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44186</v>
      </c>
      <c r="B71" s="266" t="s">
        <v>2647</v>
      </c>
      <c r="C71" s="267" t="s">
        <v>3860</v>
      </c>
      <c r="D71" s="267" t="s">
        <v>3864</v>
      </c>
      <c r="E71" s="267" t="s">
        <v>584</v>
      </c>
      <c r="F71" s="380">
        <v>72760</v>
      </c>
      <c r="G71" s="266">
        <v>39.630000000000003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44186</v>
      </c>
      <c r="B72" s="266" t="s">
        <v>2647</v>
      </c>
      <c r="C72" s="267" t="s">
        <v>3860</v>
      </c>
      <c r="D72" s="267" t="s">
        <v>3863</v>
      </c>
      <c r="E72" s="267" t="s">
        <v>584</v>
      </c>
      <c r="F72" s="380">
        <v>81981</v>
      </c>
      <c r="G72" s="266">
        <v>40.44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44186</v>
      </c>
      <c r="B73" s="266" t="s">
        <v>2647</v>
      </c>
      <c r="C73" s="267" t="s">
        <v>3860</v>
      </c>
      <c r="D73" s="267" t="s">
        <v>3862</v>
      </c>
      <c r="E73" s="267" t="s">
        <v>584</v>
      </c>
      <c r="F73" s="380">
        <v>73306</v>
      </c>
      <c r="G73" s="266">
        <v>40.36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44186</v>
      </c>
      <c r="B74" s="266" t="s">
        <v>2734</v>
      </c>
      <c r="C74" s="267" t="s">
        <v>3695</v>
      </c>
      <c r="D74" s="267" t="s">
        <v>3874</v>
      </c>
      <c r="E74" s="267" t="s">
        <v>584</v>
      </c>
      <c r="F74" s="380">
        <v>1771672</v>
      </c>
      <c r="G74" s="266">
        <v>2.82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44186</v>
      </c>
      <c r="B75" s="266" t="s">
        <v>2734</v>
      </c>
      <c r="C75" s="267" t="s">
        <v>3695</v>
      </c>
      <c r="D75" s="267" t="s">
        <v>3875</v>
      </c>
      <c r="E75" s="267" t="s">
        <v>584</v>
      </c>
      <c r="F75" s="380">
        <v>2799454</v>
      </c>
      <c r="G75" s="266">
        <v>2.82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44186</v>
      </c>
      <c r="B76" s="266" t="s">
        <v>2734</v>
      </c>
      <c r="C76" s="267" t="s">
        <v>3695</v>
      </c>
      <c r="D76" s="267" t="s">
        <v>3876</v>
      </c>
      <c r="E76" s="267" t="s">
        <v>584</v>
      </c>
      <c r="F76" s="380">
        <v>1003500</v>
      </c>
      <c r="G76" s="266">
        <v>2.88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44186</v>
      </c>
      <c r="B77" s="266" t="s">
        <v>2734</v>
      </c>
      <c r="C77" s="267" t="s">
        <v>3695</v>
      </c>
      <c r="D77" s="267" t="s">
        <v>3840</v>
      </c>
      <c r="E77" s="267" t="s">
        <v>584</v>
      </c>
      <c r="F77" s="380">
        <v>4887000</v>
      </c>
      <c r="G77" s="266">
        <v>2.86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44186</v>
      </c>
      <c r="B78" s="266" t="s">
        <v>2734</v>
      </c>
      <c r="C78" s="267" t="s">
        <v>3695</v>
      </c>
      <c r="D78" s="267" t="s">
        <v>3866</v>
      </c>
      <c r="E78" s="267" t="s">
        <v>584</v>
      </c>
      <c r="F78" s="380">
        <v>915586</v>
      </c>
      <c r="G78" s="266">
        <v>2.77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44186</v>
      </c>
      <c r="B79" s="266" t="s">
        <v>2734</v>
      </c>
      <c r="C79" s="267" t="s">
        <v>3695</v>
      </c>
      <c r="D79" s="267" t="s">
        <v>3855</v>
      </c>
      <c r="E79" s="267" t="s">
        <v>584</v>
      </c>
      <c r="F79" s="380">
        <v>1446514</v>
      </c>
      <c r="G79" s="266">
        <v>2.84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44186</v>
      </c>
      <c r="B80" s="266" t="s">
        <v>2734</v>
      </c>
      <c r="C80" s="267" t="s">
        <v>3695</v>
      </c>
      <c r="D80" s="267" t="s">
        <v>3877</v>
      </c>
      <c r="E80" s="267" t="s">
        <v>584</v>
      </c>
      <c r="F80" s="380">
        <v>1776947</v>
      </c>
      <c r="G80" s="266">
        <v>2.77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44186</v>
      </c>
      <c r="B81" s="266" t="s">
        <v>2734</v>
      </c>
      <c r="C81" s="267" t="s">
        <v>3695</v>
      </c>
      <c r="D81" s="267" t="s">
        <v>3878</v>
      </c>
      <c r="E81" s="267" t="s">
        <v>584</v>
      </c>
      <c r="F81" s="380">
        <v>7300000</v>
      </c>
      <c r="G81" s="266">
        <v>2.68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44186</v>
      </c>
      <c r="B82" s="266" t="s">
        <v>2791</v>
      </c>
      <c r="C82" s="267" t="s">
        <v>3867</v>
      </c>
      <c r="D82" s="267" t="s">
        <v>3868</v>
      </c>
      <c r="E82" s="267" t="s">
        <v>584</v>
      </c>
      <c r="F82" s="380">
        <v>426058</v>
      </c>
      <c r="G82" s="266">
        <v>4.32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44186</v>
      </c>
      <c r="B83" s="266" t="s">
        <v>2793</v>
      </c>
      <c r="C83" s="267" t="s">
        <v>3869</v>
      </c>
      <c r="D83" s="267" t="s">
        <v>3868</v>
      </c>
      <c r="E83" s="267" t="s">
        <v>584</v>
      </c>
      <c r="F83" s="380">
        <v>5341424</v>
      </c>
      <c r="G83" s="266">
        <v>6.78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3"/>
  <sheetViews>
    <sheetView zoomScale="70" zoomScaleNormal="70" workbookViewId="0">
      <selection activeCell="J24" sqref="J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44187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7">
        <v>1</v>
      </c>
      <c r="B10" s="508">
        <v>44110</v>
      </c>
      <c r="C10" s="509"/>
      <c r="D10" s="510" t="s">
        <v>142</v>
      </c>
      <c r="E10" s="511" t="s">
        <v>600</v>
      </c>
      <c r="F10" s="493">
        <v>6890</v>
      </c>
      <c r="G10" s="511">
        <v>6600</v>
      </c>
      <c r="H10" s="511">
        <v>7320</v>
      </c>
      <c r="I10" s="512">
        <v>7450</v>
      </c>
      <c r="J10" s="474" t="s">
        <v>3659</v>
      </c>
      <c r="K10" s="474">
        <f t="shared" ref="K10" si="0">H10-F10</f>
        <v>430</v>
      </c>
      <c r="L10" s="475">
        <f t="shared" ref="L10" si="1">(F10*-0.8)/100</f>
        <v>-55.12</v>
      </c>
      <c r="M10" s="476">
        <f t="shared" ref="M10" si="2">(K10+L10)/F10</f>
        <v>5.4409288824383166E-2</v>
      </c>
      <c r="N10" s="495" t="s">
        <v>599</v>
      </c>
      <c r="O10" s="477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7">
        <v>2</v>
      </c>
      <c r="B11" s="508">
        <v>44153</v>
      </c>
      <c r="C11" s="509"/>
      <c r="D11" s="510" t="s">
        <v>116</v>
      </c>
      <c r="E11" s="511" t="s">
        <v>600</v>
      </c>
      <c r="F11" s="493">
        <v>2137.5</v>
      </c>
      <c r="G11" s="511">
        <v>2000</v>
      </c>
      <c r="H11" s="511">
        <v>2267.5</v>
      </c>
      <c r="I11" s="512" t="s">
        <v>3642</v>
      </c>
      <c r="J11" s="553" t="s">
        <v>3710</v>
      </c>
      <c r="K11" s="553">
        <f t="shared" ref="K11:K12" si="3">H11-F11</f>
        <v>130</v>
      </c>
      <c r="L11" s="475">
        <f t="shared" ref="L11:L12" si="4">(F11*-0.8)/100</f>
        <v>-17.100000000000001</v>
      </c>
      <c r="M11" s="476">
        <f t="shared" ref="M11:M12" si="5">(K11+L11)/F11</f>
        <v>5.2818713450292397E-2</v>
      </c>
      <c r="N11" s="495" t="s">
        <v>599</v>
      </c>
      <c r="O11" s="477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7">
        <v>3</v>
      </c>
      <c r="B12" s="508">
        <v>44154</v>
      </c>
      <c r="C12" s="509"/>
      <c r="D12" s="510" t="s">
        <v>472</v>
      </c>
      <c r="E12" s="511" t="s">
        <v>600</v>
      </c>
      <c r="F12" s="493">
        <v>1630</v>
      </c>
      <c r="G12" s="511">
        <v>1515</v>
      </c>
      <c r="H12" s="511">
        <v>1712.5</v>
      </c>
      <c r="I12" s="512" t="s">
        <v>3643</v>
      </c>
      <c r="J12" s="582" t="s">
        <v>3749</v>
      </c>
      <c r="K12" s="582">
        <f t="shared" si="3"/>
        <v>82.5</v>
      </c>
      <c r="L12" s="475">
        <f t="shared" si="4"/>
        <v>-13.04</v>
      </c>
      <c r="M12" s="476">
        <f t="shared" si="5"/>
        <v>4.2613496932515343E-2</v>
      </c>
      <c r="N12" s="495" t="s">
        <v>599</v>
      </c>
      <c r="O12" s="477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7">
        <v>4</v>
      </c>
      <c r="B13" s="508">
        <v>44154</v>
      </c>
      <c r="C13" s="509"/>
      <c r="D13" s="510" t="s">
        <v>252</v>
      </c>
      <c r="E13" s="511" t="s">
        <v>600</v>
      </c>
      <c r="F13" s="493">
        <v>2450</v>
      </c>
      <c r="G13" s="511">
        <v>2300</v>
      </c>
      <c r="H13" s="493">
        <v>2605</v>
      </c>
      <c r="I13" s="512">
        <v>2750</v>
      </c>
      <c r="J13" s="530" t="s">
        <v>3680</v>
      </c>
      <c r="K13" s="527">
        <f t="shared" ref="K13:K14" si="6">H13-F13</f>
        <v>155</v>
      </c>
      <c r="L13" s="475">
        <f t="shared" ref="L13:L14" si="7">(F13*-0.8)/100</f>
        <v>-19.600000000000001</v>
      </c>
      <c r="M13" s="476">
        <f t="shared" ref="M13:M14" si="8">(K13+L13)/F13</f>
        <v>5.5265306122448982E-2</v>
      </c>
      <c r="N13" s="495" t="s">
        <v>599</v>
      </c>
      <c r="O13" s="477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7">
        <v>5</v>
      </c>
      <c r="B14" s="508">
        <v>44167</v>
      </c>
      <c r="C14" s="509"/>
      <c r="D14" s="510" t="s">
        <v>98</v>
      </c>
      <c r="E14" s="511" t="s">
        <v>600</v>
      </c>
      <c r="F14" s="493">
        <v>181</v>
      </c>
      <c r="G14" s="511">
        <v>167</v>
      </c>
      <c r="H14" s="493">
        <v>194</v>
      </c>
      <c r="I14" s="512" t="s">
        <v>3653</v>
      </c>
      <c r="J14" s="536" t="s">
        <v>3696</v>
      </c>
      <c r="K14" s="536">
        <f t="shared" si="6"/>
        <v>13</v>
      </c>
      <c r="L14" s="475">
        <f t="shared" si="7"/>
        <v>-1.4480000000000002</v>
      </c>
      <c r="M14" s="476">
        <f t="shared" si="8"/>
        <v>6.3823204419889507E-2</v>
      </c>
      <c r="N14" s="495" t="s">
        <v>599</v>
      </c>
      <c r="O14" s="477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7">
        <v>6</v>
      </c>
      <c r="B15" s="558">
        <v>44175</v>
      </c>
      <c r="C15" s="559"/>
      <c r="D15" s="560" t="s">
        <v>2931</v>
      </c>
      <c r="E15" s="561" t="s">
        <v>600</v>
      </c>
      <c r="F15" s="578">
        <v>1427.5</v>
      </c>
      <c r="G15" s="562">
        <v>1330</v>
      </c>
      <c r="H15" s="578">
        <v>1500</v>
      </c>
      <c r="I15" s="563" t="s">
        <v>3716</v>
      </c>
      <c r="J15" s="564" t="s">
        <v>3717</v>
      </c>
      <c r="K15" s="564">
        <f t="shared" ref="K15:K16" si="9">H15-F15</f>
        <v>72.5</v>
      </c>
      <c r="L15" s="565">
        <f>(F15*-0.07)/100</f>
        <v>-0.99925000000000008</v>
      </c>
      <c r="M15" s="566">
        <f t="shared" ref="M15:M16" si="10">(K15+L15)/F15</f>
        <v>5.008809106830122E-2</v>
      </c>
      <c r="N15" s="567" t="s">
        <v>599</v>
      </c>
      <c r="O15" s="568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7">
        <v>7</v>
      </c>
      <c r="B16" s="558">
        <v>44175</v>
      </c>
      <c r="C16" s="559"/>
      <c r="D16" s="560" t="s">
        <v>128</v>
      </c>
      <c r="E16" s="561" t="s">
        <v>600</v>
      </c>
      <c r="F16" s="578">
        <v>210</v>
      </c>
      <c r="G16" s="562">
        <v>197</v>
      </c>
      <c r="H16" s="578">
        <v>218.5</v>
      </c>
      <c r="I16" s="563" t="s">
        <v>3724</v>
      </c>
      <c r="J16" s="564" t="s">
        <v>3741</v>
      </c>
      <c r="K16" s="564">
        <f t="shared" si="9"/>
        <v>8.5</v>
      </c>
      <c r="L16" s="565">
        <f t="shared" ref="L16" si="11">(F16*-0.8)/100</f>
        <v>-1.68</v>
      </c>
      <c r="M16" s="566">
        <f t="shared" si="10"/>
        <v>3.2476190476190478E-2</v>
      </c>
      <c r="N16" s="567" t="s">
        <v>599</v>
      </c>
      <c r="O16" s="577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7">
        <v>8</v>
      </c>
      <c r="B17" s="508">
        <v>44176</v>
      </c>
      <c r="C17" s="604"/>
      <c r="D17" s="605" t="s">
        <v>569</v>
      </c>
      <c r="E17" s="511" t="s">
        <v>600</v>
      </c>
      <c r="F17" s="493">
        <v>2072.5</v>
      </c>
      <c r="G17" s="606">
        <v>1940</v>
      </c>
      <c r="H17" s="493">
        <v>2212.5</v>
      </c>
      <c r="I17" s="512" t="s">
        <v>3731</v>
      </c>
      <c r="J17" s="601" t="s">
        <v>727</v>
      </c>
      <c r="K17" s="601">
        <f t="shared" ref="K17" si="12">H17-F17</f>
        <v>140</v>
      </c>
      <c r="L17" s="475">
        <f t="shared" ref="L17" si="13">(F17*-0.8)/100</f>
        <v>-16.579999999999998</v>
      </c>
      <c r="M17" s="476">
        <f t="shared" ref="M17" si="14">(K17+L17)/F17</f>
        <v>5.9551266586248493E-2</v>
      </c>
      <c r="N17" s="495" t="s">
        <v>599</v>
      </c>
      <c r="O17" s="477">
        <v>44183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382">
        <v>9</v>
      </c>
      <c r="B18" s="397">
        <v>44181</v>
      </c>
      <c r="C18" s="398"/>
      <c r="D18" s="411" t="s">
        <v>380</v>
      </c>
      <c r="E18" s="402" t="s">
        <v>600</v>
      </c>
      <c r="F18" s="415" t="s">
        <v>3765</v>
      </c>
      <c r="G18" s="409">
        <v>935</v>
      </c>
      <c r="H18" s="415"/>
      <c r="I18" s="399" t="s">
        <v>3766</v>
      </c>
      <c r="J18" s="583" t="s">
        <v>601</v>
      </c>
      <c r="K18" s="583"/>
      <c r="L18" s="434"/>
      <c r="M18" s="430"/>
      <c r="N18" s="435"/>
      <c r="O18" s="437"/>
      <c r="P18" s="584"/>
      <c r="Q18" s="7"/>
      <c r="R18" s="585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5" customFormat="1" ht="14.25">
      <c r="A19" s="382"/>
      <c r="B19" s="397"/>
      <c r="C19" s="398"/>
      <c r="D19" s="411"/>
      <c r="E19" s="402"/>
      <c r="F19" s="402"/>
      <c r="G19" s="409"/>
      <c r="H19" s="402"/>
      <c r="I19" s="399"/>
      <c r="J19" s="404"/>
      <c r="K19" s="404"/>
      <c r="L19" s="416"/>
      <c r="M19" s="375"/>
      <c r="N19" s="385"/>
      <c r="O19" s="381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61"/>
      <c r="B20" s="462"/>
      <c r="C20" s="463"/>
      <c r="D20" s="464"/>
      <c r="E20" s="465"/>
      <c r="F20" s="465"/>
      <c r="G20" s="428"/>
      <c r="H20" s="465"/>
      <c r="I20" s="466"/>
      <c r="J20" s="429"/>
      <c r="K20" s="429"/>
      <c r="L20" s="467"/>
      <c r="M20" s="79"/>
      <c r="N20" s="468"/>
      <c r="O20" s="469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61"/>
      <c r="B21" s="462"/>
      <c r="C21" s="463"/>
      <c r="D21" s="464"/>
      <c r="E21" s="465"/>
      <c r="F21" s="465"/>
      <c r="G21" s="428"/>
      <c r="H21" s="465"/>
      <c r="I21" s="466"/>
      <c r="J21" s="429"/>
      <c r="K21" s="429"/>
      <c r="L21" s="467"/>
      <c r="M21" s="79"/>
      <c r="N21" s="468"/>
      <c r="O21" s="469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2" customHeight="1">
      <c r="A22" s="23" t="s">
        <v>603</v>
      </c>
      <c r="B22" s="24"/>
      <c r="C22" s="25"/>
      <c r="D22" s="26"/>
      <c r="E22" s="27"/>
      <c r="F22" s="28"/>
      <c r="G22" s="28"/>
      <c r="H22" s="28"/>
      <c r="I22" s="28"/>
      <c r="J22" s="65"/>
      <c r="K22" s="28"/>
      <c r="L22" s="417"/>
      <c r="M22" s="38"/>
      <c r="N22" s="65"/>
      <c r="O22" s="66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9" t="s">
        <v>604</v>
      </c>
      <c r="B23" s="23"/>
      <c r="C23" s="23"/>
      <c r="D23" s="23"/>
      <c r="F23" s="30" t="s">
        <v>605</v>
      </c>
      <c r="G23" s="17"/>
      <c r="H23" s="31"/>
      <c r="I23" s="36"/>
      <c r="J23" s="67"/>
      <c r="K23" s="68"/>
      <c r="L23" s="418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 t="s">
        <v>606</v>
      </c>
      <c r="B24" s="23"/>
      <c r="C24" s="23"/>
      <c r="D24" s="23"/>
      <c r="E24" s="32"/>
      <c r="F24" s="30" t="s">
        <v>607</v>
      </c>
      <c r="G24" s="17"/>
      <c r="H24" s="31"/>
      <c r="I24" s="36"/>
      <c r="J24" s="67"/>
      <c r="K24" s="68"/>
      <c r="L24" s="418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/>
      <c r="B25" s="23"/>
      <c r="C25" s="23"/>
      <c r="D25" s="23"/>
      <c r="E25" s="32"/>
      <c r="F25" s="17"/>
      <c r="G25" s="17"/>
      <c r="H25" s="31"/>
      <c r="I25" s="36"/>
      <c r="J25" s="71"/>
      <c r="K25" s="68"/>
      <c r="L25" s="418"/>
      <c r="M25" s="17"/>
      <c r="N25" s="72"/>
      <c r="O25" s="5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15">
      <c r="A26" s="11"/>
      <c r="B26" s="33" t="s">
        <v>608</v>
      </c>
      <c r="C26" s="33"/>
      <c r="D26" s="33"/>
      <c r="E26" s="33"/>
      <c r="F26" s="34"/>
      <c r="G26" s="32"/>
      <c r="H26" s="32"/>
      <c r="I26" s="73"/>
      <c r="J26" s="74"/>
      <c r="K26" s="75"/>
      <c r="L26" s="419"/>
      <c r="M26" s="12"/>
      <c r="N26" s="11"/>
      <c r="O26" s="53"/>
      <c r="P26" s="7"/>
      <c r="R26" s="82"/>
      <c r="S26" s="16"/>
      <c r="T26" s="16"/>
      <c r="U26" s="16"/>
      <c r="V26" s="16"/>
      <c r="W26" s="16"/>
      <c r="X26" s="16"/>
      <c r="Y26" s="16"/>
      <c r="Z26" s="16"/>
    </row>
    <row r="27" spans="1:38" s="6" customFormat="1" ht="38.25">
      <c r="A27" s="20" t="s">
        <v>16</v>
      </c>
      <c r="B27" s="21" t="s">
        <v>575</v>
      </c>
      <c r="C27" s="21"/>
      <c r="D27" s="22" t="s">
        <v>588</v>
      </c>
      <c r="E27" s="21" t="s">
        <v>589</v>
      </c>
      <c r="F27" s="21" t="s">
        <v>590</v>
      </c>
      <c r="G27" s="21" t="s">
        <v>609</v>
      </c>
      <c r="H27" s="21" t="s">
        <v>592</v>
      </c>
      <c r="I27" s="21" t="s">
        <v>593</v>
      </c>
      <c r="J27" s="21" t="s">
        <v>594</v>
      </c>
      <c r="K27" s="62" t="s">
        <v>610</v>
      </c>
      <c r="L27" s="420" t="s">
        <v>3630</v>
      </c>
      <c r="M27" s="63" t="s">
        <v>3629</v>
      </c>
      <c r="N27" s="21" t="s">
        <v>597</v>
      </c>
      <c r="O27" s="78" t="s">
        <v>598</v>
      </c>
      <c r="P27" s="7"/>
      <c r="Q27" s="40"/>
      <c r="R27" s="38"/>
      <c r="S27" s="38"/>
      <c r="T27" s="38"/>
    </row>
    <row r="28" spans="1:38" s="393" customFormat="1" ht="15" customHeight="1">
      <c r="A28" s="478">
        <v>1</v>
      </c>
      <c r="B28" s="479">
        <v>44153</v>
      </c>
      <c r="C28" s="480"/>
      <c r="D28" s="481" t="s">
        <v>3641</v>
      </c>
      <c r="E28" s="482" t="s">
        <v>600</v>
      </c>
      <c r="F28" s="482">
        <v>376</v>
      </c>
      <c r="G28" s="483">
        <v>367</v>
      </c>
      <c r="H28" s="483">
        <v>376.5</v>
      </c>
      <c r="I28" s="482">
        <v>396</v>
      </c>
      <c r="J28" s="484" t="s">
        <v>3652</v>
      </c>
      <c r="K28" s="484">
        <f t="shared" ref="K28" si="15">H28-F28</f>
        <v>0.5</v>
      </c>
      <c r="L28" s="485">
        <f t="shared" ref="L28:L30" si="16">(F28*-0.7)/100</f>
        <v>-2.6319999999999997</v>
      </c>
      <c r="M28" s="486">
        <f t="shared" ref="M28:M30" si="17">(K28+L28)/F28</f>
        <v>-5.6702127659574459E-3</v>
      </c>
      <c r="N28" s="487" t="s">
        <v>708</v>
      </c>
      <c r="O28" s="488">
        <v>44167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89">
        <v>2</v>
      </c>
      <c r="B29" s="490">
        <v>44161</v>
      </c>
      <c r="C29" s="491"/>
      <c r="D29" s="492" t="s">
        <v>133</v>
      </c>
      <c r="E29" s="493" t="s">
        <v>3627</v>
      </c>
      <c r="F29" s="493">
        <v>1877</v>
      </c>
      <c r="G29" s="494">
        <v>1925</v>
      </c>
      <c r="H29" s="494">
        <v>1837</v>
      </c>
      <c r="I29" s="493">
        <v>1800</v>
      </c>
      <c r="J29" s="474" t="s">
        <v>636</v>
      </c>
      <c r="K29" s="474">
        <f>F29-H29</f>
        <v>40</v>
      </c>
      <c r="L29" s="475">
        <f t="shared" si="16"/>
        <v>-13.138999999999999</v>
      </c>
      <c r="M29" s="476">
        <f t="shared" si="17"/>
        <v>1.4310602024507194E-2</v>
      </c>
      <c r="N29" s="495" t="s">
        <v>599</v>
      </c>
      <c r="O29" s="477">
        <v>44167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89">
        <v>3</v>
      </c>
      <c r="B30" s="490">
        <v>44166</v>
      </c>
      <c r="C30" s="491"/>
      <c r="D30" s="492" t="s">
        <v>253</v>
      </c>
      <c r="E30" s="493" t="s">
        <v>600</v>
      </c>
      <c r="F30" s="493">
        <v>641.5</v>
      </c>
      <c r="G30" s="494">
        <v>619</v>
      </c>
      <c r="H30" s="494">
        <v>659</v>
      </c>
      <c r="I30" s="493">
        <v>680</v>
      </c>
      <c r="J30" s="554" t="s">
        <v>3701</v>
      </c>
      <c r="K30" s="554">
        <f t="shared" ref="K30" si="18">H30-F30</f>
        <v>17.5</v>
      </c>
      <c r="L30" s="475">
        <f t="shared" si="16"/>
        <v>-4.4904999999999999</v>
      </c>
      <c r="M30" s="476">
        <f t="shared" si="17"/>
        <v>2.0279812938425564E-2</v>
      </c>
      <c r="N30" s="495" t="s">
        <v>599</v>
      </c>
      <c r="O30" s="477">
        <v>44175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89">
        <v>4</v>
      </c>
      <c r="B31" s="490">
        <v>44166</v>
      </c>
      <c r="C31" s="491"/>
      <c r="D31" s="492" t="s">
        <v>957</v>
      </c>
      <c r="E31" s="493" t="s">
        <v>600</v>
      </c>
      <c r="F31" s="493">
        <v>115.5</v>
      </c>
      <c r="G31" s="494">
        <v>112</v>
      </c>
      <c r="H31" s="494">
        <v>118.5</v>
      </c>
      <c r="I31" s="493">
        <v>122</v>
      </c>
      <c r="J31" s="514" t="s">
        <v>3670</v>
      </c>
      <c r="K31" s="474">
        <f t="shared" ref="K31:K32" si="19">H31-F31</f>
        <v>3</v>
      </c>
      <c r="L31" s="475">
        <f t="shared" ref="L31:L32" si="20">(F31*-0.7)/100</f>
        <v>-0.8085</v>
      </c>
      <c r="M31" s="476">
        <f t="shared" ref="M31:M32" si="21">(K31+L31)/F31</f>
        <v>1.8974025974025973E-2</v>
      </c>
      <c r="N31" s="495" t="s">
        <v>599</v>
      </c>
      <c r="O31" s="477">
        <v>44168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89">
        <v>5</v>
      </c>
      <c r="B32" s="490">
        <v>44167</v>
      </c>
      <c r="C32" s="491"/>
      <c r="D32" s="492" t="s">
        <v>55</v>
      </c>
      <c r="E32" s="493" t="s">
        <v>600</v>
      </c>
      <c r="F32" s="493">
        <v>608.5</v>
      </c>
      <c r="G32" s="494">
        <v>590</v>
      </c>
      <c r="H32" s="494">
        <v>624</v>
      </c>
      <c r="I32" s="493">
        <v>640</v>
      </c>
      <c r="J32" s="536" t="s">
        <v>3682</v>
      </c>
      <c r="K32" s="536">
        <f t="shared" si="19"/>
        <v>15.5</v>
      </c>
      <c r="L32" s="475">
        <f t="shared" si="20"/>
        <v>-4.2595000000000001</v>
      </c>
      <c r="M32" s="476">
        <f t="shared" si="21"/>
        <v>1.8472473294987676E-2</v>
      </c>
      <c r="N32" s="495" t="s">
        <v>599</v>
      </c>
      <c r="O32" s="477">
        <v>44173</v>
      </c>
      <c r="P32" s="7"/>
      <c r="Q32" s="7"/>
      <c r="R32" s="343" t="s">
        <v>3186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89">
        <v>6</v>
      </c>
      <c r="B33" s="490">
        <v>44167</v>
      </c>
      <c r="C33" s="491"/>
      <c r="D33" s="492" t="s">
        <v>197</v>
      </c>
      <c r="E33" s="493" t="s">
        <v>600</v>
      </c>
      <c r="F33" s="493">
        <v>440</v>
      </c>
      <c r="G33" s="494">
        <v>428</v>
      </c>
      <c r="H33" s="494">
        <v>450.5</v>
      </c>
      <c r="I33" s="493" t="s">
        <v>3654</v>
      </c>
      <c r="J33" s="474" t="s">
        <v>3658</v>
      </c>
      <c r="K33" s="474">
        <f t="shared" ref="K33" si="22">H33-F33</f>
        <v>10.5</v>
      </c>
      <c r="L33" s="475">
        <f t="shared" ref="L33" si="23">(F33*-0.7)/100</f>
        <v>-3.08</v>
      </c>
      <c r="M33" s="476">
        <f t="shared" ref="M33" si="24">(K33+L33)/F33</f>
        <v>1.6863636363636362E-2</v>
      </c>
      <c r="N33" s="495" t="s">
        <v>599</v>
      </c>
      <c r="O33" s="477">
        <v>44168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89">
        <v>7</v>
      </c>
      <c r="B34" s="490">
        <v>44167</v>
      </c>
      <c r="C34" s="491"/>
      <c r="D34" s="492" t="s">
        <v>75</v>
      </c>
      <c r="E34" s="493" t="s">
        <v>600</v>
      </c>
      <c r="F34" s="493">
        <v>3585</v>
      </c>
      <c r="G34" s="494">
        <v>3480</v>
      </c>
      <c r="H34" s="494">
        <v>3670</v>
      </c>
      <c r="I34" s="493">
        <v>3800</v>
      </c>
      <c r="J34" s="532" t="s">
        <v>3681</v>
      </c>
      <c r="K34" s="532">
        <f t="shared" ref="K34" si="25">H34-F34</f>
        <v>85</v>
      </c>
      <c r="L34" s="475">
        <f t="shared" ref="L34" si="26">(F34*-0.7)/100</f>
        <v>-25.094999999999999</v>
      </c>
      <c r="M34" s="476">
        <f t="shared" ref="M34" si="27">(K34+L34)/F34</f>
        <v>1.6709902370990237E-2</v>
      </c>
      <c r="N34" s="495" t="s">
        <v>599</v>
      </c>
      <c r="O34" s="477">
        <v>44172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89">
        <v>8</v>
      </c>
      <c r="B35" s="490">
        <v>44168</v>
      </c>
      <c r="C35" s="491"/>
      <c r="D35" s="492" t="s">
        <v>315</v>
      </c>
      <c r="E35" s="493" t="s">
        <v>600</v>
      </c>
      <c r="F35" s="493">
        <v>200</v>
      </c>
      <c r="G35" s="494">
        <v>193</v>
      </c>
      <c r="H35" s="494">
        <v>206.5</v>
      </c>
      <c r="I35" s="493">
        <v>210</v>
      </c>
      <c r="J35" s="570" t="s">
        <v>3729</v>
      </c>
      <c r="K35" s="570">
        <f t="shared" ref="K35" si="28">H35-F35</f>
        <v>6.5</v>
      </c>
      <c r="L35" s="475">
        <f t="shared" ref="L35" si="29">(F35*-0.7)/100</f>
        <v>-1.4</v>
      </c>
      <c r="M35" s="476">
        <f t="shared" ref="M35" si="30">(K35+L35)/F35</f>
        <v>2.5499999999999998E-2</v>
      </c>
      <c r="N35" s="495" t="s">
        <v>599</v>
      </c>
      <c r="O35" s="477">
        <v>44176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89">
        <v>9</v>
      </c>
      <c r="B36" s="490">
        <v>44168</v>
      </c>
      <c r="C36" s="491"/>
      <c r="D36" s="492" t="s">
        <v>409</v>
      </c>
      <c r="E36" s="493" t="s">
        <v>600</v>
      </c>
      <c r="F36" s="493">
        <v>87.25</v>
      </c>
      <c r="G36" s="494">
        <v>84.5</v>
      </c>
      <c r="H36" s="494">
        <v>89.25</v>
      </c>
      <c r="I36" s="493" t="s">
        <v>3665</v>
      </c>
      <c r="J36" s="474" t="s">
        <v>3666</v>
      </c>
      <c r="K36" s="474">
        <f t="shared" ref="K36:K38" si="31">H36-F36</f>
        <v>2</v>
      </c>
      <c r="L36" s="475">
        <f>(F36*-0.07)/100</f>
        <v>-6.1075000000000011E-2</v>
      </c>
      <c r="M36" s="476">
        <f t="shared" ref="M36:M38" si="32">(K36+L36)/F36</f>
        <v>2.2222636103151863E-2</v>
      </c>
      <c r="N36" s="495" t="s">
        <v>599</v>
      </c>
      <c r="O36" s="513">
        <v>44168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9">
        <v>10</v>
      </c>
      <c r="B37" s="490">
        <v>44168</v>
      </c>
      <c r="C37" s="491"/>
      <c r="D37" s="492" t="s">
        <v>2931</v>
      </c>
      <c r="E37" s="493" t="s">
        <v>600</v>
      </c>
      <c r="F37" s="493">
        <v>1370</v>
      </c>
      <c r="G37" s="494">
        <v>1335</v>
      </c>
      <c r="H37" s="494">
        <v>1407.5</v>
      </c>
      <c r="I37" s="493" t="s">
        <v>3667</v>
      </c>
      <c r="J37" s="527" t="s">
        <v>3672</v>
      </c>
      <c r="K37" s="527">
        <f t="shared" si="31"/>
        <v>37.5</v>
      </c>
      <c r="L37" s="475">
        <f t="shared" ref="L37:L38" si="33">(F37*-0.7)/100</f>
        <v>-9.5899999999999981</v>
      </c>
      <c r="M37" s="476">
        <f t="shared" si="32"/>
        <v>2.037226277372263E-2</v>
      </c>
      <c r="N37" s="495" t="s">
        <v>599</v>
      </c>
      <c r="O37" s="477">
        <v>44169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78">
        <v>11</v>
      </c>
      <c r="B38" s="479">
        <v>44168</v>
      </c>
      <c r="C38" s="480"/>
      <c r="D38" s="481" t="s">
        <v>523</v>
      </c>
      <c r="E38" s="482" t="s">
        <v>600</v>
      </c>
      <c r="F38" s="482">
        <v>345.5</v>
      </c>
      <c r="G38" s="483">
        <v>335</v>
      </c>
      <c r="H38" s="483">
        <v>346.5</v>
      </c>
      <c r="I38" s="482">
        <v>365</v>
      </c>
      <c r="J38" s="484" t="s">
        <v>3709</v>
      </c>
      <c r="K38" s="484">
        <f t="shared" si="31"/>
        <v>1</v>
      </c>
      <c r="L38" s="485">
        <f t="shared" si="33"/>
        <v>-2.4184999999999999</v>
      </c>
      <c r="M38" s="486">
        <f t="shared" si="32"/>
        <v>-4.1056439942112879E-3</v>
      </c>
      <c r="N38" s="487" t="s">
        <v>708</v>
      </c>
      <c r="O38" s="488">
        <v>44173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89">
        <v>12</v>
      </c>
      <c r="B39" s="490">
        <v>44169</v>
      </c>
      <c r="C39" s="491"/>
      <c r="D39" s="492" t="s">
        <v>565</v>
      </c>
      <c r="E39" s="493" t="s">
        <v>600</v>
      </c>
      <c r="F39" s="493">
        <v>1150</v>
      </c>
      <c r="G39" s="494">
        <v>1115</v>
      </c>
      <c r="H39" s="494">
        <v>1183</v>
      </c>
      <c r="I39" s="493" t="s">
        <v>3673</v>
      </c>
      <c r="J39" s="536" t="s">
        <v>3700</v>
      </c>
      <c r="K39" s="536">
        <f t="shared" ref="K39" si="34">H39-F39</f>
        <v>33</v>
      </c>
      <c r="L39" s="475">
        <f t="shared" ref="L39" si="35">(F39*-0.7)/100</f>
        <v>-8.0500000000000007</v>
      </c>
      <c r="M39" s="476">
        <f t="shared" ref="M39" si="36">(K39+L39)/F39</f>
        <v>2.1695652173913043E-2</v>
      </c>
      <c r="N39" s="495" t="s">
        <v>599</v>
      </c>
      <c r="O39" s="477">
        <v>44173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89">
        <v>13</v>
      </c>
      <c r="B40" s="490">
        <v>44169</v>
      </c>
      <c r="C40" s="491"/>
      <c r="D40" s="492" t="s">
        <v>179</v>
      </c>
      <c r="E40" s="493" t="s">
        <v>600</v>
      </c>
      <c r="F40" s="493">
        <v>452</v>
      </c>
      <c r="G40" s="494">
        <v>437</v>
      </c>
      <c r="H40" s="494">
        <v>462.5</v>
      </c>
      <c r="I40" s="493">
        <v>475</v>
      </c>
      <c r="J40" s="532" t="s">
        <v>3658</v>
      </c>
      <c r="K40" s="532">
        <f t="shared" ref="K40" si="37">H40-F40</f>
        <v>10.5</v>
      </c>
      <c r="L40" s="475">
        <f t="shared" ref="L40" si="38">(F40*-0.7)/100</f>
        <v>-3.1639999999999997</v>
      </c>
      <c r="M40" s="476">
        <f t="shared" ref="M40" si="39">(K40+L40)/F40</f>
        <v>1.6230088495575223E-2</v>
      </c>
      <c r="N40" s="495" t="s">
        <v>599</v>
      </c>
      <c r="O40" s="477">
        <v>44172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89">
        <v>14</v>
      </c>
      <c r="B41" s="490">
        <v>44172</v>
      </c>
      <c r="C41" s="491"/>
      <c r="D41" s="492" t="s">
        <v>3684</v>
      </c>
      <c r="E41" s="493" t="s">
        <v>600</v>
      </c>
      <c r="F41" s="493">
        <v>156.75</v>
      </c>
      <c r="G41" s="494">
        <v>152</v>
      </c>
      <c r="H41" s="494">
        <v>161.25</v>
      </c>
      <c r="I41" s="493" t="s">
        <v>3685</v>
      </c>
      <c r="J41" s="532" t="s">
        <v>3686</v>
      </c>
      <c r="K41" s="532">
        <f t="shared" ref="K41:K43" si="40">H41-F41</f>
        <v>4.5</v>
      </c>
      <c r="L41" s="475">
        <f>(F41*-0.07)/100</f>
        <v>-0.10972500000000002</v>
      </c>
      <c r="M41" s="476">
        <f t="shared" ref="M41:M43" si="41">(K41+L41)/F41</f>
        <v>2.8008133971291864E-2</v>
      </c>
      <c r="N41" s="495" t="s">
        <v>599</v>
      </c>
      <c r="O41" s="513">
        <v>44172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539">
        <v>15</v>
      </c>
      <c r="B42" s="535">
        <v>44172</v>
      </c>
      <c r="C42" s="540"/>
      <c r="D42" s="541" t="s">
        <v>3387</v>
      </c>
      <c r="E42" s="525" t="s">
        <v>600</v>
      </c>
      <c r="F42" s="525">
        <v>317.5</v>
      </c>
      <c r="G42" s="542">
        <v>309</v>
      </c>
      <c r="H42" s="542">
        <v>309</v>
      </c>
      <c r="I42" s="525" t="s">
        <v>3639</v>
      </c>
      <c r="J42" s="515" t="s">
        <v>3699</v>
      </c>
      <c r="K42" s="515">
        <f t="shared" si="40"/>
        <v>-8.5</v>
      </c>
      <c r="L42" s="516">
        <f t="shared" ref="L42:L43" si="42">(F42*-0.7)/100</f>
        <v>-2.2225000000000001</v>
      </c>
      <c r="M42" s="543">
        <f t="shared" si="41"/>
        <v>-3.3771653543307086E-2</v>
      </c>
      <c r="N42" s="518" t="s">
        <v>663</v>
      </c>
      <c r="O42" s="519">
        <v>44173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89">
        <v>16</v>
      </c>
      <c r="B43" s="490">
        <v>44172</v>
      </c>
      <c r="C43" s="491"/>
      <c r="D43" s="492" t="s">
        <v>460</v>
      </c>
      <c r="E43" s="493" t="s">
        <v>600</v>
      </c>
      <c r="F43" s="493">
        <v>141.4</v>
      </c>
      <c r="G43" s="494">
        <v>137</v>
      </c>
      <c r="H43" s="494">
        <v>145</v>
      </c>
      <c r="I43" s="493" t="s">
        <v>3691</v>
      </c>
      <c r="J43" s="553" t="s">
        <v>3711</v>
      </c>
      <c r="K43" s="553">
        <f t="shared" si="40"/>
        <v>3.5999999999999943</v>
      </c>
      <c r="L43" s="475">
        <f t="shared" si="42"/>
        <v>-0.98980000000000001</v>
      </c>
      <c r="M43" s="476">
        <f t="shared" si="41"/>
        <v>1.845968882602542E-2</v>
      </c>
      <c r="N43" s="495" t="s">
        <v>599</v>
      </c>
      <c r="O43" s="477">
        <v>44174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89">
        <v>17</v>
      </c>
      <c r="B44" s="490">
        <v>44172</v>
      </c>
      <c r="C44" s="491"/>
      <c r="D44" s="492" t="s">
        <v>445</v>
      </c>
      <c r="E44" s="493" t="s">
        <v>600</v>
      </c>
      <c r="F44" s="493">
        <v>549</v>
      </c>
      <c r="G44" s="494">
        <v>534</v>
      </c>
      <c r="H44" s="494">
        <v>563</v>
      </c>
      <c r="I44" s="493" t="s">
        <v>3694</v>
      </c>
      <c r="J44" s="536" t="s">
        <v>3697</v>
      </c>
      <c r="K44" s="536">
        <f t="shared" ref="K44:K46" si="43">H44-F44</f>
        <v>14</v>
      </c>
      <c r="L44" s="475">
        <f t="shared" ref="L44:L46" si="44">(F44*-0.7)/100</f>
        <v>-3.8429999999999995</v>
      </c>
      <c r="M44" s="476">
        <f t="shared" ref="M44:M46" si="45">(K44+L44)/F44</f>
        <v>1.8500910746812385E-2</v>
      </c>
      <c r="N44" s="495" t="s">
        <v>599</v>
      </c>
      <c r="O44" s="477">
        <v>44173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89">
        <v>18</v>
      </c>
      <c r="B45" s="490">
        <v>44173</v>
      </c>
      <c r="C45" s="491"/>
      <c r="D45" s="492" t="s">
        <v>179</v>
      </c>
      <c r="E45" s="493" t="s">
        <v>600</v>
      </c>
      <c r="F45" s="493">
        <v>455</v>
      </c>
      <c r="G45" s="494">
        <v>438</v>
      </c>
      <c r="H45" s="494">
        <v>467.5</v>
      </c>
      <c r="I45" s="493" t="s">
        <v>3704</v>
      </c>
      <c r="J45" s="553" t="s">
        <v>3712</v>
      </c>
      <c r="K45" s="553">
        <f t="shared" si="43"/>
        <v>12.5</v>
      </c>
      <c r="L45" s="475">
        <f t="shared" si="44"/>
        <v>-3.1850000000000001</v>
      </c>
      <c r="M45" s="476">
        <f t="shared" si="45"/>
        <v>2.0472527472527473E-2</v>
      </c>
      <c r="N45" s="495" t="s">
        <v>599</v>
      </c>
      <c r="O45" s="477">
        <v>44174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539">
        <v>19</v>
      </c>
      <c r="B46" s="535">
        <v>44174</v>
      </c>
      <c r="C46" s="540"/>
      <c r="D46" s="541" t="s">
        <v>449</v>
      </c>
      <c r="E46" s="525" t="s">
        <v>600</v>
      </c>
      <c r="F46" s="525">
        <v>376.5</v>
      </c>
      <c r="G46" s="542">
        <v>365</v>
      </c>
      <c r="H46" s="542">
        <v>365</v>
      </c>
      <c r="I46" s="525" t="s">
        <v>3714</v>
      </c>
      <c r="J46" s="619" t="s">
        <v>3799</v>
      </c>
      <c r="K46" s="619">
        <f t="shared" si="43"/>
        <v>-11.5</v>
      </c>
      <c r="L46" s="516">
        <f t="shared" si="44"/>
        <v>-2.6355</v>
      </c>
      <c r="M46" s="543">
        <f t="shared" si="45"/>
        <v>-3.7544488711819389E-2</v>
      </c>
      <c r="N46" s="518" t="s">
        <v>663</v>
      </c>
      <c r="O46" s="519">
        <v>44186</v>
      </c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89">
        <v>20</v>
      </c>
      <c r="B47" s="490">
        <v>44174</v>
      </c>
      <c r="C47" s="491"/>
      <c r="D47" s="492" t="s">
        <v>1220</v>
      </c>
      <c r="E47" s="493" t="s">
        <v>600</v>
      </c>
      <c r="F47" s="493">
        <v>741</v>
      </c>
      <c r="G47" s="494">
        <v>718</v>
      </c>
      <c r="H47" s="494">
        <v>761</v>
      </c>
      <c r="I47" s="493">
        <v>780</v>
      </c>
      <c r="J47" s="554" t="s">
        <v>3720</v>
      </c>
      <c r="K47" s="554">
        <f t="shared" ref="K47" si="46">H47-F47</f>
        <v>20</v>
      </c>
      <c r="L47" s="475">
        <f t="shared" ref="L47" si="47">(F47*-0.7)/100</f>
        <v>-5.1869999999999994</v>
      </c>
      <c r="M47" s="476">
        <f t="shared" ref="M47" si="48">(K47+L47)/F47</f>
        <v>1.9990553306342782E-2</v>
      </c>
      <c r="N47" s="495" t="s">
        <v>599</v>
      </c>
      <c r="O47" s="477">
        <v>44175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89">
        <v>21</v>
      </c>
      <c r="B48" s="490">
        <v>44175</v>
      </c>
      <c r="C48" s="491"/>
      <c r="D48" s="492" t="s">
        <v>252</v>
      </c>
      <c r="E48" s="493" t="s">
        <v>600</v>
      </c>
      <c r="F48" s="493">
        <v>2790</v>
      </c>
      <c r="G48" s="494">
        <v>2710</v>
      </c>
      <c r="H48" s="494">
        <v>2845</v>
      </c>
      <c r="I48" s="493" t="s">
        <v>3719</v>
      </c>
      <c r="J48" s="554" t="s">
        <v>723</v>
      </c>
      <c r="K48" s="554">
        <f t="shared" ref="K48" si="49">H48-F48</f>
        <v>55</v>
      </c>
      <c r="L48" s="475">
        <f>(F48*-0.07)/100</f>
        <v>-1.9530000000000001</v>
      </c>
      <c r="M48" s="476">
        <f t="shared" ref="M48" si="50">(K48+L48)/F48</f>
        <v>1.9013261648745519E-2</v>
      </c>
      <c r="N48" s="495" t="s">
        <v>599</v>
      </c>
      <c r="O48" s="513">
        <v>44175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489">
        <v>22</v>
      </c>
      <c r="B49" s="490">
        <v>44175</v>
      </c>
      <c r="C49" s="491"/>
      <c r="D49" s="492" t="s">
        <v>163</v>
      </c>
      <c r="E49" s="493" t="s">
        <v>600</v>
      </c>
      <c r="F49" s="493">
        <v>1627.5</v>
      </c>
      <c r="G49" s="494">
        <v>1580</v>
      </c>
      <c r="H49" s="494">
        <v>1657.5</v>
      </c>
      <c r="I49" s="493" t="s">
        <v>3721</v>
      </c>
      <c r="J49" s="554" t="s">
        <v>3723</v>
      </c>
      <c r="K49" s="554">
        <f t="shared" ref="K49:K50" si="51">H49-F49</f>
        <v>30</v>
      </c>
      <c r="L49" s="475">
        <f>(F49*-0.07)/100</f>
        <v>-1.1392500000000001</v>
      </c>
      <c r="M49" s="476">
        <f t="shared" ref="M49:M50" si="52">(K49+L49)/F49</f>
        <v>1.7733179723502305E-2</v>
      </c>
      <c r="N49" s="495" t="s">
        <v>599</v>
      </c>
      <c r="O49" s="513">
        <v>44175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89">
        <v>23</v>
      </c>
      <c r="B50" s="490">
        <v>44175</v>
      </c>
      <c r="C50" s="491"/>
      <c r="D50" s="492" t="s">
        <v>483</v>
      </c>
      <c r="E50" s="493" t="s">
        <v>600</v>
      </c>
      <c r="F50" s="493">
        <v>215</v>
      </c>
      <c r="G50" s="494">
        <v>209</v>
      </c>
      <c r="H50" s="494">
        <v>221</v>
      </c>
      <c r="I50" s="493" t="s">
        <v>3722</v>
      </c>
      <c r="J50" s="570" t="s">
        <v>3656</v>
      </c>
      <c r="K50" s="570">
        <f t="shared" si="51"/>
        <v>6</v>
      </c>
      <c r="L50" s="475">
        <f t="shared" ref="L50" si="53">(F50*-0.7)/100</f>
        <v>-1.5049999999999999</v>
      </c>
      <c r="M50" s="476">
        <f t="shared" si="52"/>
        <v>2.0906976744186047E-2</v>
      </c>
      <c r="N50" s="495" t="s">
        <v>599</v>
      </c>
      <c r="O50" s="477">
        <v>44176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89">
        <v>24</v>
      </c>
      <c r="B51" s="490">
        <v>44175</v>
      </c>
      <c r="C51" s="491"/>
      <c r="D51" s="492" t="s">
        <v>565</v>
      </c>
      <c r="E51" s="493" t="s">
        <v>600</v>
      </c>
      <c r="F51" s="493">
        <v>1142.5</v>
      </c>
      <c r="G51" s="494">
        <v>1110</v>
      </c>
      <c r="H51" s="494">
        <v>1169</v>
      </c>
      <c r="I51" s="493">
        <v>1200</v>
      </c>
      <c r="J51" s="589" t="s">
        <v>3776</v>
      </c>
      <c r="K51" s="589">
        <f t="shared" ref="K51" si="54">H51-F51</f>
        <v>26.5</v>
      </c>
      <c r="L51" s="475">
        <f t="shared" ref="L51" si="55">(F51*-0.7)/100</f>
        <v>-7.9974999999999996</v>
      </c>
      <c r="M51" s="476">
        <f t="shared" ref="M51" si="56">(K51+L51)/F51</f>
        <v>1.6194748358862147E-2</v>
      </c>
      <c r="N51" s="495" t="s">
        <v>599</v>
      </c>
      <c r="O51" s="477">
        <v>44182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89">
        <v>25</v>
      </c>
      <c r="B52" s="490">
        <v>44176</v>
      </c>
      <c r="C52" s="491"/>
      <c r="D52" s="492" t="s">
        <v>523</v>
      </c>
      <c r="E52" s="493" t="s">
        <v>600</v>
      </c>
      <c r="F52" s="493">
        <v>356</v>
      </c>
      <c r="G52" s="494">
        <v>345</v>
      </c>
      <c r="H52" s="494">
        <v>366</v>
      </c>
      <c r="I52" s="493" t="s">
        <v>3730</v>
      </c>
      <c r="J52" s="589" t="s">
        <v>3777</v>
      </c>
      <c r="K52" s="589">
        <f t="shared" ref="K52" si="57">H52-F52</f>
        <v>10</v>
      </c>
      <c r="L52" s="475">
        <f t="shared" ref="L52" si="58">(F52*-0.7)/100</f>
        <v>-2.492</v>
      </c>
      <c r="M52" s="476">
        <f t="shared" ref="M52" si="59">(K52+L52)/F52</f>
        <v>2.1089887640449438E-2</v>
      </c>
      <c r="N52" s="495" t="s">
        <v>599</v>
      </c>
      <c r="O52" s="477">
        <v>44182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22">
        <v>26</v>
      </c>
      <c r="B53" s="397">
        <v>44176</v>
      </c>
      <c r="C53" s="449"/>
      <c r="D53" s="414" t="s">
        <v>75</v>
      </c>
      <c r="E53" s="415" t="s">
        <v>600</v>
      </c>
      <c r="F53" s="415" t="s">
        <v>3732</v>
      </c>
      <c r="G53" s="450">
        <v>3630</v>
      </c>
      <c r="H53" s="450"/>
      <c r="I53" s="415" t="s">
        <v>3733</v>
      </c>
      <c r="J53" s="569" t="s">
        <v>601</v>
      </c>
      <c r="K53" s="569"/>
      <c r="L53" s="434"/>
      <c r="M53" s="430"/>
      <c r="N53" s="435"/>
      <c r="O53" s="437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539">
        <v>27</v>
      </c>
      <c r="B54" s="535">
        <v>44179</v>
      </c>
      <c r="C54" s="540"/>
      <c r="D54" s="541" t="s">
        <v>2223</v>
      </c>
      <c r="E54" s="525" t="s">
        <v>600</v>
      </c>
      <c r="F54" s="525">
        <v>535.5</v>
      </c>
      <c r="G54" s="542">
        <v>518</v>
      </c>
      <c r="H54" s="542">
        <v>518</v>
      </c>
      <c r="I54" s="525">
        <v>560</v>
      </c>
      <c r="J54" s="515" t="s">
        <v>3756</v>
      </c>
      <c r="K54" s="515">
        <f t="shared" ref="K54" si="60">H54-F54</f>
        <v>-17.5</v>
      </c>
      <c r="L54" s="516">
        <f t="shared" ref="L54" si="61">(F54*-0.7)/100</f>
        <v>-3.7484999999999995</v>
      </c>
      <c r="M54" s="543">
        <f t="shared" ref="M54" si="62">(K54+L54)/F54</f>
        <v>-3.9679738562091504E-2</v>
      </c>
      <c r="N54" s="518" t="s">
        <v>663</v>
      </c>
      <c r="O54" s="519">
        <v>44181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89">
        <v>28</v>
      </c>
      <c r="B55" s="490">
        <v>44179</v>
      </c>
      <c r="C55" s="491"/>
      <c r="D55" s="492" t="s">
        <v>2049</v>
      </c>
      <c r="E55" s="493" t="s">
        <v>600</v>
      </c>
      <c r="F55" s="493">
        <v>85.65</v>
      </c>
      <c r="G55" s="494">
        <v>83</v>
      </c>
      <c r="H55" s="494">
        <v>88.5</v>
      </c>
      <c r="I55" s="493" t="s">
        <v>3735</v>
      </c>
      <c r="J55" s="579" t="s">
        <v>3742</v>
      </c>
      <c r="K55" s="579">
        <f t="shared" ref="K55:K57" si="63">H55-F55</f>
        <v>2.8499999999999943</v>
      </c>
      <c r="L55" s="475">
        <f t="shared" ref="L55:L57" si="64">(F55*-0.7)/100</f>
        <v>-0.59955000000000003</v>
      </c>
      <c r="M55" s="476">
        <f t="shared" ref="M55:M57" si="65">(K55+L55)/F55</f>
        <v>2.6274956217162807E-2</v>
      </c>
      <c r="N55" s="495" t="s">
        <v>599</v>
      </c>
      <c r="O55" s="477">
        <v>44180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539">
        <v>29</v>
      </c>
      <c r="B56" s="535">
        <v>44180</v>
      </c>
      <c r="C56" s="540"/>
      <c r="D56" s="541" t="s">
        <v>1220</v>
      </c>
      <c r="E56" s="525" t="s">
        <v>600</v>
      </c>
      <c r="F56" s="525">
        <v>737</v>
      </c>
      <c r="G56" s="542">
        <v>718</v>
      </c>
      <c r="H56" s="542">
        <v>718</v>
      </c>
      <c r="I56" s="525" t="s">
        <v>3743</v>
      </c>
      <c r="J56" s="619" t="s">
        <v>3798</v>
      </c>
      <c r="K56" s="619">
        <f t="shared" si="63"/>
        <v>-19</v>
      </c>
      <c r="L56" s="516">
        <f t="shared" si="64"/>
        <v>-5.1589999999999998</v>
      </c>
      <c r="M56" s="543">
        <f t="shared" si="65"/>
        <v>-3.2780189959294437E-2</v>
      </c>
      <c r="N56" s="518" t="s">
        <v>663</v>
      </c>
      <c r="O56" s="519">
        <v>44186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539">
        <v>30</v>
      </c>
      <c r="B57" s="535">
        <v>44181</v>
      </c>
      <c r="C57" s="540"/>
      <c r="D57" s="541" t="s">
        <v>284</v>
      </c>
      <c r="E57" s="525" t="s">
        <v>600</v>
      </c>
      <c r="F57" s="525">
        <v>196.5</v>
      </c>
      <c r="G57" s="542">
        <v>190</v>
      </c>
      <c r="H57" s="542">
        <v>190</v>
      </c>
      <c r="I57" s="525">
        <v>210</v>
      </c>
      <c r="J57" s="619" t="s">
        <v>3785</v>
      </c>
      <c r="K57" s="619">
        <f t="shared" si="63"/>
        <v>-6.5</v>
      </c>
      <c r="L57" s="516">
        <f t="shared" si="64"/>
        <v>-1.3754999999999997</v>
      </c>
      <c r="M57" s="543">
        <f t="shared" si="65"/>
        <v>-4.0078880407124678E-2</v>
      </c>
      <c r="N57" s="518" t="s">
        <v>663</v>
      </c>
      <c r="O57" s="519">
        <v>44186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89">
        <v>31</v>
      </c>
      <c r="B58" s="490">
        <v>44181</v>
      </c>
      <c r="C58" s="491"/>
      <c r="D58" s="492" t="s">
        <v>1975</v>
      </c>
      <c r="E58" s="493" t="s">
        <v>600</v>
      </c>
      <c r="F58" s="493">
        <v>205.5</v>
      </c>
      <c r="G58" s="494">
        <v>200</v>
      </c>
      <c r="H58" s="494">
        <v>209.4</v>
      </c>
      <c r="I58" s="493" t="s">
        <v>3754</v>
      </c>
      <c r="J58" s="582" t="s">
        <v>3755</v>
      </c>
      <c r="K58" s="582">
        <f t="shared" ref="K58:K60" si="66">H58-F58</f>
        <v>3.9000000000000057</v>
      </c>
      <c r="L58" s="475">
        <f>(F58*-0.07)/100</f>
        <v>-0.14385000000000001</v>
      </c>
      <c r="M58" s="476">
        <f t="shared" ref="M58:M60" si="67">(K58+L58)/F58</f>
        <v>1.8278102189781049E-2</v>
      </c>
      <c r="N58" s="495" t="s">
        <v>599</v>
      </c>
      <c r="O58" s="513">
        <v>44181</v>
      </c>
      <c r="P58" s="7"/>
      <c r="Q58" s="7"/>
      <c r="R58" s="343" t="s">
        <v>3186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539">
        <v>32</v>
      </c>
      <c r="B59" s="535">
        <v>44181</v>
      </c>
      <c r="C59" s="540"/>
      <c r="D59" s="541" t="s">
        <v>448</v>
      </c>
      <c r="E59" s="525" t="s">
        <v>600</v>
      </c>
      <c r="F59" s="525">
        <v>538.5</v>
      </c>
      <c r="G59" s="542">
        <v>520</v>
      </c>
      <c r="H59" s="542">
        <v>520</v>
      </c>
      <c r="I59" s="525" t="s">
        <v>3767</v>
      </c>
      <c r="J59" s="598" t="s">
        <v>3781</v>
      </c>
      <c r="K59" s="598">
        <f t="shared" si="66"/>
        <v>-18.5</v>
      </c>
      <c r="L59" s="516">
        <f t="shared" ref="L59:L60" si="68">(F59*-0.7)/100</f>
        <v>-3.7694999999999999</v>
      </c>
      <c r="M59" s="543">
        <f t="shared" si="67"/>
        <v>-4.1354688950789233E-2</v>
      </c>
      <c r="N59" s="518" t="s">
        <v>663</v>
      </c>
      <c r="O59" s="519">
        <v>44183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489">
        <v>33</v>
      </c>
      <c r="B60" s="490">
        <v>44182</v>
      </c>
      <c r="C60" s="491"/>
      <c r="D60" s="492" t="s">
        <v>71</v>
      </c>
      <c r="E60" s="493" t="s">
        <v>600</v>
      </c>
      <c r="F60" s="493">
        <v>462</v>
      </c>
      <c r="G60" s="494">
        <v>449</v>
      </c>
      <c r="H60" s="494">
        <v>473</v>
      </c>
      <c r="I60" s="493">
        <v>485</v>
      </c>
      <c r="J60" s="601" t="s">
        <v>3782</v>
      </c>
      <c r="K60" s="601">
        <f t="shared" si="66"/>
        <v>11</v>
      </c>
      <c r="L60" s="475">
        <f t="shared" si="68"/>
        <v>-3.234</v>
      </c>
      <c r="M60" s="476">
        <f t="shared" si="67"/>
        <v>1.6809523809523809E-2</v>
      </c>
      <c r="N60" s="495" t="s">
        <v>599</v>
      </c>
      <c r="O60" s="477">
        <v>44183</v>
      </c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89">
        <v>34</v>
      </c>
      <c r="B61" s="490">
        <v>44182</v>
      </c>
      <c r="C61" s="491"/>
      <c r="D61" s="492" t="s">
        <v>496</v>
      </c>
      <c r="E61" s="493" t="s">
        <v>600</v>
      </c>
      <c r="F61" s="493">
        <v>461</v>
      </c>
      <c r="G61" s="494">
        <v>448</v>
      </c>
      <c r="H61" s="494">
        <v>472</v>
      </c>
      <c r="I61" s="493">
        <v>480</v>
      </c>
      <c r="J61" s="601" t="s">
        <v>3782</v>
      </c>
      <c r="K61" s="601">
        <f t="shared" ref="K61:K63" si="69">H61-F61</f>
        <v>11</v>
      </c>
      <c r="L61" s="475">
        <f t="shared" ref="L61:L63" si="70">(F61*-0.7)/100</f>
        <v>-3.2269999999999999</v>
      </c>
      <c r="M61" s="476">
        <f t="shared" ref="M61:M63" si="71">(K61+L61)/F61</f>
        <v>1.686117136659436E-2</v>
      </c>
      <c r="N61" s="495" t="s">
        <v>599</v>
      </c>
      <c r="O61" s="477">
        <v>44183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539">
        <v>35</v>
      </c>
      <c r="B62" s="535">
        <v>44183</v>
      </c>
      <c r="C62" s="540"/>
      <c r="D62" s="541" t="s">
        <v>3786</v>
      </c>
      <c r="E62" s="525" t="s">
        <v>600</v>
      </c>
      <c r="F62" s="525">
        <v>508.5</v>
      </c>
      <c r="G62" s="542">
        <v>494</v>
      </c>
      <c r="H62" s="542">
        <v>495</v>
      </c>
      <c r="I62" s="525" t="s">
        <v>3787</v>
      </c>
      <c r="J62" s="619" t="s">
        <v>3797</v>
      </c>
      <c r="K62" s="619">
        <f t="shared" si="69"/>
        <v>-13.5</v>
      </c>
      <c r="L62" s="516">
        <f t="shared" si="70"/>
        <v>-3.5594999999999999</v>
      </c>
      <c r="M62" s="543">
        <f t="shared" si="71"/>
        <v>-3.354867256637168E-2</v>
      </c>
      <c r="N62" s="518" t="s">
        <v>663</v>
      </c>
      <c r="O62" s="519">
        <v>44186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539">
        <v>36</v>
      </c>
      <c r="B63" s="535">
        <v>44183</v>
      </c>
      <c r="C63" s="540"/>
      <c r="D63" s="541" t="s">
        <v>2049</v>
      </c>
      <c r="E63" s="525" t="s">
        <v>600</v>
      </c>
      <c r="F63" s="525">
        <v>85.7</v>
      </c>
      <c r="G63" s="542">
        <v>83.5</v>
      </c>
      <c r="H63" s="542">
        <v>83.5</v>
      </c>
      <c r="I63" s="525" t="s">
        <v>3735</v>
      </c>
      <c r="J63" s="619" t="s">
        <v>3796</v>
      </c>
      <c r="K63" s="619">
        <f t="shared" si="69"/>
        <v>-2.2000000000000028</v>
      </c>
      <c r="L63" s="516">
        <f t="shared" si="70"/>
        <v>-0.59989999999999999</v>
      </c>
      <c r="M63" s="543">
        <f t="shared" si="71"/>
        <v>-3.2670945157526284E-2</v>
      </c>
      <c r="N63" s="518" t="s">
        <v>663</v>
      </c>
      <c r="O63" s="519">
        <v>44186</v>
      </c>
      <c r="P63" s="7"/>
      <c r="Q63" s="7"/>
      <c r="R63" s="343" t="s">
        <v>602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539">
        <v>37</v>
      </c>
      <c r="B64" s="535">
        <v>44183</v>
      </c>
      <c r="C64" s="540"/>
      <c r="D64" s="541" t="s">
        <v>3788</v>
      </c>
      <c r="E64" s="525" t="s">
        <v>600</v>
      </c>
      <c r="F64" s="525">
        <v>244.5</v>
      </c>
      <c r="G64" s="542">
        <v>237</v>
      </c>
      <c r="H64" s="542">
        <v>238</v>
      </c>
      <c r="I64" s="525">
        <v>258</v>
      </c>
      <c r="J64" s="603" t="s">
        <v>3785</v>
      </c>
      <c r="K64" s="603">
        <f t="shared" ref="K64" si="72">H64-F64</f>
        <v>-6.5</v>
      </c>
      <c r="L64" s="516">
        <f>(F64*-0.07)/100</f>
        <v>-0.17115000000000002</v>
      </c>
      <c r="M64" s="543">
        <f t="shared" ref="M64" si="73">(K64+L64)/F64</f>
        <v>-2.7284867075664621E-2</v>
      </c>
      <c r="N64" s="518" t="s">
        <v>663</v>
      </c>
      <c r="O64" s="576">
        <v>44183</v>
      </c>
      <c r="P64" s="7"/>
      <c r="Q64" s="7"/>
      <c r="R64" s="343" t="s">
        <v>3186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34" s="393" customFormat="1" ht="15" customHeight="1">
      <c r="A65" s="422">
        <v>38</v>
      </c>
      <c r="B65" s="446">
        <v>44186</v>
      </c>
      <c r="C65" s="449"/>
      <c r="D65" s="414" t="s">
        <v>331</v>
      </c>
      <c r="E65" s="415" t="s">
        <v>600</v>
      </c>
      <c r="F65" s="415" t="s">
        <v>3802</v>
      </c>
      <c r="G65" s="450">
        <v>1845</v>
      </c>
      <c r="H65" s="450"/>
      <c r="I65" s="415">
        <v>2000</v>
      </c>
      <c r="J65" s="615" t="s">
        <v>601</v>
      </c>
      <c r="K65" s="615"/>
      <c r="L65" s="434"/>
      <c r="M65" s="430"/>
      <c r="N65" s="435"/>
      <c r="O65" s="421"/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34" s="393" customFormat="1" ht="15" customHeight="1">
      <c r="A66" s="422"/>
      <c r="B66" s="446"/>
      <c r="C66" s="449"/>
      <c r="D66" s="414"/>
      <c r="E66" s="415"/>
      <c r="F66" s="415"/>
      <c r="G66" s="450"/>
      <c r="H66" s="450"/>
      <c r="I66" s="415"/>
      <c r="J66" s="615"/>
      <c r="K66" s="615"/>
      <c r="L66" s="434"/>
      <c r="M66" s="430"/>
      <c r="N66" s="435"/>
      <c r="O66" s="421"/>
      <c r="P66" s="7"/>
      <c r="Q66" s="7"/>
      <c r="R66" s="343"/>
      <c r="S66" s="40"/>
      <c r="T66" s="40"/>
      <c r="U66" s="40"/>
      <c r="V66" s="40"/>
      <c r="W66" s="40"/>
      <c r="X66" s="40"/>
      <c r="Y66" s="40"/>
      <c r="Z66" s="40"/>
      <c r="AA66" s="40"/>
    </row>
    <row r="67" spans="1:34" s="393" customFormat="1" ht="15" customHeight="1">
      <c r="A67" s="422"/>
      <c r="B67" s="446"/>
      <c r="C67" s="449"/>
      <c r="D67" s="412"/>
      <c r="E67" s="415"/>
      <c r="F67" s="415"/>
      <c r="G67" s="450"/>
      <c r="H67" s="450"/>
      <c r="I67" s="415"/>
      <c r="J67" s="376"/>
      <c r="K67" s="376"/>
      <c r="L67" s="432"/>
      <c r="M67" s="430"/>
      <c r="N67" s="404"/>
      <c r="O67" s="421"/>
      <c r="P67" s="7"/>
      <c r="Q67" s="7"/>
      <c r="R67" s="343"/>
      <c r="S67" s="40"/>
      <c r="T67" s="40"/>
      <c r="U67" s="40"/>
      <c r="V67" s="40"/>
      <c r="W67" s="40"/>
      <c r="X67" s="40"/>
      <c r="Y67" s="40"/>
      <c r="Z67" s="40"/>
      <c r="AA67" s="40"/>
    </row>
    <row r="68" spans="1:34" ht="44.25" customHeight="1">
      <c r="A68" s="23" t="s">
        <v>603</v>
      </c>
      <c r="B68" s="39"/>
      <c r="C68" s="39"/>
      <c r="D68" s="40"/>
      <c r="E68" s="36"/>
      <c r="F68" s="36"/>
      <c r="G68" s="35"/>
      <c r="H68" s="35" t="s">
        <v>3632</v>
      </c>
      <c r="I68" s="36"/>
      <c r="J68" s="17"/>
      <c r="K68" s="79"/>
      <c r="L68" s="80"/>
      <c r="M68" s="79"/>
      <c r="N68" s="81"/>
      <c r="O68" s="79"/>
      <c r="P68" s="7"/>
      <c r="Q68" s="438"/>
      <c r="R68" s="451"/>
      <c r="S68" s="438"/>
      <c r="T68" s="438"/>
      <c r="U68" s="438"/>
      <c r="V68" s="438"/>
      <c r="W68" s="438"/>
      <c r="X68" s="438"/>
      <c r="Y68" s="438"/>
      <c r="Z68" s="40"/>
      <c r="AA68" s="40"/>
      <c r="AB68" s="40"/>
    </row>
    <row r="69" spans="1:34" s="6" customFormat="1">
      <c r="A69" s="29" t="s">
        <v>604</v>
      </c>
      <c r="B69" s="23"/>
      <c r="C69" s="23"/>
      <c r="D69" s="23"/>
      <c r="E69" s="5"/>
      <c r="F69" s="30" t="s">
        <v>605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Z69" s="9"/>
      <c r="AA69" s="9"/>
      <c r="AB69" s="9"/>
      <c r="AC69" s="9"/>
      <c r="AD69" s="9"/>
      <c r="AE69" s="9"/>
      <c r="AF69" s="9"/>
      <c r="AG69" s="9"/>
      <c r="AH69" s="9"/>
    </row>
    <row r="70" spans="1:34" s="9" customFormat="1" ht="14.25" customHeight="1">
      <c r="A70" s="29"/>
      <c r="B70" s="23"/>
      <c r="C70" s="23"/>
      <c r="D70" s="23"/>
      <c r="E70" s="32"/>
      <c r="F70" s="30" t="s">
        <v>607</v>
      </c>
      <c r="G70" s="41"/>
      <c r="H70" s="42"/>
      <c r="I70" s="82"/>
      <c r="J70" s="17"/>
      <c r="K70" s="83"/>
      <c r="L70" s="84"/>
      <c r="M70" s="85"/>
      <c r="N70" s="86"/>
      <c r="O70" s="87"/>
      <c r="P70" s="5"/>
      <c r="Q70" s="4"/>
      <c r="R70" s="12"/>
      <c r="S70" s="6"/>
      <c r="Y70" s="6"/>
      <c r="Z70" s="6"/>
    </row>
    <row r="71" spans="1:34" s="9" customFormat="1" ht="14.25" customHeight="1">
      <c r="A71" s="23"/>
      <c r="B71" s="23"/>
      <c r="C71" s="23"/>
      <c r="D71" s="23"/>
      <c r="E71" s="32"/>
      <c r="F71" s="17"/>
      <c r="G71" s="17"/>
      <c r="H71" s="31"/>
      <c r="I71" s="36"/>
      <c r="J71" s="71"/>
      <c r="K71" s="68"/>
      <c r="L71" s="69"/>
      <c r="M71" s="17"/>
      <c r="N71" s="72"/>
      <c r="O71" s="57"/>
      <c r="P71" s="8"/>
      <c r="Q71" s="4"/>
      <c r="R71" s="12"/>
      <c r="S71" s="6"/>
      <c r="Y71" s="6"/>
      <c r="Z71" s="6"/>
    </row>
    <row r="72" spans="1:34" s="9" customFormat="1" ht="15">
      <c r="A72" s="43" t="s">
        <v>614</v>
      </c>
      <c r="B72" s="43"/>
      <c r="C72" s="43"/>
      <c r="D72" s="43"/>
      <c r="E72" s="32"/>
      <c r="F72" s="17"/>
      <c r="G72" s="12"/>
      <c r="H72" s="17"/>
      <c r="I72" s="12"/>
      <c r="J72" s="88"/>
      <c r="K72" s="12"/>
      <c r="L72" s="12"/>
      <c r="M72" s="12"/>
      <c r="N72" s="12"/>
      <c r="O72" s="89"/>
      <c r="P72"/>
      <c r="Q72" s="4"/>
      <c r="R72" s="12"/>
      <c r="S72" s="6"/>
      <c r="Y72" s="6"/>
      <c r="Z72" s="6"/>
    </row>
    <row r="73" spans="1:34" s="9" customFormat="1" ht="38.25">
      <c r="A73" s="21" t="s">
        <v>16</v>
      </c>
      <c r="B73" s="21" t="s">
        <v>575</v>
      </c>
      <c r="C73" s="21"/>
      <c r="D73" s="22" t="s">
        <v>588</v>
      </c>
      <c r="E73" s="21" t="s">
        <v>589</v>
      </c>
      <c r="F73" s="21" t="s">
        <v>590</v>
      </c>
      <c r="G73" s="21" t="s">
        <v>609</v>
      </c>
      <c r="H73" s="21" t="s">
        <v>592</v>
      </c>
      <c r="I73" s="21" t="s">
        <v>593</v>
      </c>
      <c r="J73" s="20" t="s">
        <v>594</v>
      </c>
      <c r="K73" s="77" t="s">
        <v>615</v>
      </c>
      <c r="L73" s="63" t="s">
        <v>3630</v>
      </c>
      <c r="M73" s="77" t="s">
        <v>611</v>
      </c>
      <c r="N73" s="21" t="s">
        <v>612</v>
      </c>
      <c r="O73" s="20" t="s">
        <v>597</v>
      </c>
      <c r="P73" s="90" t="s">
        <v>598</v>
      </c>
      <c r="Q73" s="4"/>
      <c r="R73" s="17"/>
      <c r="S73" s="6"/>
      <c r="Y73" s="6"/>
      <c r="Z73" s="6"/>
    </row>
    <row r="74" spans="1:34" s="393" customFormat="1" ht="13.9" customHeight="1">
      <c r="A74" s="655">
        <v>1</v>
      </c>
      <c r="B74" s="657">
        <v>44161</v>
      </c>
      <c r="C74" s="504"/>
      <c r="D74" s="500" t="s">
        <v>3644</v>
      </c>
      <c r="E74" s="501" t="s">
        <v>3627</v>
      </c>
      <c r="F74" s="493">
        <v>1412</v>
      </c>
      <c r="G74" s="660">
        <v>1452</v>
      </c>
      <c r="H74" s="493">
        <v>1397.5</v>
      </c>
      <c r="I74" s="662">
        <v>1350</v>
      </c>
      <c r="J74" s="659" t="s">
        <v>3662</v>
      </c>
      <c r="K74" s="496">
        <f t="shared" ref="K74" si="74">F74-H74</f>
        <v>14.5</v>
      </c>
      <c r="L74" s="475">
        <f t="shared" ref="L74" si="75">(H74*N74)*0.035%</f>
        <v>269.01875000000001</v>
      </c>
      <c r="M74" s="659">
        <f>(17*550)-369</f>
        <v>8981</v>
      </c>
      <c r="N74" s="659">
        <v>550</v>
      </c>
      <c r="O74" s="659" t="s">
        <v>599</v>
      </c>
      <c r="P74" s="649">
        <v>44168</v>
      </c>
      <c r="Q74" s="387"/>
      <c r="R74" s="343" t="s">
        <v>602</v>
      </c>
      <c r="S74" s="40"/>
      <c r="Y74" s="40"/>
      <c r="Z74" s="40"/>
    </row>
    <row r="75" spans="1:34" s="393" customFormat="1" ht="13.9" customHeight="1">
      <c r="A75" s="656"/>
      <c r="B75" s="658"/>
      <c r="C75" s="504"/>
      <c r="D75" s="500" t="s">
        <v>3645</v>
      </c>
      <c r="E75" s="501" t="s">
        <v>3627</v>
      </c>
      <c r="F75" s="493">
        <v>29</v>
      </c>
      <c r="G75" s="661"/>
      <c r="H75" s="493">
        <v>26.5</v>
      </c>
      <c r="I75" s="650"/>
      <c r="J75" s="650"/>
      <c r="K75" s="496">
        <v>2.5</v>
      </c>
      <c r="L75" s="496">
        <v>100</v>
      </c>
      <c r="M75" s="650"/>
      <c r="N75" s="650"/>
      <c r="O75" s="650"/>
      <c r="P75" s="650"/>
      <c r="Q75" s="387"/>
      <c r="R75" s="343" t="s">
        <v>602</v>
      </c>
      <c r="S75" s="40"/>
      <c r="Y75" s="40"/>
      <c r="Z75" s="40"/>
    </row>
    <row r="76" spans="1:34" s="393" customFormat="1" ht="13.9" customHeight="1">
      <c r="A76" s="520">
        <v>2</v>
      </c>
      <c r="B76" s="521">
        <v>44162</v>
      </c>
      <c r="C76" s="522"/>
      <c r="D76" s="523" t="s">
        <v>3646</v>
      </c>
      <c r="E76" s="524" t="s">
        <v>3627</v>
      </c>
      <c r="F76" s="525">
        <v>13040</v>
      </c>
      <c r="G76" s="525">
        <v>13200</v>
      </c>
      <c r="H76" s="525">
        <v>13195</v>
      </c>
      <c r="I76" s="526">
        <v>12700</v>
      </c>
      <c r="J76" s="515" t="s">
        <v>3663</v>
      </c>
      <c r="K76" s="515">
        <f t="shared" ref="K76" si="76">F76-H76</f>
        <v>-155</v>
      </c>
      <c r="L76" s="516">
        <f t="shared" ref="L76" si="77">(H76*N76)*0.035%</f>
        <v>346.36875000000003</v>
      </c>
      <c r="M76" s="517">
        <f t="shared" ref="M76" si="78">(K76*N76)-L76</f>
        <v>-11971.36875</v>
      </c>
      <c r="N76" s="515">
        <v>75</v>
      </c>
      <c r="O76" s="518" t="s">
        <v>663</v>
      </c>
      <c r="P76" s="519">
        <v>44168</v>
      </c>
      <c r="Q76" s="387"/>
      <c r="R76" s="343" t="s">
        <v>602</v>
      </c>
      <c r="S76" s="40"/>
      <c r="Y76" s="40"/>
      <c r="Z76" s="40"/>
    </row>
    <row r="77" spans="1:34" s="393" customFormat="1" ht="13.9" customHeight="1">
      <c r="A77" s="502">
        <v>3</v>
      </c>
      <c r="B77" s="503">
        <v>44162</v>
      </c>
      <c r="C77" s="504"/>
      <c r="D77" s="500" t="s">
        <v>3647</v>
      </c>
      <c r="E77" s="501" t="s">
        <v>600</v>
      </c>
      <c r="F77" s="493">
        <v>511.5</v>
      </c>
      <c r="G77" s="493">
        <v>502</v>
      </c>
      <c r="H77" s="493">
        <v>517.5</v>
      </c>
      <c r="I77" s="496">
        <v>530</v>
      </c>
      <c r="J77" s="496" t="s">
        <v>3656</v>
      </c>
      <c r="K77" s="474">
        <f t="shared" ref="K77" si="79">H77-F77</f>
        <v>6</v>
      </c>
      <c r="L77" s="475">
        <f t="shared" ref="L77" si="80">(H77*N77)*0.035%</f>
        <v>271.68750000000006</v>
      </c>
      <c r="M77" s="505">
        <f t="shared" ref="M77" si="81">(K77*N77)-L77</f>
        <v>8728.3125</v>
      </c>
      <c r="N77" s="496">
        <v>1500</v>
      </c>
      <c r="O77" s="498" t="s">
        <v>599</v>
      </c>
      <c r="P77" s="477">
        <v>44167</v>
      </c>
      <c r="Q77" s="387"/>
      <c r="R77" s="343" t="s">
        <v>3186</v>
      </c>
      <c r="S77" s="40"/>
      <c r="Y77" s="40"/>
      <c r="Z77" s="40"/>
    </row>
    <row r="78" spans="1:34" s="393" customFormat="1" ht="13.9" customHeight="1">
      <c r="A78" s="528">
        <v>4</v>
      </c>
      <c r="B78" s="529">
        <v>44169</v>
      </c>
      <c r="C78" s="504"/>
      <c r="D78" s="500" t="s">
        <v>3674</v>
      </c>
      <c r="E78" s="501" t="s">
        <v>600</v>
      </c>
      <c r="F78" s="493">
        <v>925</v>
      </c>
      <c r="G78" s="493">
        <v>912</v>
      </c>
      <c r="H78" s="493">
        <v>934</v>
      </c>
      <c r="I78" s="496">
        <v>940</v>
      </c>
      <c r="J78" s="496" t="s">
        <v>3405</v>
      </c>
      <c r="K78" s="527">
        <f t="shared" ref="K78:K79" si="82">H78-F78</f>
        <v>9</v>
      </c>
      <c r="L78" s="475">
        <f t="shared" ref="L78:L79" si="83">(H78*N78)*0.035%</f>
        <v>310.55500000000006</v>
      </c>
      <c r="M78" s="505">
        <f t="shared" ref="M78:M79" si="84">(K78*N78)-L78</f>
        <v>8239.4449999999997</v>
      </c>
      <c r="N78" s="496">
        <v>950</v>
      </c>
      <c r="O78" s="498" t="s">
        <v>599</v>
      </c>
      <c r="P78" s="513">
        <v>44169</v>
      </c>
      <c r="Q78" s="387"/>
      <c r="R78" s="343" t="s">
        <v>3186</v>
      </c>
      <c r="S78" s="40"/>
      <c r="Y78" s="40"/>
      <c r="Z78" s="40"/>
    </row>
    <row r="79" spans="1:34" s="393" customFormat="1" ht="13.9" customHeight="1">
      <c r="A79" s="533">
        <v>5</v>
      </c>
      <c r="B79" s="534">
        <v>44169</v>
      </c>
      <c r="C79" s="504"/>
      <c r="D79" s="500" t="s">
        <v>3675</v>
      </c>
      <c r="E79" s="501" t="s">
        <v>600</v>
      </c>
      <c r="F79" s="493">
        <v>904.5</v>
      </c>
      <c r="G79" s="493">
        <v>884</v>
      </c>
      <c r="H79" s="493">
        <v>920</v>
      </c>
      <c r="I79" s="496">
        <v>940</v>
      </c>
      <c r="J79" s="496" t="s">
        <v>3682</v>
      </c>
      <c r="K79" s="532">
        <f t="shared" si="82"/>
        <v>15.5</v>
      </c>
      <c r="L79" s="475">
        <f t="shared" si="83"/>
        <v>209.30000000000004</v>
      </c>
      <c r="M79" s="505">
        <f t="shared" si="84"/>
        <v>9865.7000000000007</v>
      </c>
      <c r="N79" s="496">
        <v>650</v>
      </c>
      <c r="O79" s="498" t="s">
        <v>599</v>
      </c>
      <c r="P79" s="477">
        <v>44172</v>
      </c>
      <c r="Q79" s="387"/>
      <c r="R79" s="343" t="s">
        <v>3186</v>
      </c>
      <c r="S79" s="40"/>
      <c r="Y79" s="40"/>
      <c r="Z79" s="40"/>
    </row>
    <row r="80" spans="1:34" s="393" customFormat="1" ht="13.9" customHeight="1">
      <c r="A80" s="533">
        <v>6</v>
      </c>
      <c r="B80" s="534">
        <v>44169</v>
      </c>
      <c r="C80" s="504"/>
      <c r="D80" s="500" t="s">
        <v>3676</v>
      </c>
      <c r="E80" s="501" t="s">
        <v>600</v>
      </c>
      <c r="F80" s="493">
        <v>927</v>
      </c>
      <c r="G80" s="493">
        <v>913</v>
      </c>
      <c r="H80" s="493">
        <v>936.5</v>
      </c>
      <c r="I80" s="496">
        <v>950</v>
      </c>
      <c r="J80" s="496" t="s">
        <v>3677</v>
      </c>
      <c r="K80" s="527">
        <f t="shared" ref="K80:K82" si="85">H80-F80</f>
        <v>9.5</v>
      </c>
      <c r="L80" s="475">
        <f t="shared" ref="L80:L82" si="86">(H80*N80)*0.035%</f>
        <v>278.60875000000004</v>
      </c>
      <c r="M80" s="505">
        <f t="shared" ref="M80:M82" si="87">(K80*N80)-L80</f>
        <v>7796.3912499999997</v>
      </c>
      <c r="N80" s="496">
        <v>850</v>
      </c>
      <c r="O80" s="498" t="s">
        <v>599</v>
      </c>
      <c r="P80" s="513">
        <v>44169</v>
      </c>
      <c r="Q80" s="387"/>
      <c r="R80" s="343" t="s">
        <v>602</v>
      </c>
      <c r="S80" s="40"/>
      <c r="Y80" s="40"/>
      <c r="Z80" s="40"/>
    </row>
    <row r="81" spans="1:26" s="393" customFormat="1" ht="13.9" customHeight="1">
      <c r="A81" s="533">
        <v>7</v>
      </c>
      <c r="B81" s="534">
        <v>44169</v>
      </c>
      <c r="C81" s="504"/>
      <c r="D81" s="500" t="s">
        <v>3647</v>
      </c>
      <c r="E81" s="501" t="s">
        <v>600</v>
      </c>
      <c r="F81" s="493">
        <v>546.5</v>
      </c>
      <c r="G81" s="493">
        <v>537</v>
      </c>
      <c r="H81" s="493">
        <v>552.5</v>
      </c>
      <c r="I81" s="496">
        <v>562</v>
      </c>
      <c r="J81" s="496" t="s">
        <v>3656</v>
      </c>
      <c r="K81" s="530">
        <f t="shared" si="85"/>
        <v>6</v>
      </c>
      <c r="L81" s="475">
        <f t="shared" si="86"/>
        <v>290.06250000000006</v>
      </c>
      <c r="M81" s="505">
        <f t="shared" si="87"/>
        <v>8709.9375</v>
      </c>
      <c r="N81" s="496">
        <v>1500</v>
      </c>
      <c r="O81" s="498" t="s">
        <v>599</v>
      </c>
      <c r="P81" s="513">
        <v>44169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33">
        <v>8</v>
      </c>
      <c r="B82" s="534">
        <v>44169</v>
      </c>
      <c r="C82" s="504"/>
      <c r="D82" s="500" t="s">
        <v>3678</v>
      </c>
      <c r="E82" s="501" t="s">
        <v>600</v>
      </c>
      <c r="F82" s="493">
        <v>769.5</v>
      </c>
      <c r="G82" s="493">
        <v>758</v>
      </c>
      <c r="H82" s="493">
        <v>776.5</v>
      </c>
      <c r="I82" s="496">
        <v>790</v>
      </c>
      <c r="J82" s="496" t="s">
        <v>3683</v>
      </c>
      <c r="K82" s="532">
        <f t="shared" si="85"/>
        <v>7</v>
      </c>
      <c r="L82" s="475">
        <f t="shared" si="86"/>
        <v>353.30750000000006</v>
      </c>
      <c r="M82" s="505">
        <f t="shared" si="87"/>
        <v>8746.6924999999992</v>
      </c>
      <c r="N82" s="496">
        <v>1300</v>
      </c>
      <c r="O82" s="498" t="s">
        <v>599</v>
      </c>
      <c r="P82" s="477">
        <v>44172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0">
        <v>9</v>
      </c>
      <c r="B83" s="521">
        <v>44169</v>
      </c>
      <c r="C83" s="522"/>
      <c r="D83" s="523" t="s">
        <v>3679</v>
      </c>
      <c r="E83" s="524" t="s">
        <v>600</v>
      </c>
      <c r="F83" s="525">
        <v>415</v>
      </c>
      <c r="G83" s="525">
        <v>406</v>
      </c>
      <c r="H83" s="525">
        <v>406</v>
      </c>
      <c r="I83" s="526">
        <v>430</v>
      </c>
      <c r="J83" s="526" t="s">
        <v>3707</v>
      </c>
      <c r="K83" s="515">
        <f t="shared" ref="K83:K84" si="88">H83-F83</f>
        <v>-9</v>
      </c>
      <c r="L83" s="516">
        <f t="shared" ref="L83:L84" si="89">(H83*N83)*0.035%</f>
        <v>222.10230000000004</v>
      </c>
      <c r="M83" s="544">
        <f t="shared" ref="M83:M84" si="90">(K83*N83)-L83</f>
        <v>-14289.1023</v>
      </c>
      <c r="N83" s="526">
        <v>1563</v>
      </c>
      <c r="O83" s="545" t="s">
        <v>663</v>
      </c>
      <c r="P83" s="519">
        <v>44173</v>
      </c>
      <c r="Q83" s="387"/>
      <c r="R83" s="343" t="s">
        <v>3186</v>
      </c>
      <c r="S83" s="40"/>
      <c r="Y83" s="40"/>
      <c r="Z83" s="40"/>
    </row>
    <row r="84" spans="1:26" s="393" customFormat="1" ht="13.9" customHeight="1">
      <c r="A84" s="555">
        <v>10</v>
      </c>
      <c r="B84" s="556">
        <v>44172</v>
      </c>
      <c r="C84" s="504"/>
      <c r="D84" s="500" t="s">
        <v>3690</v>
      </c>
      <c r="E84" s="501" t="s">
        <v>600</v>
      </c>
      <c r="F84" s="493">
        <v>3639</v>
      </c>
      <c r="G84" s="493">
        <v>3575</v>
      </c>
      <c r="H84" s="493">
        <v>3672.5</v>
      </c>
      <c r="I84" s="496">
        <v>3750</v>
      </c>
      <c r="J84" s="496" t="s">
        <v>3718</v>
      </c>
      <c r="K84" s="554">
        <f t="shared" si="88"/>
        <v>33.5</v>
      </c>
      <c r="L84" s="475">
        <f t="shared" si="89"/>
        <v>257.07500000000005</v>
      </c>
      <c r="M84" s="505">
        <f t="shared" si="90"/>
        <v>6442.9250000000002</v>
      </c>
      <c r="N84" s="496">
        <v>200</v>
      </c>
      <c r="O84" s="498" t="s">
        <v>599</v>
      </c>
      <c r="P84" s="477">
        <v>44175</v>
      </c>
      <c r="Q84" s="387"/>
      <c r="R84" s="343" t="s">
        <v>602</v>
      </c>
      <c r="S84" s="40"/>
      <c r="Y84" s="40"/>
      <c r="Z84" s="40"/>
    </row>
    <row r="85" spans="1:26" s="393" customFormat="1" ht="13.9" customHeight="1">
      <c r="A85" s="520">
        <v>11</v>
      </c>
      <c r="B85" s="521">
        <v>44172</v>
      </c>
      <c r="C85" s="522"/>
      <c r="D85" s="523" t="s">
        <v>3674</v>
      </c>
      <c r="E85" s="524" t="s">
        <v>600</v>
      </c>
      <c r="F85" s="525">
        <v>941</v>
      </c>
      <c r="G85" s="525">
        <v>927</v>
      </c>
      <c r="H85" s="525">
        <v>927</v>
      </c>
      <c r="I85" s="526">
        <v>965</v>
      </c>
      <c r="J85" s="515" t="s">
        <v>3708</v>
      </c>
      <c r="K85" s="515">
        <f t="shared" ref="K85" si="91">H85-F85</f>
        <v>-14</v>
      </c>
      <c r="L85" s="516">
        <f t="shared" ref="L85" si="92">(H85*N85)*0.035%</f>
        <v>308.22750000000002</v>
      </c>
      <c r="M85" s="544">
        <f t="shared" ref="M85" si="93">(K85*N85)-L85</f>
        <v>-13608.227500000001</v>
      </c>
      <c r="N85" s="515">
        <v>950</v>
      </c>
      <c r="O85" s="518" t="s">
        <v>663</v>
      </c>
      <c r="P85" s="519">
        <v>44173</v>
      </c>
      <c r="Q85" s="387"/>
      <c r="R85" s="343" t="s">
        <v>3186</v>
      </c>
      <c r="S85" s="40"/>
      <c r="Y85" s="40"/>
      <c r="Z85" s="40"/>
    </row>
    <row r="86" spans="1:26" s="393" customFormat="1" ht="13.9" customHeight="1">
      <c r="A86" s="537">
        <v>12</v>
      </c>
      <c r="B86" s="538">
        <v>44172</v>
      </c>
      <c r="C86" s="504"/>
      <c r="D86" s="500" t="s">
        <v>3692</v>
      </c>
      <c r="E86" s="501" t="s">
        <v>600</v>
      </c>
      <c r="F86" s="493">
        <v>857</v>
      </c>
      <c r="G86" s="493">
        <v>843</v>
      </c>
      <c r="H86" s="493">
        <v>874.5</v>
      </c>
      <c r="I86" s="496" t="s">
        <v>3693</v>
      </c>
      <c r="J86" s="496" t="s">
        <v>3701</v>
      </c>
      <c r="K86" s="536">
        <f t="shared" ref="K86" si="94">H86-F86</f>
        <v>17.5</v>
      </c>
      <c r="L86" s="475">
        <f t="shared" ref="L86:L88" si="95">(H86*N86)*0.035%</f>
        <v>214.25250000000003</v>
      </c>
      <c r="M86" s="505">
        <f t="shared" ref="M86:M88" si="96">(K86*N86)-L86</f>
        <v>12035.747499999999</v>
      </c>
      <c r="N86" s="496">
        <v>700</v>
      </c>
      <c r="O86" s="498" t="s">
        <v>599</v>
      </c>
      <c r="P86" s="477">
        <v>44173</v>
      </c>
      <c r="Q86" s="387"/>
      <c r="R86" s="343" t="s">
        <v>602</v>
      </c>
      <c r="S86" s="40"/>
      <c r="Y86" s="40"/>
      <c r="Z86" s="40"/>
    </row>
    <row r="87" spans="1:26" s="393" customFormat="1" ht="13.9" customHeight="1">
      <c r="A87" s="520">
        <v>13</v>
      </c>
      <c r="B87" s="521">
        <v>44174</v>
      </c>
      <c r="C87" s="522"/>
      <c r="D87" s="523" t="s">
        <v>3646</v>
      </c>
      <c r="E87" s="524" t="s">
        <v>600</v>
      </c>
      <c r="F87" s="525">
        <v>13475</v>
      </c>
      <c r="G87" s="525">
        <v>13570</v>
      </c>
      <c r="H87" s="525">
        <v>13570</v>
      </c>
      <c r="I87" s="526">
        <v>13250</v>
      </c>
      <c r="J87" s="515" t="s">
        <v>712</v>
      </c>
      <c r="K87" s="515">
        <f t="shared" ref="K87" si="97">F87-H87</f>
        <v>-95</v>
      </c>
      <c r="L87" s="516">
        <f t="shared" si="95"/>
        <v>356.21250000000003</v>
      </c>
      <c r="M87" s="517">
        <f t="shared" si="96"/>
        <v>-7481.2124999999996</v>
      </c>
      <c r="N87" s="515">
        <v>75</v>
      </c>
      <c r="O87" s="518" t="s">
        <v>663</v>
      </c>
      <c r="P87" s="576">
        <v>44174</v>
      </c>
      <c r="Q87" s="387"/>
      <c r="R87" s="343" t="s">
        <v>602</v>
      </c>
      <c r="S87" s="40"/>
      <c r="Y87" s="40"/>
      <c r="Z87" s="40"/>
    </row>
    <row r="88" spans="1:26" s="393" customFormat="1" ht="13.9" customHeight="1">
      <c r="A88" s="520">
        <v>14</v>
      </c>
      <c r="B88" s="521">
        <v>44174</v>
      </c>
      <c r="C88" s="522"/>
      <c r="D88" s="523" t="s">
        <v>3713</v>
      </c>
      <c r="E88" s="524" t="s">
        <v>600</v>
      </c>
      <c r="F88" s="525">
        <v>905</v>
      </c>
      <c r="G88" s="525">
        <v>885</v>
      </c>
      <c r="H88" s="525">
        <v>885</v>
      </c>
      <c r="I88" s="526">
        <v>940</v>
      </c>
      <c r="J88" s="515" t="s">
        <v>3745</v>
      </c>
      <c r="K88" s="515">
        <f t="shared" ref="K88" si="98">H88-F88</f>
        <v>-20</v>
      </c>
      <c r="L88" s="516">
        <f t="shared" si="95"/>
        <v>201.33750000000003</v>
      </c>
      <c r="M88" s="544">
        <f t="shared" si="96"/>
        <v>-13201.3375</v>
      </c>
      <c r="N88" s="515">
        <v>650</v>
      </c>
      <c r="O88" s="518" t="s">
        <v>663</v>
      </c>
      <c r="P88" s="519">
        <v>44180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71">
        <v>15</v>
      </c>
      <c r="B89" s="572">
        <v>44176</v>
      </c>
      <c r="C89" s="504"/>
      <c r="D89" s="500" t="s">
        <v>3646</v>
      </c>
      <c r="E89" s="501" t="s">
        <v>3627</v>
      </c>
      <c r="F89" s="493">
        <v>13570</v>
      </c>
      <c r="G89" s="493">
        <v>13650</v>
      </c>
      <c r="H89" s="493">
        <v>13485</v>
      </c>
      <c r="I89" s="496">
        <v>13400</v>
      </c>
      <c r="J89" s="496" t="s">
        <v>3681</v>
      </c>
      <c r="K89" s="570">
        <f t="shared" ref="K89" si="99">F89-H89</f>
        <v>85</v>
      </c>
      <c r="L89" s="475">
        <f t="shared" ref="L89:L90" si="100">(H89*N89)*0.035%</f>
        <v>353.98125000000005</v>
      </c>
      <c r="M89" s="505">
        <f t="shared" ref="M89:M90" si="101">(K89*N89)-L89</f>
        <v>6021.0187500000002</v>
      </c>
      <c r="N89" s="496">
        <v>75</v>
      </c>
      <c r="O89" s="498" t="s">
        <v>599</v>
      </c>
      <c r="P89" s="513">
        <v>44176</v>
      </c>
      <c r="Q89" s="387"/>
      <c r="R89" s="343" t="s">
        <v>602</v>
      </c>
      <c r="S89" s="40"/>
      <c r="Y89" s="40"/>
      <c r="Z89" s="40"/>
    </row>
    <row r="90" spans="1:26" s="393" customFormat="1" ht="13.9" customHeight="1">
      <c r="A90" s="574">
        <v>16</v>
      </c>
      <c r="B90" s="575">
        <v>44176</v>
      </c>
      <c r="C90" s="504"/>
      <c r="D90" s="500" t="s">
        <v>3734</v>
      </c>
      <c r="E90" s="501" t="s">
        <v>600</v>
      </c>
      <c r="F90" s="493">
        <v>1574.5</v>
      </c>
      <c r="G90" s="493">
        <v>1554</v>
      </c>
      <c r="H90" s="493">
        <v>1590</v>
      </c>
      <c r="I90" s="496">
        <v>1610</v>
      </c>
      <c r="J90" s="496" t="s">
        <v>3682</v>
      </c>
      <c r="K90" s="573">
        <f t="shared" ref="K90" si="102">H90-F90</f>
        <v>15.5</v>
      </c>
      <c r="L90" s="475">
        <f t="shared" si="100"/>
        <v>389.55000000000007</v>
      </c>
      <c r="M90" s="505">
        <f t="shared" si="101"/>
        <v>10460.450000000001</v>
      </c>
      <c r="N90" s="496">
        <v>700</v>
      </c>
      <c r="O90" s="498" t="s">
        <v>599</v>
      </c>
      <c r="P90" s="477">
        <v>44179</v>
      </c>
      <c r="Q90" s="387"/>
      <c r="R90" s="343" t="s">
        <v>3186</v>
      </c>
      <c r="S90" s="40"/>
      <c r="Y90" s="40"/>
      <c r="Z90" s="40"/>
    </row>
    <row r="91" spans="1:26" s="393" customFormat="1" ht="13.9" customHeight="1">
      <c r="A91" s="574">
        <v>17</v>
      </c>
      <c r="B91" s="575">
        <v>44179</v>
      </c>
      <c r="C91" s="504"/>
      <c r="D91" s="500" t="s">
        <v>3646</v>
      </c>
      <c r="E91" s="501" t="s">
        <v>600</v>
      </c>
      <c r="F91" s="493">
        <v>13610</v>
      </c>
      <c r="G91" s="493">
        <v>13710</v>
      </c>
      <c r="H91" s="493">
        <v>13555</v>
      </c>
      <c r="I91" s="496">
        <v>13400</v>
      </c>
      <c r="J91" s="496" t="s">
        <v>723</v>
      </c>
      <c r="K91" s="573">
        <f t="shared" ref="K91" si="103">F91-H91</f>
        <v>55</v>
      </c>
      <c r="L91" s="475">
        <f t="shared" ref="L91:L92" si="104">(H91*N91)*0.035%</f>
        <v>355.81875000000008</v>
      </c>
      <c r="M91" s="505">
        <f t="shared" ref="M91:M92" si="105">(K91*N91)-L91</f>
        <v>3769.1812500000001</v>
      </c>
      <c r="N91" s="496">
        <v>75</v>
      </c>
      <c r="O91" s="498" t="s">
        <v>599</v>
      </c>
      <c r="P91" s="513">
        <v>44179</v>
      </c>
      <c r="Q91" s="387"/>
      <c r="R91" s="343" t="s">
        <v>602</v>
      </c>
      <c r="S91" s="40"/>
      <c r="Y91" s="40"/>
      <c r="Z91" s="40"/>
    </row>
    <row r="92" spans="1:26" s="393" customFormat="1" ht="13.9" customHeight="1">
      <c r="A92" s="599">
        <v>18</v>
      </c>
      <c r="B92" s="600">
        <v>44179</v>
      </c>
      <c r="C92" s="504"/>
      <c r="D92" s="500" t="s">
        <v>3740</v>
      </c>
      <c r="E92" s="501" t="s">
        <v>600</v>
      </c>
      <c r="F92" s="493">
        <v>1645</v>
      </c>
      <c r="G92" s="493">
        <v>1620</v>
      </c>
      <c r="H92" s="493">
        <v>1661</v>
      </c>
      <c r="I92" s="496">
        <v>1695</v>
      </c>
      <c r="J92" s="496" t="s">
        <v>3783</v>
      </c>
      <c r="K92" s="601">
        <f t="shared" ref="K92" si="106">H92-F92</f>
        <v>16</v>
      </c>
      <c r="L92" s="475">
        <f t="shared" si="104"/>
        <v>290.67500000000007</v>
      </c>
      <c r="M92" s="505">
        <f t="shared" si="105"/>
        <v>7709.3249999999998</v>
      </c>
      <c r="N92" s="496">
        <v>500</v>
      </c>
      <c r="O92" s="498" t="s">
        <v>599</v>
      </c>
      <c r="P92" s="477">
        <v>44183</v>
      </c>
      <c r="Q92" s="387"/>
      <c r="R92" s="343" t="s">
        <v>3186</v>
      </c>
      <c r="S92" s="40"/>
      <c r="Y92" s="40"/>
      <c r="Z92" s="40"/>
    </row>
    <row r="93" spans="1:26" s="393" customFormat="1" ht="13.9" customHeight="1">
      <c r="A93" s="651">
        <v>19</v>
      </c>
      <c r="B93" s="653">
        <v>44180</v>
      </c>
      <c r="C93" s="522"/>
      <c r="D93" s="523" t="s">
        <v>3646</v>
      </c>
      <c r="E93" s="524" t="s">
        <v>3627</v>
      </c>
      <c r="F93" s="525">
        <v>13515</v>
      </c>
      <c r="G93" s="663">
        <v>13710</v>
      </c>
      <c r="H93" s="525">
        <v>13700</v>
      </c>
      <c r="I93" s="640">
        <v>13300</v>
      </c>
      <c r="J93" s="646" t="s">
        <v>3763</v>
      </c>
      <c r="K93" s="526">
        <v>185</v>
      </c>
      <c r="L93" s="516">
        <v>355</v>
      </c>
      <c r="M93" s="646">
        <v>-9412</v>
      </c>
      <c r="N93" s="646">
        <v>75</v>
      </c>
      <c r="O93" s="646" t="s">
        <v>663</v>
      </c>
      <c r="P93" s="648">
        <v>44181</v>
      </c>
      <c r="Q93" s="387"/>
      <c r="R93" s="343" t="s">
        <v>602</v>
      </c>
      <c r="S93" s="40"/>
      <c r="Y93" s="40"/>
      <c r="Z93" s="40"/>
    </row>
    <row r="94" spans="1:26" s="393" customFormat="1" ht="13.9" customHeight="1">
      <c r="A94" s="652"/>
      <c r="B94" s="654"/>
      <c r="C94" s="522"/>
      <c r="D94" s="523" t="s">
        <v>3744</v>
      </c>
      <c r="E94" s="524" t="s">
        <v>3627</v>
      </c>
      <c r="F94" s="525">
        <v>117.5</v>
      </c>
      <c r="G94" s="664"/>
      <c r="H94" s="525">
        <v>59</v>
      </c>
      <c r="I94" s="647"/>
      <c r="J94" s="647"/>
      <c r="K94" s="526">
        <v>58.5</v>
      </c>
      <c r="L94" s="526">
        <v>100</v>
      </c>
      <c r="M94" s="647"/>
      <c r="N94" s="647"/>
      <c r="O94" s="647"/>
      <c r="P94" s="647"/>
      <c r="Q94" s="387"/>
      <c r="R94" s="343"/>
      <c r="S94" s="40"/>
      <c r="Y94" s="40"/>
      <c r="Z94" s="40"/>
    </row>
    <row r="95" spans="1:26" s="393" customFormat="1" ht="13.9" customHeight="1">
      <c r="A95" s="580">
        <v>20</v>
      </c>
      <c r="B95" s="581">
        <v>44181</v>
      </c>
      <c r="C95" s="504"/>
      <c r="D95" s="500" t="s">
        <v>3751</v>
      </c>
      <c r="E95" s="501" t="s">
        <v>600</v>
      </c>
      <c r="F95" s="493">
        <v>2322</v>
      </c>
      <c r="G95" s="493">
        <v>2288</v>
      </c>
      <c r="H95" s="493">
        <v>2350</v>
      </c>
      <c r="I95" s="496" t="s">
        <v>3752</v>
      </c>
      <c r="J95" s="496" t="s">
        <v>3753</v>
      </c>
      <c r="K95" s="582">
        <f t="shared" ref="K95" si="107">H95-F95</f>
        <v>28</v>
      </c>
      <c r="L95" s="475">
        <f t="shared" ref="L95" si="108">(H95*N95)*0.035%</f>
        <v>246.75000000000003</v>
      </c>
      <c r="M95" s="505">
        <f t="shared" ref="M95" si="109">(K95*N95)-L95</f>
        <v>8153.25</v>
      </c>
      <c r="N95" s="496">
        <v>300</v>
      </c>
      <c r="O95" s="498" t="s">
        <v>599</v>
      </c>
      <c r="P95" s="513">
        <v>44181</v>
      </c>
      <c r="Q95" s="387"/>
      <c r="R95" s="343" t="s">
        <v>602</v>
      </c>
      <c r="S95" s="40"/>
      <c r="Y95" s="40"/>
      <c r="Z95" s="40"/>
    </row>
    <row r="96" spans="1:26" s="393" customFormat="1" ht="13.9" customHeight="1">
      <c r="A96" s="580">
        <v>21</v>
      </c>
      <c r="B96" s="581">
        <v>44181</v>
      </c>
      <c r="C96" s="504"/>
      <c r="D96" s="500" t="s">
        <v>3676</v>
      </c>
      <c r="E96" s="501" t="s">
        <v>600</v>
      </c>
      <c r="F96" s="493">
        <v>951</v>
      </c>
      <c r="G96" s="493">
        <v>936</v>
      </c>
      <c r="H96" s="493">
        <v>960</v>
      </c>
      <c r="I96" s="496" t="s">
        <v>3757</v>
      </c>
      <c r="J96" s="496" t="s">
        <v>3405</v>
      </c>
      <c r="K96" s="582">
        <f t="shared" ref="K96:K97" si="110">H96-F96</f>
        <v>9</v>
      </c>
      <c r="L96" s="475">
        <f t="shared" ref="L96:L97" si="111">(H96*N96)*0.035%</f>
        <v>285.60000000000002</v>
      </c>
      <c r="M96" s="505">
        <f t="shared" ref="M96:M97" si="112">(K96*N96)-L96</f>
        <v>7364.4</v>
      </c>
      <c r="N96" s="496">
        <v>850</v>
      </c>
      <c r="O96" s="498" t="s">
        <v>599</v>
      </c>
      <c r="P96" s="513">
        <v>44181</v>
      </c>
      <c r="Q96" s="387"/>
      <c r="R96" s="343" t="s">
        <v>3186</v>
      </c>
      <c r="S96" s="40"/>
      <c r="Y96" s="40"/>
      <c r="Z96" s="40"/>
    </row>
    <row r="97" spans="1:26" s="393" customFormat="1" ht="13.9" customHeight="1">
      <c r="A97" s="580">
        <v>22</v>
      </c>
      <c r="B97" s="581">
        <v>44181</v>
      </c>
      <c r="C97" s="504"/>
      <c r="D97" s="500" t="s">
        <v>3764</v>
      </c>
      <c r="E97" s="501" t="s">
        <v>600</v>
      </c>
      <c r="F97" s="493">
        <v>556.5</v>
      </c>
      <c r="G97" s="493">
        <v>548</v>
      </c>
      <c r="H97" s="493">
        <v>562.5</v>
      </c>
      <c r="I97" s="496">
        <v>570</v>
      </c>
      <c r="J97" s="496" t="s">
        <v>3656</v>
      </c>
      <c r="K97" s="582">
        <f t="shared" si="110"/>
        <v>6</v>
      </c>
      <c r="L97" s="475">
        <f t="shared" si="111"/>
        <v>295.31250000000006</v>
      </c>
      <c r="M97" s="505">
        <f t="shared" si="112"/>
        <v>8704.6875</v>
      </c>
      <c r="N97" s="496">
        <v>1500</v>
      </c>
      <c r="O97" s="498" t="s">
        <v>599</v>
      </c>
      <c r="P97" s="513">
        <v>44181</v>
      </c>
      <c r="Q97" s="387"/>
      <c r="R97" s="343" t="s">
        <v>3186</v>
      </c>
      <c r="S97" s="40"/>
      <c r="Y97" s="40"/>
      <c r="Z97" s="40"/>
    </row>
    <row r="98" spans="1:26" s="393" customFormat="1" ht="13.9" customHeight="1">
      <c r="A98" s="592">
        <v>23</v>
      </c>
      <c r="B98" s="593">
        <v>44182</v>
      </c>
      <c r="C98" s="504"/>
      <c r="D98" s="500" t="s">
        <v>3768</v>
      </c>
      <c r="E98" s="501" t="s">
        <v>600</v>
      </c>
      <c r="F98" s="493">
        <v>554.5</v>
      </c>
      <c r="G98" s="587">
        <v>547</v>
      </c>
      <c r="H98" s="493">
        <v>561.5</v>
      </c>
      <c r="I98" s="588">
        <v>570</v>
      </c>
      <c r="J98" s="496" t="s">
        <v>3683</v>
      </c>
      <c r="K98" s="589">
        <f t="shared" ref="K98" si="113">H98-F98</f>
        <v>7</v>
      </c>
      <c r="L98" s="475">
        <f t="shared" ref="L98:L100" si="114">(H98*N98)*0.035%</f>
        <v>294.78750000000002</v>
      </c>
      <c r="M98" s="505">
        <f t="shared" ref="M98:M100" si="115">(K98*N98)-L98</f>
        <v>10205.2125</v>
      </c>
      <c r="N98" s="496">
        <v>1500</v>
      </c>
      <c r="O98" s="498" t="s">
        <v>599</v>
      </c>
      <c r="P98" s="513">
        <v>44182</v>
      </c>
      <c r="Q98" s="387"/>
      <c r="R98" s="343" t="s">
        <v>3186</v>
      </c>
      <c r="S98" s="40"/>
      <c r="Y98" s="40"/>
      <c r="Z98" s="40"/>
    </row>
    <row r="99" spans="1:26" s="393" customFormat="1" ht="13.9" customHeight="1">
      <c r="A99" s="592">
        <v>24</v>
      </c>
      <c r="B99" s="593">
        <v>44182</v>
      </c>
      <c r="C99" s="504"/>
      <c r="D99" s="500" t="s">
        <v>3769</v>
      </c>
      <c r="E99" s="501" t="s">
        <v>3627</v>
      </c>
      <c r="F99" s="493">
        <v>499.5</v>
      </c>
      <c r="G99" s="587">
        <v>508</v>
      </c>
      <c r="H99" s="493">
        <v>492.5</v>
      </c>
      <c r="I99" s="588" t="s">
        <v>3770</v>
      </c>
      <c r="J99" s="496" t="s">
        <v>3683</v>
      </c>
      <c r="K99" s="589">
        <f t="shared" ref="K99" si="116">F99-H99</f>
        <v>7</v>
      </c>
      <c r="L99" s="475">
        <f t="shared" si="114"/>
        <v>241.32500000000005</v>
      </c>
      <c r="M99" s="505">
        <f t="shared" si="115"/>
        <v>9558.6749999999993</v>
      </c>
      <c r="N99" s="496">
        <v>1400</v>
      </c>
      <c r="O99" s="498" t="s">
        <v>599</v>
      </c>
      <c r="P99" s="513">
        <v>44182</v>
      </c>
      <c r="Q99" s="387"/>
      <c r="R99" s="343" t="s">
        <v>602</v>
      </c>
      <c r="S99" s="40"/>
      <c r="Y99" s="40"/>
      <c r="Z99" s="40"/>
    </row>
    <row r="100" spans="1:26" s="393" customFormat="1" ht="13.9" customHeight="1">
      <c r="A100" s="599">
        <v>25</v>
      </c>
      <c r="B100" s="600">
        <v>44182</v>
      </c>
      <c r="C100" s="504"/>
      <c r="D100" s="500" t="s">
        <v>3751</v>
      </c>
      <c r="E100" s="501" t="s">
        <v>600</v>
      </c>
      <c r="F100" s="493">
        <v>2320</v>
      </c>
      <c r="G100" s="602">
        <v>2288</v>
      </c>
      <c r="H100" s="493">
        <v>2342.5</v>
      </c>
      <c r="I100" s="596" t="s">
        <v>3752</v>
      </c>
      <c r="J100" s="496" t="s">
        <v>3784</v>
      </c>
      <c r="K100" s="601">
        <f t="shared" ref="K100" si="117">H100-F100</f>
        <v>22.5</v>
      </c>
      <c r="L100" s="475">
        <f t="shared" si="114"/>
        <v>245.96250000000003</v>
      </c>
      <c r="M100" s="505">
        <f t="shared" si="115"/>
        <v>6504.0375000000004</v>
      </c>
      <c r="N100" s="496">
        <v>300</v>
      </c>
      <c r="O100" s="498" t="s">
        <v>599</v>
      </c>
      <c r="P100" s="477">
        <v>44183</v>
      </c>
      <c r="Q100" s="387"/>
      <c r="R100" s="343" t="s">
        <v>602</v>
      </c>
      <c r="S100" s="40"/>
      <c r="Y100" s="40"/>
      <c r="Z100" s="40"/>
    </row>
    <row r="101" spans="1:26" s="393" customFormat="1" ht="13.9" customHeight="1">
      <c r="A101" s="592">
        <v>26</v>
      </c>
      <c r="B101" s="593">
        <v>44182</v>
      </c>
      <c r="C101" s="504"/>
      <c r="D101" s="500" t="s">
        <v>3768</v>
      </c>
      <c r="E101" s="501" t="s">
        <v>600</v>
      </c>
      <c r="F101" s="493">
        <v>553.5</v>
      </c>
      <c r="G101" s="587">
        <v>545</v>
      </c>
      <c r="H101" s="493">
        <v>559.5</v>
      </c>
      <c r="I101" s="588">
        <v>570</v>
      </c>
      <c r="J101" s="496" t="s">
        <v>3656</v>
      </c>
      <c r="K101" s="589">
        <f t="shared" ref="K101" si="118">H101-F101</f>
        <v>6</v>
      </c>
      <c r="L101" s="475">
        <f t="shared" ref="L101:L103" si="119">(H101*N101)*0.035%</f>
        <v>293.73750000000007</v>
      </c>
      <c r="M101" s="505">
        <f t="shared" ref="M101:M103" si="120">(K101*N101)-L101</f>
        <v>8706.2625000000007</v>
      </c>
      <c r="N101" s="496">
        <v>1500</v>
      </c>
      <c r="O101" s="498" t="s">
        <v>599</v>
      </c>
      <c r="P101" s="513">
        <v>44182</v>
      </c>
      <c r="Q101" s="387"/>
      <c r="R101" s="343" t="s">
        <v>3186</v>
      </c>
      <c r="S101" s="40"/>
      <c r="Y101" s="40"/>
      <c r="Z101" s="40"/>
    </row>
    <row r="102" spans="1:26" s="393" customFormat="1" ht="13.9" customHeight="1">
      <c r="A102" s="620">
        <v>27</v>
      </c>
      <c r="B102" s="621">
        <v>44182</v>
      </c>
      <c r="C102" s="504"/>
      <c r="D102" s="500" t="s">
        <v>3646</v>
      </c>
      <c r="E102" s="501" t="s">
        <v>3627</v>
      </c>
      <c r="F102" s="493">
        <v>13730</v>
      </c>
      <c r="G102" s="623">
        <v>13820</v>
      </c>
      <c r="H102" s="493">
        <v>13657.5</v>
      </c>
      <c r="I102" s="617">
        <v>13500</v>
      </c>
      <c r="J102" s="496" t="s">
        <v>3800</v>
      </c>
      <c r="K102" s="622">
        <f t="shared" ref="K102" si="121">F102-H102</f>
        <v>72.5</v>
      </c>
      <c r="L102" s="475">
        <f t="shared" si="119"/>
        <v>358.50937500000003</v>
      </c>
      <c r="M102" s="505">
        <f t="shared" si="120"/>
        <v>5078.9906250000004</v>
      </c>
      <c r="N102" s="496">
        <v>75</v>
      </c>
      <c r="O102" s="498" t="s">
        <v>599</v>
      </c>
      <c r="P102" s="477">
        <v>44186</v>
      </c>
      <c r="Q102" s="387"/>
      <c r="R102" s="343" t="s">
        <v>602</v>
      </c>
      <c r="S102" s="40"/>
      <c r="Y102" s="40"/>
      <c r="Z102" s="40"/>
    </row>
    <row r="103" spans="1:26" s="393" customFormat="1" ht="13.9" customHeight="1">
      <c r="A103" s="620">
        <v>28</v>
      </c>
      <c r="B103" s="621">
        <v>44182</v>
      </c>
      <c r="C103" s="504"/>
      <c r="D103" s="500" t="s">
        <v>3771</v>
      </c>
      <c r="E103" s="501" t="s">
        <v>600</v>
      </c>
      <c r="F103" s="493">
        <v>720</v>
      </c>
      <c r="G103" s="623">
        <v>707</v>
      </c>
      <c r="H103" s="493">
        <v>729.5</v>
      </c>
      <c r="I103" s="617">
        <v>745</v>
      </c>
      <c r="J103" s="496" t="s">
        <v>3784</v>
      </c>
      <c r="K103" s="622">
        <f t="shared" ref="K103" si="122">H103-F103</f>
        <v>9.5</v>
      </c>
      <c r="L103" s="475">
        <f t="shared" si="119"/>
        <v>255.32500000000005</v>
      </c>
      <c r="M103" s="505">
        <f t="shared" si="120"/>
        <v>9244.6749999999993</v>
      </c>
      <c r="N103" s="496">
        <v>1000</v>
      </c>
      <c r="O103" s="498" t="s">
        <v>599</v>
      </c>
      <c r="P103" s="477">
        <v>44186</v>
      </c>
      <c r="Q103" s="387"/>
      <c r="R103" s="343" t="s">
        <v>3186</v>
      </c>
      <c r="S103" s="40"/>
      <c r="Y103" s="40"/>
      <c r="Z103" s="40"/>
    </row>
    <row r="104" spans="1:26" s="393" customFormat="1" ht="13.9" customHeight="1">
      <c r="A104" s="597">
        <v>29</v>
      </c>
      <c r="B104" s="595">
        <v>44182</v>
      </c>
      <c r="C104" s="522"/>
      <c r="D104" s="523" t="s">
        <v>3772</v>
      </c>
      <c r="E104" s="524" t="s">
        <v>600</v>
      </c>
      <c r="F104" s="525">
        <v>497.5</v>
      </c>
      <c r="G104" s="525">
        <v>489</v>
      </c>
      <c r="H104" s="525">
        <v>491</v>
      </c>
      <c r="I104" s="526">
        <v>515</v>
      </c>
      <c r="J104" s="598" t="s">
        <v>3785</v>
      </c>
      <c r="K104" s="598">
        <f t="shared" ref="K104:K106" si="123">H104-F104</f>
        <v>-6.5</v>
      </c>
      <c r="L104" s="516">
        <f t="shared" ref="L104:L106" si="124">(H104*N104)*0.035%</f>
        <v>257.77500000000003</v>
      </c>
      <c r="M104" s="544">
        <f t="shared" ref="M104:M106" si="125">(K104*N104)-L104</f>
        <v>-10007.775</v>
      </c>
      <c r="N104" s="598">
        <v>1500</v>
      </c>
      <c r="O104" s="518" t="s">
        <v>663</v>
      </c>
      <c r="P104" s="519">
        <v>44183</v>
      </c>
      <c r="Q104" s="387"/>
      <c r="R104" s="343" t="s">
        <v>602</v>
      </c>
      <c r="S104" s="40"/>
      <c r="Y104" s="40"/>
      <c r="Z104" s="40"/>
    </row>
    <row r="105" spans="1:26" s="393" customFormat="1" ht="13.9" customHeight="1">
      <c r="A105" s="599">
        <v>30</v>
      </c>
      <c r="B105" s="600">
        <v>44183</v>
      </c>
      <c r="C105" s="504"/>
      <c r="D105" s="500" t="s">
        <v>3768</v>
      </c>
      <c r="E105" s="501" t="s">
        <v>600</v>
      </c>
      <c r="F105" s="493">
        <v>549</v>
      </c>
      <c r="G105" s="602">
        <v>540</v>
      </c>
      <c r="H105" s="493">
        <v>555.5</v>
      </c>
      <c r="I105" s="596">
        <v>565</v>
      </c>
      <c r="J105" s="496" t="s">
        <v>3729</v>
      </c>
      <c r="K105" s="601">
        <f t="shared" si="123"/>
        <v>6.5</v>
      </c>
      <c r="L105" s="475">
        <f t="shared" si="124"/>
        <v>291.63750000000005</v>
      </c>
      <c r="M105" s="505">
        <f t="shared" si="125"/>
        <v>9458.3624999999993</v>
      </c>
      <c r="N105" s="496">
        <v>1500</v>
      </c>
      <c r="O105" s="498" t="s">
        <v>599</v>
      </c>
      <c r="P105" s="513">
        <v>44183</v>
      </c>
      <c r="Q105" s="387"/>
      <c r="R105" s="343" t="s">
        <v>3186</v>
      </c>
      <c r="S105" s="40"/>
      <c r="Y105" s="40"/>
      <c r="Z105" s="40"/>
    </row>
    <row r="106" spans="1:26" s="393" customFormat="1" ht="13.9" customHeight="1">
      <c r="A106" s="618">
        <v>31</v>
      </c>
      <c r="B106" s="616">
        <v>44183</v>
      </c>
      <c r="C106" s="522"/>
      <c r="D106" s="523" t="s">
        <v>3734</v>
      </c>
      <c r="E106" s="524" t="s">
        <v>600</v>
      </c>
      <c r="F106" s="525">
        <v>1610</v>
      </c>
      <c r="G106" s="525">
        <v>1590</v>
      </c>
      <c r="H106" s="525">
        <v>1590</v>
      </c>
      <c r="I106" s="526">
        <v>1650</v>
      </c>
      <c r="J106" s="619" t="s">
        <v>3745</v>
      </c>
      <c r="K106" s="619">
        <f t="shared" si="123"/>
        <v>-20</v>
      </c>
      <c r="L106" s="516">
        <f t="shared" si="124"/>
        <v>389.55000000000007</v>
      </c>
      <c r="M106" s="544">
        <f t="shared" si="125"/>
        <v>-14389.55</v>
      </c>
      <c r="N106" s="619">
        <v>700</v>
      </c>
      <c r="O106" s="518" t="s">
        <v>663</v>
      </c>
      <c r="P106" s="519">
        <v>44186</v>
      </c>
      <c r="Q106" s="387"/>
      <c r="R106" s="343" t="s">
        <v>3186</v>
      </c>
      <c r="S106" s="40"/>
      <c r="Y106" s="40"/>
      <c r="Z106" s="40"/>
    </row>
    <row r="107" spans="1:26" s="393" customFormat="1" ht="13.9" customHeight="1">
      <c r="A107" s="620">
        <v>32</v>
      </c>
      <c r="B107" s="621">
        <v>44186</v>
      </c>
      <c r="C107" s="504"/>
      <c r="D107" s="500" t="s">
        <v>3751</v>
      </c>
      <c r="E107" s="501" t="s">
        <v>600</v>
      </c>
      <c r="F107" s="493">
        <v>2329</v>
      </c>
      <c r="G107" s="623">
        <v>2290</v>
      </c>
      <c r="H107" s="493">
        <v>2352</v>
      </c>
      <c r="I107" s="617" t="s">
        <v>3752</v>
      </c>
      <c r="J107" s="496" t="s">
        <v>3801</v>
      </c>
      <c r="K107" s="622">
        <f t="shared" ref="K107:K108" si="126">H107-F107</f>
        <v>23</v>
      </c>
      <c r="L107" s="475">
        <f t="shared" ref="L107:L108" si="127">(H107*N107)*0.035%</f>
        <v>246.96000000000004</v>
      </c>
      <c r="M107" s="505">
        <f t="shared" ref="M107:M108" si="128">(K107*N107)-L107</f>
        <v>6653.04</v>
      </c>
      <c r="N107" s="496">
        <v>300</v>
      </c>
      <c r="O107" s="498" t="s">
        <v>599</v>
      </c>
      <c r="P107" s="513">
        <v>44186</v>
      </c>
      <c r="Q107" s="387"/>
      <c r="R107" s="343" t="s">
        <v>602</v>
      </c>
      <c r="S107" s="40"/>
      <c r="Y107" s="40"/>
      <c r="Z107" s="40"/>
    </row>
    <row r="108" spans="1:26" s="393" customFormat="1" ht="13.9" customHeight="1">
      <c r="A108" s="624">
        <v>33</v>
      </c>
      <c r="B108" s="625">
        <v>44186</v>
      </c>
      <c r="C108" s="522"/>
      <c r="D108" s="523" t="s">
        <v>165</v>
      </c>
      <c r="E108" s="524" t="s">
        <v>600</v>
      </c>
      <c r="F108" s="525">
        <v>190.15</v>
      </c>
      <c r="G108" s="525">
        <v>187</v>
      </c>
      <c r="H108" s="525">
        <v>187</v>
      </c>
      <c r="I108" s="526">
        <v>196</v>
      </c>
      <c r="J108" s="619" t="s">
        <v>3803</v>
      </c>
      <c r="K108" s="619">
        <f t="shared" si="126"/>
        <v>-3.1500000000000057</v>
      </c>
      <c r="L108" s="516">
        <f t="shared" si="127"/>
        <v>261.8</v>
      </c>
      <c r="M108" s="544">
        <f t="shared" si="128"/>
        <v>-12861.800000000021</v>
      </c>
      <c r="N108" s="619">
        <v>4000</v>
      </c>
      <c r="O108" s="518" t="s">
        <v>663</v>
      </c>
      <c r="P108" s="576">
        <v>44186</v>
      </c>
      <c r="Q108" s="387"/>
      <c r="R108" s="343" t="s">
        <v>3186</v>
      </c>
      <c r="S108" s="40"/>
      <c r="Y108" s="40"/>
      <c r="Z108" s="40"/>
    </row>
    <row r="109" spans="1:26" s="393" customFormat="1" ht="13.9" customHeight="1">
      <c r="A109" s="624">
        <v>34</v>
      </c>
      <c r="B109" s="625">
        <v>44186</v>
      </c>
      <c r="C109" s="522"/>
      <c r="D109" s="523" t="s">
        <v>3768</v>
      </c>
      <c r="E109" s="524" t="s">
        <v>600</v>
      </c>
      <c r="F109" s="525">
        <v>550.5</v>
      </c>
      <c r="G109" s="525">
        <v>542</v>
      </c>
      <c r="H109" s="525">
        <v>542</v>
      </c>
      <c r="I109" s="526">
        <v>565</v>
      </c>
      <c r="J109" s="619" t="s">
        <v>3699</v>
      </c>
      <c r="K109" s="619">
        <f t="shared" ref="K109" si="129">H109-F109</f>
        <v>-8.5</v>
      </c>
      <c r="L109" s="516">
        <f t="shared" ref="L109:L110" si="130">(H109*N109)*0.035%</f>
        <v>284.55000000000007</v>
      </c>
      <c r="M109" s="544">
        <f t="shared" ref="M109:M110" si="131">(K109*N109)-L109</f>
        <v>-13034.55</v>
      </c>
      <c r="N109" s="619">
        <v>1500</v>
      </c>
      <c r="O109" s="518" t="s">
        <v>663</v>
      </c>
      <c r="P109" s="576">
        <v>44186</v>
      </c>
      <c r="Q109" s="387"/>
      <c r="R109" s="343" t="s">
        <v>3186</v>
      </c>
      <c r="S109" s="40"/>
      <c r="Y109" s="40"/>
      <c r="Z109" s="40"/>
    </row>
    <row r="110" spans="1:26" s="393" customFormat="1" ht="13.9" customHeight="1">
      <c r="A110" s="620">
        <v>35</v>
      </c>
      <c r="B110" s="621">
        <v>44186</v>
      </c>
      <c r="C110" s="504"/>
      <c r="D110" s="500" t="s">
        <v>3804</v>
      </c>
      <c r="E110" s="501" t="s">
        <v>3627</v>
      </c>
      <c r="F110" s="493">
        <v>30350</v>
      </c>
      <c r="G110" s="623">
        <v>30650</v>
      </c>
      <c r="H110" s="493">
        <v>30145</v>
      </c>
      <c r="I110" s="617">
        <v>29800</v>
      </c>
      <c r="J110" s="496" t="s">
        <v>3805</v>
      </c>
      <c r="K110" s="622">
        <f t="shared" ref="K110" si="132">F110-H110</f>
        <v>205</v>
      </c>
      <c r="L110" s="475">
        <f t="shared" si="130"/>
        <v>263.76875000000001</v>
      </c>
      <c r="M110" s="505">
        <f t="shared" si="131"/>
        <v>4861.2312499999998</v>
      </c>
      <c r="N110" s="496">
        <v>25</v>
      </c>
      <c r="O110" s="498" t="s">
        <v>599</v>
      </c>
      <c r="P110" s="513">
        <v>44186</v>
      </c>
      <c r="Q110" s="387"/>
      <c r="R110" s="343" t="s">
        <v>602</v>
      </c>
      <c r="S110" s="40"/>
      <c r="Y110" s="40"/>
      <c r="Z110" s="40"/>
    </row>
    <row r="111" spans="1:26" s="393" customFormat="1" ht="13.9" customHeight="1">
      <c r="A111" s="607">
        <v>36</v>
      </c>
      <c r="B111" s="608">
        <v>44186</v>
      </c>
      <c r="C111" s="447"/>
      <c r="D111" s="440" t="s">
        <v>3806</v>
      </c>
      <c r="E111" s="441" t="s">
        <v>600</v>
      </c>
      <c r="F111" s="415" t="s">
        <v>3807</v>
      </c>
      <c r="G111" s="415">
        <v>2288</v>
      </c>
      <c r="H111" s="415"/>
      <c r="I111" s="376" t="s">
        <v>3752</v>
      </c>
      <c r="J111" s="609" t="s">
        <v>601</v>
      </c>
      <c r="K111" s="613"/>
      <c r="L111" s="614"/>
      <c r="M111" s="610"/>
      <c r="N111" s="609"/>
      <c r="O111" s="611"/>
      <c r="P111" s="612"/>
      <c r="Q111" s="387"/>
      <c r="R111" s="343" t="s">
        <v>602</v>
      </c>
      <c r="S111" s="40"/>
      <c r="Y111" s="40"/>
      <c r="Z111" s="40"/>
    </row>
    <row r="112" spans="1:26" s="393" customFormat="1" ht="13.9" customHeight="1">
      <c r="A112" s="448"/>
      <c r="B112" s="446"/>
      <c r="C112" s="447"/>
      <c r="D112" s="440"/>
      <c r="E112" s="441"/>
      <c r="F112" s="415"/>
      <c r="G112" s="415"/>
      <c r="H112" s="415"/>
      <c r="I112" s="376"/>
      <c r="J112" s="376"/>
      <c r="K112" s="376"/>
      <c r="L112" s="376"/>
      <c r="M112" s="376"/>
      <c r="N112" s="376"/>
      <c r="O112" s="376"/>
      <c r="P112" s="376"/>
      <c r="Q112" s="387"/>
      <c r="R112" s="343"/>
      <c r="S112" s="40"/>
      <c r="Y112" s="40"/>
      <c r="Z112" s="40"/>
    </row>
    <row r="113" spans="1:34" s="393" customFormat="1" ht="13.9" customHeight="1">
      <c r="A113" s="458"/>
      <c r="B113" s="452"/>
      <c r="C113" s="459"/>
      <c r="D113" s="460"/>
      <c r="E113" s="377"/>
      <c r="F113" s="427"/>
      <c r="G113" s="427"/>
      <c r="H113" s="427"/>
      <c r="I113" s="423"/>
      <c r="J113" s="423"/>
      <c r="K113" s="423"/>
      <c r="L113" s="423"/>
      <c r="M113" s="423"/>
      <c r="N113" s="423"/>
      <c r="O113" s="423"/>
      <c r="P113" s="423"/>
      <c r="Q113" s="387"/>
      <c r="R113" s="343"/>
      <c r="S113" s="40"/>
      <c r="Y113" s="40"/>
      <c r="Z113" s="40"/>
    </row>
    <row r="114" spans="1:34" s="6" customFormat="1">
      <c r="A114" s="44"/>
      <c r="B114" s="45"/>
      <c r="C114" s="46"/>
      <c r="D114" s="47"/>
      <c r="E114" s="48"/>
      <c r="F114" s="49"/>
      <c r="G114" s="49"/>
      <c r="H114" s="49"/>
      <c r="I114" s="49"/>
      <c r="J114" s="17"/>
      <c r="K114" s="91"/>
      <c r="L114" s="91"/>
      <c r="M114" s="17"/>
      <c r="N114" s="16"/>
      <c r="O114" s="92"/>
      <c r="P114" s="5"/>
      <c r="Q114" s="4"/>
      <c r="R114" s="17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5">
      <c r="A115" s="50" t="s">
        <v>616</v>
      </c>
      <c r="B115" s="50"/>
      <c r="C115" s="50"/>
      <c r="D115" s="50"/>
      <c r="E115" s="51"/>
      <c r="F115" s="49"/>
      <c r="G115" s="49"/>
      <c r="H115" s="49"/>
      <c r="I115" s="49"/>
      <c r="J115" s="53"/>
      <c r="K115" s="12"/>
      <c r="L115" s="12"/>
      <c r="M115" s="12"/>
      <c r="N115" s="11"/>
      <c r="O115" s="53"/>
      <c r="P115" s="5"/>
      <c r="Q115" s="4"/>
      <c r="R115" s="17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38.25">
      <c r="A116" s="21" t="s">
        <v>16</v>
      </c>
      <c r="B116" s="21" t="s">
        <v>575</v>
      </c>
      <c r="C116" s="21"/>
      <c r="D116" s="22" t="s">
        <v>588</v>
      </c>
      <c r="E116" s="21" t="s">
        <v>589</v>
      </c>
      <c r="F116" s="21" t="s">
        <v>590</v>
      </c>
      <c r="G116" s="52" t="s">
        <v>609</v>
      </c>
      <c r="H116" s="21" t="s">
        <v>592</v>
      </c>
      <c r="I116" s="21" t="s">
        <v>593</v>
      </c>
      <c r="J116" s="20" t="s">
        <v>594</v>
      </c>
      <c r="K116" s="20" t="s">
        <v>617</v>
      </c>
      <c r="L116" s="63" t="s">
        <v>3630</v>
      </c>
      <c r="M116" s="77" t="s">
        <v>611</v>
      </c>
      <c r="N116" s="21" t="s">
        <v>612</v>
      </c>
      <c r="O116" s="21" t="s">
        <v>597</v>
      </c>
      <c r="P116" s="22" t="s">
        <v>598</v>
      </c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472" customFormat="1" ht="14.25">
      <c r="A117" s="520">
        <v>1</v>
      </c>
      <c r="B117" s="521">
        <v>44166</v>
      </c>
      <c r="C117" s="522"/>
      <c r="D117" s="523" t="s">
        <v>3648</v>
      </c>
      <c r="E117" s="524" t="s">
        <v>600</v>
      </c>
      <c r="F117" s="525">
        <v>13.5</v>
      </c>
      <c r="G117" s="525">
        <v>8</v>
      </c>
      <c r="H117" s="525">
        <v>8</v>
      </c>
      <c r="I117" s="526" t="s">
        <v>3649</v>
      </c>
      <c r="J117" s="515" t="s">
        <v>3671</v>
      </c>
      <c r="K117" s="526">
        <f t="shared" ref="K117" si="133">H117-F117</f>
        <v>-5.5</v>
      </c>
      <c r="L117" s="531">
        <v>100</v>
      </c>
      <c r="M117" s="526">
        <f t="shared" ref="M117" si="134">(K117*N117)-100</f>
        <v>-5600</v>
      </c>
      <c r="N117" s="526">
        <v>1000</v>
      </c>
      <c r="O117" s="518" t="s">
        <v>663</v>
      </c>
      <c r="P117" s="519">
        <v>44169</v>
      </c>
      <c r="Q117" s="470"/>
      <c r="R117" s="471" t="s">
        <v>3186</v>
      </c>
      <c r="Z117" s="473"/>
      <c r="AA117" s="473"/>
      <c r="AB117" s="473"/>
      <c r="AC117" s="473"/>
      <c r="AD117" s="473"/>
      <c r="AE117" s="473"/>
      <c r="AF117" s="473"/>
      <c r="AG117" s="473"/>
      <c r="AH117" s="473"/>
    </row>
    <row r="118" spans="1:34" s="472" customFormat="1" ht="14.25">
      <c r="A118" s="499">
        <v>2</v>
      </c>
      <c r="B118" s="490">
        <v>44166</v>
      </c>
      <c r="C118" s="447"/>
      <c r="D118" s="500" t="s">
        <v>3650</v>
      </c>
      <c r="E118" s="501" t="s">
        <v>600</v>
      </c>
      <c r="F118" s="493">
        <v>390</v>
      </c>
      <c r="G118" s="493">
        <v>190</v>
      </c>
      <c r="H118" s="493">
        <v>435</v>
      </c>
      <c r="I118" s="496">
        <v>700</v>
      </c>
      <c r="J118" s="496" t="s">
        <v>3655</v>
      </c>
      <c r="K118" s="496">
        <f t="shared" ref="K118" si="135">H118-F118</f>
        <v>45</v>
      </c>
      <c r="L118" s="497">
        <v>100</v>
      </c>
      <c r="M118" s="496">
        <f t="shared" ref="M118" si="136">(K118*N118)-100</f>
        <v>1025</v>
      </c>
      <c r="N118" s="496">
        <v>25</v>
      </c>
      <c r="O118" s="498" t="s">
        <v>599</v>
      </c>
      <c r="P118" s="477">
        <v>44167</v>
      </c>
      <c r="Q118" s="470"/>
      <c r="R118" s="471" t="s">
        <v>602</v>
      </c>
      <c r="Z118" s="473"/>
      <c r="AA118" s="473"/>
      <c r="AB118" s="473"/>
      <c r="AC118" s="473"/>
      <c r="AD118" s="473"/>
      <c r="AE118" s="473"/>
      <c r="AF118" s="473"/>
      <c r="AG118" s="473"/>
      <c r="AH118" s="473"/>
    </row>
    <row r="119" spans="1:34" s="472" customFormat="1" ht="14.25">
      <c r="A119" s="520">
        <v>3</v>
      </c>
      <c r="B119" s="521">
        <v>44168</v>
      </c>
      <c r="C119" s="522"/>
      <c r="D119" s="523" t="s">
        <v>3660</v>
      </c>
      <c r="E119" s="524" t="s">
        <v>600</v>
      </c>
      <c r="F119" s="525">
        <v>235</v>
      </c>
      <c r="G119" s="525">
        <v>80</v>
      </c>
      <c r="H119" s="525">
        <v>80</v>
      </c>
      <c r="I119" s="526">
        <v>500</v>
      </c>
      <c r="J119" s="515" t="s">
        <v>3663</v>
      </c>
      <c r="K119" s="526">
        <f t="shared" ref="K119" si="137">H119-F119</f>
        <v>-155</v>
      </c>
      <c r="L119" s="531">
        <v>100</v>
      </c>
      <c r="M119" s="526">
        <f t="shared" ref="M119" si="138">(K119*N119)-100</f>
        <v>-3975</v>
      </c>
      <c r="N119" s="526">
        <v>25</v>
      </c>
      <c r="O119" s="518" t="s">
        <v>663</v>
      </c>
      <c r="P119" s="519">
        <v>44169</v>
      </c>
      <c r="Q119" s="470"/>
      <c r="R119" s="471" t="s">
        <v>602</v>
      </c>
      <c r="Z119" s="473"/>
      <c r="AA119" s="473"/>
      <c r="AB119" s="473"/>
      <c r="AC119" s="473"/>
      <c r="AD119" s="473"/>
      <c r="AE119" s="473"/>
      <c r="AF119" s="473"/>
      <c r="AG119" s="473"/>
      <c r="AH119" s="473"/>
    </row>
    <row r="120" spans="1:34" s="472" customFormat="1" ht="14.25">
      <c r="A120" s="499">
        <v>4</v>
      </c>
      <c r="B120" s="490">
        <v>44168</v>
      </c>
      <c r="C120" s="447"/>
      <c r="D120" s="500" t="s">
        <v>3661</v>
      </c>
      <c r="E120" s="501" t="s">
        <v>600</v>
      </c>
      <c r="F120" s="493">
        <v>36</v>
      </c>
      <c r="G120" s="493">
        <v>24</v>
      </c>
      <c r="H120" s="493">
        <v>42</v>
      </c>
      <c r="I120" s="496">
        <v>60</v>
      </c>
      <c r="J120" s="496" t="s">
        <v>3656</v>
      </c>
      <c r="K120" s="496">
        <f t="shared" ref="K120:K121" si="139">H120-F120</f>
        <v>6</v>
      </c>
      <c r="L120" s="497">
        <v>100</v>
      </c>
      <c r="M120" s="496">
        <f t="shared" ref="M120:M121" si="140">(K120*N120)-100</f>
        <v>2300</v>
      </c>
      <c r="N120" s="496">
        <v>400</v>
      </c>
      <c r="O120" s="498" t="s">
        <v>599</v>
      </c>
      <c r="P120" s="513">
        <v>44168</v>
      </c>
      <c r="Q120" s="470"/>
      <c r="R120" s="471" t="s">
        <v>602</v>
      </c>
      <c r="Z120" s="473"/>
      <c r="AA120" s="473"/>
      <c r="AB120" s="473"/>
      <c r="AC120" s="473"/>
      <c r="AD120" s="473"/>
      <c r="AE120" s="473"/>
      <c r="AF120" s="473"/>
      <c r="AG120" s="473"/>
      <c r="AH120" s="473"/>
    </row>
    <row r="121" spans="1:34" s="472" customFormat="1" ht="14.25">
      <c r="A121" s="499">
        <v>5</v>
      </c>
      <c r="B121" s="490">
        <v>44168</v>
      </c>
      <c r="C121" s="447"/>
      <c r="D121" s="500" t="s">
        <v>3664</v>
      </c>
      <c r="E121" s="501" t="s">
        <v>600</v>
      </c>
      <c r="F121" s="493">
        <v>41</v>
      </c>
      <c r="G121" s="493">
        <v>18</v>
      </c>
      <c r="H121" s="493">
        <v>55.5</v>
      </c>
      <c r="I121" s="496">
        <v>80</v>
      </c>
      <c r="J121" s="496" t="s">
        <v>3668</v>
      </c>
      <c r="K121" s="496">
        <f t="shared" si="139"/>
        <v>14.5</v>
      </c>
      <c r="L121" s="497">
        <v>100</v>
      </c>
      <c r="M121" s="496">
        <f t="shared" si="140"/>
        <v>987.5</v>
      </c>
      <c r="N121" s="496">
        <v>75</v>
      </c>
      <c r="O121" s="498" t="s">
        <v>599</v>
      </c>
      <c r="P121" s="513">
        <v>44168</v>
      </c>
      <c r="Q121" s="470"/>
      <c r="R121" s="471" t="s">
        <v>602</v>
      </c>
      <c r="Z121" s="473"/>
      <c r="AA121" s="473"/>
      <c r="AB121" s="473"/>
      <c r="AC121" s="473"/>
      <c r="AD121" s="473"/>
      <c r="AE121" s="473"/>
      <c r="AF121" s="473"/>
      <c r="AG121" s="473"/>
      <c r="AH121" s="473"/>
    </row>
    <row r="122" spans="1:34" s="472" customFormat="1" ht="14.25">
      <c r="A122" s="499">
        <v>6</v>
      </c>
      <c r="B122" s="490">
        <v>44168</v>
      </c>
      <c r="C122" s="447"/>
      <c r="D122" s="500" t="s">
        <v>3669</v>
      </c>
      <c r="E122" s="501" t="s">
        <v>600</v>
      </c>
      <c r="F122" s="493">
        <v>55</v>
      </c>
      <c r="G122" s="493">
        <v>18</v>
      </c>
      <c r="H122" s="493">
        <v>65.5</v>
      </c>
      <c r="I122" s="496">
        <v>100</v>
      </c>
      <c r="J122" s="496" t="s">
        <v>3658</v>
      </c>
      <c r="K122" s="496">
        <f t="shared" ref="K122:K124" si="141">H122-F122</f>
        <v>10.5</v>
      </c>
      <c r="L122" s="497">
        <v>100</v>
      </c>
      <c r="M122" s="496">
        <f t="shared" ref="M122:M124" si="142">(K122*N122)-100</f>
        <v>687.5</v>
      </c>
      <c r="N122" s="496">
        <v>75</v>
      </c>
      <c r="O122" s="498" t="s">
        <v>599</v>
      </c>
      <c r="P122" s="513">
        <v>44168</v>
      </c>
      <c r="Q122" s="470"/>
      <c r="R122" s="471" t="s">
        <v>602</v>
      </c>
      <c r="Z122" s="473"/>
      <c r="AA122" s="473"/>
      <c r="AB122" s="473"/>
      <c r="AC122" s="473"/>
      <c r="AD122" s="473"/>
      <c r="AE122" s="473"/>
      <c r="AF122" s="473"/>
      <c r="AG122" s="473"/>
      <c r="AH122" s="473"/>
    </row>
    <row r="123" spans="1:34" s="472" customFormat="1" ht="14.25">
      <c r="A123" s="520">
        <v>7</v>
      </c>
      <c r="B123" s="521">
        <v>44168</v>
      </c>
      <c r="C123" s="522"/>
      <c r="D123" s="523" t="s">
        <v>3669</v>
      </c>
      <c r="E123" s="524" t="s">
        <v>600</v>
      </c>
      <c r="F123" s="525">
        <v>51.5</v>
      </c>
      <c r="G123" s="525">
        <v>18</v>
      </c>
      <c r="H123" s="525">
        <v>18</v>
      </c>
      <c r="I123" s="526">
        <v>100</v>
      </c>
      <c r="J123" s="515" t="s">
        <v>3689</v>
      </c>
      <c r="K123" s="526">
        <f t="shared" si="141"/>
        <v>-33.5</v>
      </c>
      <c r="L123" s="531">
        <v>100</v>
      </c>
      <c r="M123" s="526">
        <f t="shared" si="142"/>
        <v>-2612.5</v>
      </c>
      <c r="N123" s="526">
        <v>75</v>
      </c>
      <c r="O123" s="518" t="s">
        <v>663</v>
      </c>
      <c r="P123" s="519">
        <v>44172</v>
      </c>
      <c r="Q123" s="470"/>
      <c r="R123" s="471" t="s">
        <v>602</v>
      </c>
      <c r="Z123" s="473"/>
      <c r="AA123" s="473"/>
      <c r="AB123" s="473"/>
      <c r="AC123" s="473"/>
      <c r="AD123" s="473"/>
      <c r="AE123" s="473"/>
      <c r="AF123" s="473"/>
      <c r="AG123" s="473"/>
      <c r="AH123" s="473"/>
    </row>
    <row r="124" spans="1:34" s="472" customFormat="1" ht="14.25">
      <c r="A124" s="499">
        <v>8</v>
      </c>
      <c r="B124" s="490">
        <v>44172</v>
      </c>
      <c r="C124" s="447"/>
      <c r="D124" s="500" t="s">
        <v>3687</v>
      </c>
      <c r="E124" s="501" t="s">
        <v>600</v>
      </c>
      <c r="F124" s="493">
        <v>75</v>
      </c>
      <c r="G124" s="493">
        <v>57</v>
      </c>
      <c r="H124" s="493">
        <v>83.5</v>
      </c>
      <c r="I124" s="496" t="s">
        <v>3688</v>
      </c>
      <c r="J124" s="496" t="s">
        <v>3698</v>
      </c>
      <c r="K124" s="496">
        <f t="shared" si="141"/>
        <v>8.5</v>
      </c>
      <c r="L124" s="497">
        <v>100</v>
      </c>
      <c r="M124" s="496">
        <f t="shared" si="142"/>
        <v>2025</v>
      </c>
      <c r="N124" s="496">
        <v>250</v>
      </c>
      <c r="O124" s="498" t="s">
        <v>599</v>
      </c>
      <c r="P124" s="477">
        <v>44173</v>
      </c>
      <c r="Q124" s="470"/>
      <c r="R124" s="471" t="s">
        <v>602</v>
      </c>
      <c r="Z124" s="473"/>
      <c r="AA124" s="473"/>
      <c r="AB124" s="473"/>
      <c r="AC124" s="473"/>
      <c r="AD124" s="473"/>
      <c r="AE124" s="473"/>
      <c r="AF124" s="473"/>
      <c r="AG124" s="473"/>
      <c r="AH124" s="473"/>
    </row>
    <row r="125" spans="1:34" s="472" customFormat="1" ht="14.25">
      <c r="A125" s="499">
        <v>9</v>
      </c>
      <c r="B125" s="490">
        <v>44173</v>
      </c>
      <c r="C125" s="447"/>
      <c r="D125" s="500" t="s">
        <v>3702</v>
      </c>
      <c r="E125" s="501" t="s">
        <v>600</v>
      </c>
      <c r="F125" s="493">
        <v>44</v>
      </c>
      <c r="G125" s="493">
        <v>17</v>
      </c>
      <c r="H125" s="493">
        <v>58</v>
      </c>
      <c r="I125" s="496">
        <v>80</v>
      </c>
      <c r="J125" s="496" t="s">
        <v>3697</v>
      </c>
      <c r="K125" s="496">
        <f t="shared" ref="K125:K126" si="143">H125-F125</f>
        <v>14</v>
      </c>
      <c r="L125" s="497">
        <v>100</v>
      </c>
      <c r="M125" s="496">
        <f t="shared" ref="M125:M126" si="144">(K125*N125)-100</f>
        <v>950</v>
      </c>
      <c r="N125" s="496">
        <v>75</v>
      </c>
      <c r="O125" s="498" t="s">
        <v>599</v>
      </c>
      <c r="P125" s="477">
        <v>44173</v>
      </c>
      <c r="Q125" s="470"/>
      <c r="R125" s="471" t="s">
        <v>602</v>
      </c>
      <c r="Z125" s="473"/>
      <c r="AA125" s="473"/>
      <c r="AB125" s="473"/>
      <c r="AC125" s="473"/>
      <c r="AD125" s="473"/>
      <c r="AE125" s="473"/>
      <c r="AF125" s="473"/>
      <c r="AG125" s="473"/>
      <c r="AH125" s="473"/>
    </row>
    <row r="126" spans="1:34" s="472" customFormat="1" ht="14.25">
      <c r="A126" s="520">
        <v>10</v>
      </c>
      <c r="B126" s="521">
        <v>44173</v>
      </c>
      <c r="C126" s="522"/>
      <c r="D126" s="523" t="s">
        <v>3703</v>
      </c>
      <c r="E126" s="524" t="s">
        <v>600</v>
      </c>
      <c r="F126" s="525">
        <v>49</v>
      </c>
      <c r="G126" s="525">
        <v>19</v>
      </c>
      <c r="H126" s="525">
        <v>19</v>
      </c>
      <c r="I126" s="526">
        <v>100</v>
      </c>
      <c r="J126" s="515" t="s">
        <v>3715</v>
      </c>
      <c r="K126" s="526">
        <f t="shared" si="143"/>
        <v>-30</v>
      </c>
      <c r="L126" s="531">
        <v>100</v>
      </c>
      <c r="M126" s="526">
        <f t="shared" si="144"/>
        <v>-2350</v>
      </c>
      <c r="N126" s="526">
        <v>75</v>
      </c>
      <c r="O126" s="518" t="s">
        <v>663</v>
      </c>
      <c r="P126" s="519">
        <v>44174</v>
      </c>
      <c r="Q126" s="470"/>
      <c r="R126" s="471" t="s">
        <v>602</v>
      </c>
      <c r="Z126" s="473"/>
      <c r="AA126" s="473"/>
      <c r="AB126" s="473"/>
      <c r="AC126" s="473"/>
      <c r="AD126" s="473"/>
      <c r="AE126" s="473"/>
      <c r="AF126" s="473"/>
      <c r="AG126" s="473"/>
      <c r="AH126" s="473"/>
    </row>
    <row r="127" spans="1:34" s="472" customFormat="1" ht="14.25">
      <c r="A127" s="499">
        <v>11</v>
      </c>
      <c r="B127" s="490">
        <v>44175</v>
      </c>
      <c r="C127" s="447"/>
      <c r="D127" s="500" t="s">
        <v>3725</v>
      </c>
      <c r="E127" s="501" t="s">
        <v>600</v>
      </c>
      <c r="F127" s="493">
        <v>37.5</v>
      </c>
      <c r="G127" s="493"/>
      <c r="H127" s="493">
        <v>87.5</v>
      </c>
      <c r="I127" s="496">
        <v>90</v>
      </c>
      <c r="J127" s="496" t="s">
        <v>3726</v>
      </c>
      <c r="K127" s="496">
        <f t="shared" ref="K127:K128" si="145">H127-F127</f>
        <v>50</v>
      </c>
      <c r="L127" s="497">
        <v>100</v>
      </c>
      <c r="M127" s="496">
        <f t="shared" ref="M127" si="146">(K127*N127)-100</f>
        <v>1150</v>
      </c>
      <c r="N127" s="496">
        <v>25</v>
      </c>
      <c r="O127" s="498" t="s">
        <v>599</v>
      </c>
      <c r="P127" s="513">
        <v>44175</v>
      </c>
      <c r="Q127" s="470"/>
      <c r="R127" s="471" t="s">
        <v>3186</v>
      </c>
      <c r="Z127" s="473"/>
      <c r="AA127" s="473"/>
      <c r="AB127" s="473"/>
      <c r="AC127" s="473"/>
      <c r="AD127" s="473"/>
      <c r="AE127" s="473"/>
      <c r="AF127" s="473"/>
      <c r="AG127" s="473"/>
      <c r="AH127" s="473"/>
    </row>
    <row r="128" spans="1:34" s="472" customFormat="1" ht="14.25">
      <c r="A128" s="671">
        <v>12</v>
      </c>
      <c r="B128" s="653">
        <v>44175</v>
      </c>
      <c r="C128" s="522"/>
      <c r="D128" s="523" t="s">
        <v>3727</v>
      </c>
      <c r="E128" s="524" t="s">
        <v>600</v>
      </c>
      <c r="F128" s="525">
        <v>117.5</v>
      </c>
      <c r="G128" s="525"/>
      <c r="H128" s="525">
        <v>0</v>
      </c>
      <c r="I128" s="526"/>
      <c r="J128" s="640" t="s">
        <v>3773</v>
      </c>
      <c r="K128" s="526">
        <f t="shared" si="145"/>
        <v>-117.5</v>
      </c>
      <c r="L128" s="531">
        <v>100</v>
      </c>
      <c r="M128" s="640">
        <v>-4875</v>
      </c>
      <c r="N128" s="640">
        <v>75</v>
      </c>
      <c r="O128" s="642" t="s">
        <v>663</v>
      </c>
      <c r="P128" s="644">
        <v>44182</v>
      </c>
      <c r="Q128" s="470"/>
      <c r="R128" s="471" t="s">
        <v>602</v>
      </c>
      <c r="Z128" s="473"/>
      <c r="AA128" s="473"/>
      <c r="AB128" s="473"/>
      <c r="AC128" s="473"/>
      <c r="AD128" s="473"/>
      <c r="AE128" s="473"/>
      <c r="AF128" s="473"/>
      <c r="AG128" s="473"/>
      <c r="AH128" s="473"/>
    </row>
    <row r="129" spans="1:34" s="472" customFormat="1" ht="14.25">
      <c r="A129" s="672"/>
      <c r="B129" s="654"/>
      <c r="C129" s="522"/>
      <c r="D129" s="523" t="s">
        <v>3728</v>
      </c>
      <c r="E129" s="524" t="s">
        <v>3627</v>
      </c>
      <c r="F129" s="525">
        <v>52.5</v>
      </c>
      <c r="G129" s="525"/>
      <c r="H129" s="525">
        <v>0</v>
      </c>
      <c r="I129" s="526"/>
      <c r="J129" s="647"/>
      <c r="K129" s="594">
        <f>F129-H21</f>
        <v>52.5</v>
      </c>
      <c r="L129" s="531">
        <v>100</v>
      </c>
      <c r="M129" s="641"/>
      <c r="N129" s="641"/>
      <c r="O129" s="643"/>
      <c r="P129" s="645"/>
      <c r="Q129" s="470"/>
      <c r="R129" s="471"/>
      <c r="Z129" s="473"/>
      <c r="AA129" s="473"/>
      <c r="AB129" s="473"/>
      <c r="AC129" s="473"/>
      <c r="AD129" s="473"/>
      <c r="AE129" s="473"/>
      <c r="AF129" s="473"/>
      <c r="AG129" s="473"/>
      <c r="AH129" s="473"/>
    </row>
    <row r="130" spans="1:34" s="472" customFormat="1" ht="14.25">
      <c r="A130" s="499">
        <v>13</v>
      </c>
      <c r="B130" s="490">
        <v>44179</v>
      </c>
      <c r="C130" s="447"/>
      <c r="D130" s="500" t="s">
        <v>3727</v>
      </c>
      <c r="E130" s="501" t="s">
        <v>600</v>
      </c>
      <c r="F130" s="493">
        <v>58.5</v>
      </c>
      <c r="G130" s="493">
        <v>38</v>
      </c>
      <c r="H130" s="493">
        <v>71</v>
      </c>
      <c r="I130" s="496">
        <v>100</v>
      </c>
      <c r="J130" s="496" t="s">
        <v>3712</v>
      </c>
      <c r="K130" s="496">
        <f t="shared" ref="K130" si="147">H130-F130</f>
        <v>12.5</v>
      </c>
      <c r="L130" s="497">
        <v>100</v>
      </c>
      <c r="M130" s="496">
        <f t="shared" ref="M130" si="148">(K130*N130)-100</f>
        <v>837.5</v>
      </c>
      <c r="N130" s="496">
        <v>75</v>
      </c>
      <c r="O130" s="498" t="s">
        <v>599</v>
      </c>
      <c r="P130" s="513">
        <v>44179</v>
      </c>
      <c r="Q130" s="470"/>
      <c r="R130" s="471" t="s">
        <v>602</v>
      </c>
      <c r="Z130" s="473"/>
      <c r="AA130" s="473"/>
      <c r="AB130" s="473"/>
      <c r="AC130" s="473"/>
      <c r="AD130" s="473"/>
      <c r="AE130" s="473"/>
      <c r="AF130" s="473"/>
      <c r="AG130" s="473"/>
      <c r="AH130" s="473"/>
    </row>
    <row r="131" spans="1:34" s="472" customFormat="1" ht="14.25">
      <c r="A131" s="665">
        <v>14</v>
      </c>
      <c r="B131" s="667">
        <v>44179</v>
      </c>
      <c r="C131" s="447"/>
      <c r="D131" s="440" t="s">
        <v>3738</v>
      </c>
      <c r="E131" s="441" t="s">
        <v>600</v>
      </c>
      <c r="F131" s="415" t="s">
        <v>3736</v>
      </c>
      <c r="G131" s="415"/>
      <c r="H131" s="415"/>
      <c r="I131" s="376"/>
      <c r="J131" s="669" t="s">
        <v>601</v>
      </c>
      <c r="K131" s="376"/>
      <c r="L131" s="432"/>
      <c r="M131" s="376"/>
      <c r="N131" s="376"/>
      <c r="O131" s="404"/>
      <c r="P131" s="421"/>
      <c r="Q131" s="470"/>
      <c r="R131" s="471" t="s">
        <v>602</v>
      </c>
      <c r="Z131" s="473"/>
      <c r="AA131" s="473"/>
      <c r="AB131" s="473"/>
      <c r="AC131" s="473"/>
      <c r="AD131" s="473"/>
      <c r="AE131" s="473"/>
      <c r="AF131" s="473"/>
      <c r="AG131" s="473"/>
      <c r="AH131" s="473"/>
    </row>
    <row r="132" spans="1:34" s="472" customFormat="1" ht="14.25">
      <c r="A132" s="666"/>
      <c r="B132" s="668"/>
      <c r="C132" s="447"/>
      <c r="D132" s="440" t="s">
        <v>3737</v>
      </c>
      <c r="E132" s="441" t="s">
        <v>3627</v>
      </c>
      <c r="F132" s="415" t="s">
        <v>3739</v>
      </c>
      <c r="G132" s="415"/>
      <c r="H132" s="415"/>
      <c r="I132" s="376"/>
      <c r="J132" s="670"/>
      <c r="K132" s="376"/>
      <c r="L132" s="432"/>
      <c r="M132" s="376"/>
      <c r="N132" s="376"/>
      <c r="O132" s="404"/>
      <c r="P132" s="421"/>
      <c r="Q132" s="470"/>
      <c r="R132" s="471"/>
      <c r="Z132" s="473"/>
      <c r="AA132" s="473"/>
      <c r="AB132" s="473"/>
      <c r="AC132" s="473"/>
      <c r="AD132" s="473"/>
      <c r="AE132" s="473"/>
      <c r="AF132" s="473"/>
      <c r="AG132" s="473"/>
      <c r="AH132" s="473"/>
    </row>
    <row r="133" spans="1:34" s="472" customFormat="1" ht="14.25">
      <c r="A133" s="499">
        <v>15</v>
      </c>
      <c r="B133" s="490">
        <v>44179</v>
      </c>
      <c r="C133" s="447"/>
      <c r="D133" s="500" t="s">
        <v>3727</v>
      </c>
      <c r="E133" s="501" t="s">
        <v>600</v>
      </c>
      <c r="F133" s="493">
        <v>51</v>
      </c>
      <c r="G133" s="493">
        <v>18</v>
      </c>
      <c r="H133" s="493">
        <v>69</v>
      </c>
      <c r="I133" s="496">
        <v>100</v>
      </c>
      <c r="J133" s="496" t="s">
        <v>3746</v>
      </c>
      <c r="K133" s="496">
        <f t="shared" ref="K133" si="149">H133-F133</f>
        <v>18</v>
      </c>
      <c r="L133" s="497">
        <v>100</v>
      </c>
      <c r="M133" s="496">
        <f t="shared" ref="M133" si="150">(K133*N133)-100</f>
        <v>1250</v>
      </c>
      <c r="N133" s="496">
        <v>75</v>
      </c>
      <c r="O133" s="498" t="s">
        <v>599</v>
      </c>
      <c r="P133" s="477">
        <v>44180</v>
      </c>
      <c r="Q133" s="470"/>
      <c r="R133" s="471" t="s">
        <v>602</v>
      </c>
      <c r="Z133" s="473"/>
      <c r="AA133" s="473"/>
      <c r="AB133" s="473"/>
      <c r="AC133" s="473"/>
      <c r="AD133" s="473"/>
      <c r="AE133" s="473"/>
      <c r="AF133" s="473"/>
      <c r="AG133" s="473"/>
      <c r="AH133" s="473"/>
    </row>
    <row r="134" spans="1:34" s="40" customFormat="1" ht="14.25">
      <c r="A134" s="499">
        <v>16</v>
      </c>
      <c r="B134" s="490">
        <v>44181</v>
      </c>
      <c r="C134" s="447"/>
      <c r="D134" s="500" t="s">
        <v>3758</v>
      </c>
      <c r="E134" s="501" t="s">
        <v>600</v>
      </c>
      <c r="F134" s="493">
        <v>41.5</v>
      </c>
      <c r="G134" s="493"/>
      <c r="H134" s="493">
        <v>56</v>
      </c>
      <c r="I134" s="496">
        <v>90</v>
      </c>
      <c r="J134" s="496" t="s">
        <v>3668</v>
      </c>
      <c r="K134" s="496">
        <f t="shared" ref="K134:K136" si="151">H134-F134</f>
        <v>14.5</v>
      </c>
      <c r="L134" s="497">
        <v>100</v>
      </c>
      <c r="M134" s="496">
        <f t="shared" ref="M134:M136" si="152">(K134*N134)-100</f>
        <v>987.5</v>
      </c>
      <c r="N134" s="496">
        <v>75</v>
      </c>
      <c r="O134" s="498" t="s">
        <v>599</v>
      </c>
      <c r="P134" s="513">
        <v>44181</v>
      </c>
      <c r="Q134" s="387"/>
      <c r="R134" s="471" t="s">
        <v>602</v>
      </c>
      <c r="Z134" s="393"/>
      <c r="AA134" s="393"/>
      <c r="AB134" s="393"/>
      <c r="AC134" s="393"/>
      <c r="AD134" s="393"/>
      <c r="AE134" s="393"/>
      <c r="AF134" s="393"/>
      <c r="AG134" s="393"/>
      <c r="AH134" s="393"/>
    </row>
    <row r="135" spans="1:34" s="40" customFormat="1" ht="14.25">
      <c r="A135" s="499">
        <v>17</v>
      </c>
      <c r="B135" s="490">
        <v>44181</v>
      </c>
      <c r="C135" s="447"/>
      <c r="D135" s="500" t="s">
        <v>3759</v>
      </c>
      <c r="E135" s="501" t="s">
        <v>600</v>
      </c>
      <c r="F135" s="493">
        <v>79</v>
      </c>
      <c r="G135" s="493"/>
      <c r="H135" s="493">
        <v>135</v>
      </c>
      <c r="I135" s="496">
        <v>200</v>
      </c>
      <c r="J135" s="496" t="s">
        <v>3762</v>
      </c>
      <c r="K135" s="496">
        <f t="shared" si="151"/>
        <v>56</v>
      </c>
      <c r="L135" s="497">
        <v>100</v>
      </c>
      <c r="M135" s="496">
        <f t="shared" si="152"/>
        <v>1300</v>
      </c>
      <c r="N135" s="496">
        <v>25</v>
      </c>
      <c r="O135" s="498" t="s">
        <v>599</v>
      </c>
      <c r="P135" s="513">
        <v>44181</v>
      </c>
      <c r="Q135" s="387"/>
      <c r="R135" s="471" t="s">
        <v>602</v>
      </c>
      <c r="Z135" s="393"/>
      <c r="AA135" s="393"/>
      <c r="AB135" s="393"/>
      <c r="AC135" s="393"/>
      <c r="AD135" s="393"/>
      <c r="AE135" s="393"/>
      <c r="AF135" s="393"/>
      <c r="AG135" s="393"/>
      <c r="AH135" s="393"/>
    </row>
    <row r="136" spans="1:34" s="40" customFormat="1" ht="14.25">
      <c r="A136" s="590">
        <v>18</v>
      </c>
      <c r="B136" s="591">
        <v>44181</v>
      </c>
      <c r="C136" s="522"/>
      <c r="D136" s="523" t="s">
        <v>3758</v>
      </c>
      <c r="E136" s="524" t="s">
        <v>600</v>
      </c>
      <c r="F136" s="525">
        <v>31</v>
      </c>
      <c r="G136" s="525"/>
      <c r="H136" s="525">
        <v>0</v>
      </c>
      <c r="I136" s="526">
        <v>80</v>
      </c>
      <c r="J136" s="586" t="s">
        <v>3774</v>
      </c>
      <c r="K136" s="526">
        <f t="shared" si="151"/>
        <v>-31</v>
      </c>
      <c r="L136" s="531">
        <v>100</v>
      </c>
      <c r="M136" s="526">
        <f t="shared" si="152"/>
        <v>-2425</v>
      </c>
      <c r="N136" s="526">
        <v>75</v>
      </c>
      <c r="O136" s="518" t="s">
        <v>663</v>
      </c>
      <c r="P136" s="519">
        <v>44182</v>
      </c>
      <c r="Q136" s="387"/>
      <c r="R136" s="471" t="s">
        <v>3186</v>
      </c>
      <c r="Z136" s="393"/>
      <c r="AA136" s="393"/>
      <c r="AB136" s="393"/>
      <c r="AC136" s="393"/>
      <c r="AD136" s="393"/>
      <c r="AE136" s="393"/>
      <c r="AF136" s="393"/>
      <c r="AG136" s="393"/>
      <c r="AH136" s="393"/>
    </row>
    <row r="137" spans="1:34" s="40" customFormat="1" ht="14.25">
      <c r="A137" s="590">
        <v>19</v>
      </c>
      <c r="B137" s="591">
        <v>44181</v>
      </c>
      <c r="C137" s="522"/>
      <c r="D137" s="523" t="s">
        <v>3760</v>
      </c>
      <c r="E137" s="524" t="s">
        <v>600</v>
      </c>
      <c r="F137" s="525">
        <v>88</v>
      </c>
      <c r="G137" s="525"/>
      <c r="H137" s="525">
        <v>0</v>
      </c>
      <c r="I137" s="526" t="s">
        <v>3761</v>
      </c>
      <c r="J137" s="586" t="s">
        <v>3775</v>
      </c>
      <c r="K137" s="526">
        <f t="shared" ref="K137" si="153">H137-F137</f>
        <v>-88</v>
      </c>
      <c r="L137" s="531">
        <v>100</v>
      </c>
      <c r="M137" s="526">
        <f t="shared" ref="M137" si="154">(K137*N137)-100</f>
        <v>-2300</v>
      </c>
      <c r="N137" s="526">
        <v>25</v>
      </c>
      <c r="O137" s="518" t="s">
        <v>663</v>
      </c>
      <c r="P137" s="519">
        <v>44182</v>
      </c>
      <c r="Q137" s="387"/>
      <c r="R137" s="471" t="s">
        <v>602</v>
      </c>
      <c r="Z137" s="393"/>
      <c r="AA137" s="393"/>
      <c r="AB137" s="393"/>
      <c r="AC137" s="393"/>
      <c r="AD137" s="393"/>
      <c r="AE137" s="393"/>
      <c r="AF137" s="393"/>
      <c r="AG137" s="393"/>
      <c r="AH137" s="393"/>
    </row>
    <row r="138" spans="1:34" s="40" customFormat="1" ht="14.25">
      <c r="A138" s="424"/>
      <c r="B138" s="446"/>
      <c r="C138" s="447"/>
      <c r="D138" s="440"/>
      <c r="E138" s="441"/>
      <c r="F138" s="415"/>
      <c r="G138" s="415"/>
      <c r="H138" s="415"/>
      <c r="I138" s="376"/>
      <c r="J138" s="376"/>
      <c r="K138" s="376"/>
      <c r="L138" s="432"/>
      <c r="M138" s="376"/>
      <c r="N138" s="376"/>
      <c r="O138" s="404"/>
      <c r="P138" s="437"/>
      <c r="Q138" s="387"/>
      <c r="R138" s="343"/>
      <c r="Z138" s="393"/>
      <c r="AA138" s="393"/>
      <c r="AB138" s="393"/>
      <c r="AC138" s="393"/>
      <c r="AD138" s="393"/>
      <c r="AE138" s="393"/>
      <c r="AF138" s="393"/>
      <c r="AG138" s="393"/>
      <c r="AH138" s="393"/>
    </row>
    <row r="139" spans="1:34" s="40" customFormat="1" ht="14.25">
      <c r="A139" s="424"/>
      <c r="B139" s="446"/>
      <c r="C139" s="447"/>
      <c r="D139" s="440"/>
      <c r="E139" s="441"/>
      <c r="F139" s="415"/>
      <c r="G139" s="415"/>
      <c r="H139" s="415"/>
      <c r="I139" s="376"/>
      <c r="J139" s="376"/>
      <c r="K139" s="376"/>
      <c r="L139" s="432"/>
      <c r="M139" s="376"/>
      <c r="N139" s="376"/>
      <c r="O139" s="404"/>
      <c r="P139" s="437"/>
      <c r="Q139" s="387"/>
      <c r="R139" s="343"/>
      <c r="Z139" s="393"/>
      <c r="AA139" s="393"/>
      <c r="AB139" s="393"/>
      <c r="AC139" s="393"/>
      <c r="AD139" s="393"/>
      <c r="AE139" s="393"/>
      <c r="AF139" s="393"/>
      <c r="AG139" s="393"/>
      <c r="AH139" s="393"/>
    </row>
    <row r="140" spans="1:34" s="40" customFormat="1" ht="14.25">
      <c r="A140" s="424"/>
      <c r="B140" s="413"/>
      <c r="C140" s="413"/>
      <c r="D140" s="414"/>
      <c r="E140" s="415"/>
      <c r="F140" s="415"/>
      <c r="G140" s="409"/>
      <c r="H140" s="409"/>
      <c r="I140" s="409"/>
      <c r="J140" s="376"/>
      <c r="K140" s="376"/>
      <c r="L140" s="432"/>
      <c r="M140" s="376"/>
      <c r="N140" s="376"/>
      <c r="O140" s="404"/>
      <c r="P140" s="437"/>
      <c r="Q140" s="387"/>
      <c r="R140" s="343"/>
      <c r="Z140" s="393"/>
      <c r="AA140" s="393"/>
      <c r="AB140" s="393"/>
      <c r="AC140" s="393"/>
      <c r="AD140" s="393"/>
      <c r="AE140" s="393"/>
      <c r="AF140" s="393"/>
      <c r="AG140" s="393"/>
      <c r="AH140" s="393"/>
    </row>
    <row r="141" spans="1:34" s="40" customFormat="1" ht="14.25">
      <c r="A141" s="36"/>
      <c r="B141" s="425"/>
      <c r="C141" s="425"/>
      <c r="D141" s="426"/>
      <c r="E141" s="427"/>
      <c r="F141" s="427"/>
      <c r="G141" s="428"/>
      <c r="H141" s="428"/>
      <c r="I141" s="427"/>
      <c r="J141" s="423"/>
      <c r="K141" s="423"/>
      <c r="L141" s="423"/>
      <c r="M141" s="423"/>
      <c r="N141" s="423"/>
      <c r="O141" s="423"/>
      <c r="P141" s="423"/>
      <c r="Q141" s="387"/>
      <c r="R141" s="343"/>
      <c r="Z141" s="393"/>
      <c r="AA141" s="393"/>
      <c r="AB141" s="393"/>
      <c r="AC141" s="393"/>
      <c r="AD141" s="393"/>
      <c r="AE141" s="393"/>
      <c r="AF141" s="393"/>
      <c r="AG141" s="393"/>
      <c r="AH141" s="393"/>
    </row>
    <row r="142" spans="1:34" s="40" customFormat="1" ht="14.25">
      <c r="A142" s="36"/>
      <c r="B142" s="425"/>
      <c r="C142" s="425"/>
      <c r="D142" s="426"/>
      <c r="E142" s="427"/>
      <c r="F142" s="427"/>
      <c r="G142" s="428"/>
      <c r="H142" s="428"/>
      <c r="I142" s="427"/>
      <c r="J142" s="423"/>
      <c r="K142" s="423"/>
      <c r="L142" s="423"/>
      <c r="M142" s="423"/>
      <c r="N142" s="423"/>
      <c r="O142" s="423"/>
      <c r="P142" s="423"/>
      <c r="Q142" s="387"/>
      <c r="R142" s="343"/>
      <c r="Z142" s="393"/>
      <c r="AA142" s="393"/>
      <c r="AB142" s="393"/>
      <c r="AC142" s="393"/>
      <c r="AD142" s="393"/>
      <c r="AE142" s="393"/>
      <c r="AF142" s="393"/>
      <c r="AG142" s="393"/>
      <c r="AH142" s="393"/>
    </row>
    <row r="143" spans="1:34" s="40" customFormat="1" ht="14.25">
      <c r="A143" s="36"/>
      <c r="B143" s="425"/>
      <c r="C143" s="425"/>
      <c r="D143" s="426"/>
      <c r="E143" s="427"/>
      <c r="F143" s="427"/>
      <c r="G143" s="428"/>
      <c r="H143" s="428"/>
      <c r="I143" s="427"/>
      <c r="J143" s="423"/>
      <c r="K143" s="423"/>
      <c r="L143" s="423"/>
      <c r="M143" s="423"/>
      <c r="N143" s="423"/>
      <c r="O143" s="429"/>
      <c r="P143" s="423"/>
      <c r="Q143" s="387"/>
      <c r="R143" s="343"/>
      <c r="Z143" s="393"/>
      <c r="AA143" s="393"/>
      <c r="AB143" s="393"/>
      <c r="AC143" s="393"/>
      <c r="AD143" s="393"/>
      <c r="AE143" s="393"/>
      <c r="AF143" s="393"/>
      <c r="AG143" s="393"/>
      <c r="AH143" s="393"/>
    </row>
    <row r="144" spans="1:34" s="40" customFormat="1" ht="14.25">
      <c r="A144" s="377"/>
      <c r="B144" s="378"/>
      <c r="C144" s="378"/>
      <c r="D144" s="379"/>
      <c r="E144" s="377"/>
      <c r="F144" s="394"/>
      <c r="G144" s="377"/>
      <c r="H144" s="377"/>
      <c r="I144" s="377"/>
      <c r="J144" s="378"/>
      <c r="K144" s="395"/>
      <c r="L144" s="377"/>
      <c r="M144" s="377"/>
      <c r="N144" s="377"/>
      <c r="O144" s="396"/>
      <c r="P144" s="387"/>
      <c r="Q144" s="387"/>
      <c r="R144" s="343"/>
      <c r="Z144" s="393"/>
      <c r="AA144" s="393"/>
      <c r="AB144" s="393"/>
      <c r="AC144" s="393"/>
      <c r="AD144" s="393"/>
      <c r="AE144" s="393"/>
      <c r="AF144" s="393"/>
      <c r="AG144" s="393"/>
      <c r="AH144" s="393"/>
    </row>
    <row r="145" spans="1:29" ht="15">
      <c r="A145" s="99" t="s">
        <v>618</v>
      </c>
      <c r="B145" s="100"/>
      <c r="C145" s="100"/>
      <c r="D145" s="101"/>
      <c r="E145" s="34"/>
      <c r="F145" s="32"/>
      <c r="G145" s="32"/>
      <c r="H145" s="73"/>
      <c r="I145" s="119"/>
      <c r="J145" s="120"/>
      <c r="K145" s="17"/>
      <c r="L145" s="17"/>
      <c r="M145" s="17"/>
      <c r="N145" s="11"/>
      <c r="O145" s="53"/>
      <c r="Q145" s="95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9" ht="38.25">
      <c r="A146" s="20" t="s">
        <v>16</v>
      </c>
      <c r="B146" s="21" t="s">
        <v>575</v>
      </c>
      <c r="C146" s="21"/>
      <c r="D146" s="22" t="s">
        <v>588</v>
      </c>
      <c r="E146" s="21" t="s">
        <v>589</v>
      </c>
      <c r="F146" s="21" t="s">
        <v>590</v>
      </c>
      <c r="G146" s="21" t="s">
        <v>591</v>
      </c>
      <c r="H146" s="21" t="s">
        <v>592</v>
      </c>
      <c r="I146" s="21" t="s">
        <v>593</v>
      </c>
      <c r="J146" s="20" t="s">
        <v>594</v>
      </c>
      <c r="K146" s="62" t="s">
        <v>610</v>
      </c>
      <c r="L146" s="420" t="s">
        <v>3630</v>
      </c>
      <c r="M146" s="63" t="s">
        <v>3629</v>
      </c>
      <c r="N146" s="21" t="s">
        <v>597</v>
      </c>
      <c r="O146" s="78" t="s">
        <v>598</v>
      </c>
      <c r="P146" s="97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9" s="393" customFormat="1" ht="14.25">
      <c r="A147" s="557">
        <v>1</v>
      </c>
      <c r="B147" s="558">
        <v>44173</v>
      </c>
      <c r="C147" s="559"/>
      <c r="D147" s="560" t="s">
        <v>3705</v>
      </c>
      <c r="E147" s="561" t="s">
        <v>600</v>
      </c>
      <c r="F147" s="578">
        <v>1570</v>
      </c>
      <c r="G147" s="562">
        <v>1415</v>
      </c>
      <c r="H147" s="578">
        <v>1712.5</v>
      </c>
      <c r="I147" s="563">
        <v>1900</v>
      </c>
      <c r="J147" s="564" t="s">
        <v>3750</v>
      </c>
      <c r="K147" s="564">
        <f t="shared" ref="K147" si="155">H147-F147</f>
        <v>142.5</v>
      </c>
      <c r="L147" s="565">
        <f t="shared" ref="L147" si="156">(F147*-0.8)/100</f>
        <v>-12.56</v>
      </c>
      <c r="M147" s="566">
        <f t="shared" ref="M147" si="157">(K147+L147)/F147</f>
        <v>8.2764331210191083E-2</v>
      </c>
      <c r="N147" s="567" t="s">
        <v>599</v>
      </c>
      <c r="O147" s="577">
        <v>44181</v>
      </c>
      <c r="P147" s="98"/>
      <c r="Q147" s="444"/>
      <c r="R147" s="552" t="s">
        <v>602</v>
      </c>
      <c r="S147" s="438"/>
      <c r="T147" s="438"/>
      <c r="U147" s="438"/>
      <c r="V147" s="438"/>
      <c r="W147" s="438"/>
      <c r="X147" s="438"/>
      <c r="Y147" s="438"/>
      <c r="Z147" s="438"/>
    </row>
    <row r="148" spans="1:29" s="393" customFormat="1" ht="14.25">
      <c r="A148" s="507">
        <v>2</v>
      </c>
      <c r="B148" s="508">
        <v>44173</v>
      </c>
      <c r="C148" s="604"/>
      <c r="D148" s="605" t="s">
        <v>440</v>
      </c>
      <c r="E148" s="511" t="s">
        <v>600</v>
      </c>
      <c r="F148" s="493">
        <v>301</v>
      </c>
      <c r="G148" s="606">
        <v>265</v>
      </c>
      <c r="H148" s="493">
        <v>329</v>
      </c>
      <c r="I148" s="512" t="s">
        <v>3706</v>
      </c>
      <c r="J148" s="601" t="s">
        <v>3753</v>
      </c>
      <c r="K148" s="601">
        <f t="shared" ref="K148" si="158">H148-F148</f>
        <v>28</v>
      </c>
      <c r="L148" s="475">
        <f t="shared" ref="L148" si="159">(F148*-0.8)/100</f>
        <v>-2.4079999999999999</v>
      </c>
      <c r="M148" s="476">
        <f t="shared" ref="M148" si="160">(K148+L148)/F148</f>
        <v>8.502325581395348E-2</v>
      </c>
      <c r="N148" s="495" t="s">
        <v>599</v>
      </c>
      <c r="O148" s="477">
        <v>44183</v>
      </c>
      <c r="P148" s="98"/>
      <c r="Q148" s="444"/>
      <c r="R148" s="552" t="s">
        <v>602</v>
      </c>
      <c r="S148" s="438"/>
      <c r="T148" s="438"/>
      <c r="U148" s="438"/>
      <c r="V148" s="438"/>
      <c r="W148" s="438"/>
      <c r="X148" s="438"/>
      <c r="Y148" s="438"/>
      <c r="Z148" s="438"/>
    </row>
    <row r="149" spans="1:29" s="8" customFormat="1">
      <c r="A149" s="388"/>
      <c r="B149" s="389"/>
      <c r="C149" s="390"/>
      <c r="D149" s="391"/>
      <c r="E149" s="424"/>
      <c r="F149" s="424"/>
      <c r="G149" s="550"/>
      <c r="H149" s="550"/>
      <c r="I149" s="424"/>
      <c r="J149" s="551"/>
      <c r="K149" s="546"/>
      <c r="L149" s="547"/>
      <c r="M149" s="548"/>
      <c r="N149" s="549"/>
      <c r="O149" s="392"/>
      <c r="P149" s="123"/>
      <c r="Q149"/>
      <c r="R149" s="94"/>
      <c r="T149" s="57"/>
      <c r="U149" s="57"/>
      <c r="V149" s="57"/>
      <c r="W149" s="57"/>
      <c r="X149" s="57"/>
      <c r="Y149" s="57"/>
      <c r="Z149" s="57"/>
    </row>
    <row r="150" spans="1:29">
      <c r="A150" s="23" t="s">
        <v>603</v>
      </c>
      <c r="B150" s="23"/>
      <c r="C150" s="23"/>
      <c r="D150" s="23"/>
      <c r="E150" s="5"/>
      <c r="F150" s="30" t="s">
        <v>605</v>
      </c>
      <c r="G150" s="82"/>
      <c r="H150" s="82"/>
      <c r="I150" s="38"/>
      <c r="J150" s="85"/>
      <c r="K150" s="83"/>
      <c r="L150" s="84"/>
      <c r="M150" s="85"/>
      <c r="N150" s="86"/>
      <c r="O150" s="124"/>
      <c r="P150" s="11"/>
      <c r="Q150" s="16"/>
      <c r="R150" s="96"/>
      <c r="S150" s="16"/>
      <c r="T150" s="16"/>
      <c r="U150" s="16"/>
      <c r="V150" s="16"/>
      <c r="W150" s="16"/>
      <c r="X150" s="16"/>
      <c r="Y150" s="16"/>
    </row>
    <row r="151" spans="1:29">
      <c r="A151" s="29" t="s">
        <v>604</v>
      </c>
      <c r="B151" s="23"/>
      <c r="C151" s="23"/>
      <c r="D151" s="23"/>
      <c r="E151" s="32"/>
      <c r="F151" s="30" t="s">
        <v>607</v>
      </c>
      <c r="G151" s="12"/>
      <c r="H151" s="12"/>
      <c r="I151" s="12"/>
      <c r="J151" s="53"/>
      <c r="K151" s="12"/>
      <c r="L151" s="12"/>
      <c r="M151" s="12"/>
      <c r="N151" s="11"/>
      <c r="O151" s="53"/>
      <c r="Q151" s="7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9">
      <c r="A152" s="29"/>
      <c r="B152" s="23"/>
      <c r="C152" s="23"/>
      <c r="D152" s="23"/>
      <c r="E152" s="32"/>
      <c r="F152" s="30"/>
      <c r="G152" s="12"/>
      <c r="H152" s="12"/>
      <c r="I152" s="12"/>
      <c r="J152" s="53"/>
      <c r="K152" s="12"/>
      <c r="L152" s="12"/>
      <c r="M152" s="12"/>
      <c r="N152" s="11"/>
      <c r="O152" s="53"/>
      <c r="Q152" s="7"/>
      <c r="R152" s="82"/>
      <c r="S152" s="16"/>
      <c r="T152" s="16"/>
      <c r="U152" s="16"/>
      <c r="V152" s="16"/>
      <c r="W152" s="16"/>
      <c r="X152" s="16"/>
      <c r="Y152" s="16"/>
      <c r="Z152" s="16"/>
    </row>
    <row r="153" spans="1:29" ht="15">
      <c r="A153" s="11"/>
      <c r="B153" s="33" t="s">
        <v>3635</v>
      </c>
      <c r="C153" s="33"/>
      <c r="D153" s="33"/>
      <c r="E153" s="33"/>
      <c r="F153" s="34"/>
      <c r="G153" s="32"/>
      <c r="H153" s="32"/>
      <c r="I153" s="73"/>
      <c r="J153" s="74"/>
      <c r="K153" s="75"/>
      <c r="L153" s="419"/>
      <c r="M153" s="12"/>
      <c r="N153" s="11"/>
      <c r="O153" s="53"/>
      <c r="Q153" s="7"/>
      <c r="R153" s="82"/>
      <c r="S153" s="16"/>
      <c r="T153" s="16"/>
      <c r="U153" s="16"/>
      <c r="V153" s="16"/>
      <c r="W153" s="16"/>
      <c r="X153" s="16"/>
      <c r="Y153" s="16"/>
      <c r="Z153" s="16"/>
    </row>
    <row r="154" spans="1:29" ht="38.25">
      <c r="A154" s="20" t="s">
        <v>16</v>
      </c>
      <c r="B154" s="21" t="s">
        <v>575</v>
      </c>
      <c r="C154" s="21"/>
      <c r="D154" s="22" t="s">
        <v>588</v>
      </c>
      <c r="E154" s="21" t="s">
        <v>589</v>
      </c>
      <c r="F154" s="21" t="s">
        <v>590</v>
      </c>
      <c r="G154" s="21" t="s">
        <v>609</v>
      </c>
      <c r="H154" s="21" t="s">
        <v>592</v>
      </c>
      <c r="I154" s="21" t="s">
        <v>593</v>
      </c>
      <c r="J154" s="76" t="s">
        <v>594</v>
      </c>
      <c r="K154" s="62" t="s">
        <v>610</v>
      </c>
      <c r="L154" s="77" t="s">
        <v>611</v>
      </c>
      <c r="M154" s="21" t="s">
        <v>612</v>
      </c>
      <c r="N154" s="420" t="s">
        <v>3630</v>
      </c>
      <c r="O154" s="63" t="s">
        <v>3629</v>
      </c>
      <c r="P154" s="21" t="s">
        <v>597</v>
      </c>
      <c r="Q154" s="78" t="s">
        <v>598</v>
      </c>
      <c r="R154" s="82"/>
      <c r="S154" s="16"/>
      <c r="T154" s="16"/>
      <c r="U154" s="16"/>
      <c r="V154" s="16"/>
      <c r="W154" s="16"/>
      <c r="X154" s="16"/>
      <c r="Y154" s="16"/>
      <c r="Z154" s="16"/>
    </row>
    <row r="155" spans="1:29" ht="14.25">
      <c r="A155" s="382"/>
      <c r="B155" s="397"/>
      <c r="C155" s="401"/>
      <c r="D155" s="411"/>
      <c r="E155" s="402"/>
      <c r="F155" s="431"/>
      <c r="G155" s="409"/>
      <c r="H155" s="402"/>
      <c r="I155" s="399"/>
      <c r="J155" s="442"/>
      <c r="K155" s="442"/>
      <c r="L155" s="443"/>
      <c r="M155" s="441"/>
      <c r="N155" s="443"/>
      <c r="O155" s="430"/>
      <c r="P155" s="403"/>
      <c r="Q155" s="421"/>
      <c r="R155" s="439"/>
      <c r="S155" s="429"/>
      <c r="T155" s="16"/>
      <c r="U155" s="438"/>
      <c r="V155" s="438"/>
      <c r="W155" s="438"/>
      <c r="X155" s="438"/>
      <c r="Y155" s="438"/>
      <c r="Z155" s="438"/>
      <c r="AA155" s="393"/>
      <c r="AB155" s="393"/>
      <c r="AC155" s="393"/>
    </row>
    <row r="156" spans="1:29" ht="14.25">
      <c r="A156" s="382"/>
      <c r="B156" s="397"/>
      <c r="C156" s="401"/>
      <c r="D156" s="411"/>
      <c r="E156" s="402"/>
      <c r="F156" s="431"/>
      <c r="G156" s="409"/>
      <c r="H156" s="402"/>
      <c r="I156" s="399"/>
      <c r="J156" s="442"/>
      <c r="K156" s="442"/>
      <c r="L156" s="443"/>
      <c r="M156" s="441"/>
      <c r="N156" s="443"/>
      <c r="O156" s="430"/>
      <c r="P156" s="403"/>
      <c r="Q156" s="421"/>
      <c r="R156" s="439"/>
      <c r="S156" s="429"/>
      <c r="T156" s="16"/>
      <c r="U156" s="438"/>
      <c r="V156" s="438"/>
      <c r="W156" s="438"/>
      <c r="X156" s="438"/>
      <c r="Y156" s="438"/>
      <c r="Z156" s="438"/>
      <c r="AA156" s="393"/>
      <c r="AB156" s="393"/>
      <c r="AC156" s="393"/>
    </row>
    <row r="157" spans="1:29" s="393" customFormat="1" ht="14.25">
      <c r="A157" s="382"/>
      <c r="B157" s="397"/>
      <c r="C157" s="401"/>
      <c r="D157" s="411"/>
      <c r="E157" s="402"/>
      <c r="F157" s="431"/>
      <c r="G157" s="409"/>
      <c r="H157" s="402"/>
      <c r="I157" s="399"/>
      <c r="J157" s="442"/>
      <c r="K157" s="442"/>
      <c r="L157" s="443"/>
      <c r="M157" s="441"/>
      <c r="N157" s="443"/>
      <c r="O157" s="430"/>
      <c r="P157" s="403"/>
      <c r="Q157" s="421"/>
      <c r="R157" s="436"/>
      <c r="S157" s="438"/>
      <c r="T157" s="438"/>
      <c r="U157" s="438"/>
      <c r="V157" s="438"/>
      <c r="W157" s="438"/>
      <c r="X157" s="438"/>
      <c r="Y157" s="438"/>
      <c r="Z157" s="438"/>
    </row>
    <row r="158" spans="1:29" s="393" customFormat="1" ht="14.25">
      <c r="A158" s="382"/>
      <c r="B158" s="397"/>
      <c r="C158" s="401"/>
      <c r="D158" s="411"/>
      <c r="E158" s="402"/>
      <c r="F158" s="442"/>
      <c r="G158" s="415"/>
      <c r="H158" s="402"/>
      <c r="I158" s="399"/>
      <c r="J158" s="442"/>
      <c r="K158" s="442"/>
      <c r="L158" s="443"/>
      <c r="M158" s="441"/>
      <c r="N158" s="443"/>
      <c r="O158" s="430"/>
      <c r="P158" s="403"/>
      <c r="Q158" s="421"/>
      <c r="R158" s="436"/>
      <c r="S158" s="438"/>
      <c r="T158" s="438"/>
      <c r="U158" s="438"/>
      <c r="V158" s="438"/>
      <c r="W158" s="438"/>
      <c r="X158" s="438"/>
      <c r="Y158" s="438"/>
      <c r="Z158" s="438"/>
    </row>
    <row r="159" spans="1:29" s="393" customFormat="1" ht="14.25">
      <c r="A159" s="382"/>
      <c r="B159" s="397"/>
      <c r="C159" s="401"/>
      <c r="D159" s="411"/>
      <c r="E159" s="402"/>
      <c r="F159" s="442"/>
      <c r="G159" s="415"/>
      <c r="H159" s="402"/>
      <c r="I159" s="399"/>
      <c r="J159" s="442"/>
      <c r="K159" s="442"/>
      <c r="L159" s="443"/>
      <c r="M159" s="441"/>
      <c r="N159" s="443"/>
      <c r="O159" s="430"/>
      <c r="P159" s="403"/>
      <c r="Q159" s="421"/>
      <c r="R159" s="436"/>
      <c r="S159" s="438"/>
      <c r="T159" s="438"/>
      <c r="U159" s="438"/>
      <c r="V159" s="438"/>
      <c r="W159" s="438"/>
      <c r="X159" s="438"/>
      <c r="Y159" s="438"/>
      <c r="Z159" s="438"/>
    </row>
    <row r="160" spans="1:29" s="393" customFormat="1" ht="14.25">
      <c r="A160" s="382"/>
      <c r="B160" s="397"/>
      <c r="C160" s="401"/>
      <c r="D160" s="411"/>
      <c r="E160" s="402"/>
      <c r="F160" s="431"/>
      <c r="G160" s="409"/>
      <c r="H160" s="402"/>
      <c r="I160" s="399"/>
      <c r="J160" s="442"/>
      <c r="K160" s="433"/>
      <c r="L160" s="443"/>
      <c r="M160" s="441"/>
      <c r="N160" s="443"/>
      <c r="O160" s="430"/>
      <c r="P160" s="435"/>
      <c r="Q160" s="421"/>
      <c r="R160" s="436"/>
      <c r="S160" s="438"/>
      <c r="T160" s="438"/>
      <c r="U160" s="438"/>
      <c r="V160" s="438"/>
      <c r="W160" s="438"/>
      <c r="X160" s="438"/>
      <c r="Y160" s="438"/>
      <c r="Z160" s="438"/>
    </row>
    <row r="161" spans="1:26" s="393" customFormat="1" ht="14.25">
      <c r="A161" s="382"/>
      <c r="B161" s="397"/>
      <c r="C161" s="401"/>
      <c r="D161" s="411"/>
      <c r="E161" s="402"/>
      <c r="F161" s="431"/>
      <c r="G161" s="409"/>
      <c r="H161" s="402"/>
      <c r="I161" s="399"/>
      <c r="J161" s="433"/>
      <c r="K161" s="433"/>
      <c r="L161" s="433"/>
      <c r="M161" s="433"/>
      <c r="N161" s="434"/>
      <c r="O161" s="445"/>
      <c r="P161" s="435"/>
      <c r="Q161" s="421"/>
      <c r="R161" s="436"/>
      <c r="S161" s="438"/>
      <c r="T161" s="438"/>
      <c r="U161" s="438"/>
      <c r="V161" s="438"/>
      <c r="W161" s="438"/>
      <c r="X161" s="438"/>
      <c r="Y161" s="438"/>
      <c r="Z161" s="438"/>
    </row>
    <row r="162" spans="1:26" s="393" customFormat="1" ht="14.25">
      <c r="A162" s="382"/>
      <c r="B162" s="397"/>
      <c r="C162" s="401"/>
      <c r="D162" s="411"/>
      <c r="E162" s="402"/>
      <c r="F162" s="442"/>
      <c r="G162" s="415"/>
      <c r="H162" s="402"/>
      <c r="I162" s="399"/>
      <c r="J162" s="442"/>
      <c r="K162" s="442"/>
      <c r="L162" s="443"/>
      <c r="M162" s="441"/>
      <c r="N162" s="443"/>
      <c r="O162" s="430"/>
      <c r="P162" s="403"/>
      <c r="Q162" s="421"/>
      <c r="R162" s="439"/>
      <c r="S162" s="429"/>
      <c r="T162" s="438"/>
      <c r="U162" s="438"/>
      <c r="V162" s="438"/>
      <c r="W162" s="438"/>
      <c r="X162" s="438"/>
      <c r="Y162" s="438"/>
      <c r="Z162" s="438"/>
    </row>
    <row r="163" spans="1:26" s="393" customFormat="1" ht="14.25">
      <c r="A163" s="382"/>
      <c r="B163" s="397"/>
      <c r="C163" s="401"/>
      <c r="D163" s="411"/>
      <c r="E163" s="402"/>
      <c r="F163" s="431"/>
      <c r="G163" s="409"/>
      <c r="H163" s="402"/>
      <c r="I163" s="399"/>
      <c r="J163" s="376"/>
      <c r="K163" s="376"/>
      <c r="L163" s="376"/>
      <c r="M163" s="376"/>
      <c r="N163" s="432"/>
      <c r="O163" s="430"/>
      <c r="P163" s="404"/>
      <c r="Q163" s="421"/>
      <c r="R163" s="439"/>
      <c r="S163" s="429"/>
      <c r="T163" s="438"/>
      <c r="U163" s="438"/>
      <c r="V163" s="438"/>
      <c r="W163" s="438"/>
      <c r="X163" s="438"/>
      <c r="Y163" s="438"/>
      <c r="Z163" s="438"/>
    </row>
    <row r="164" spans="1:26">
      <c r="A164" s="29"/>
      <c r="B164" s="23"/>
      <c r="C164" s="23"/>
      <c r="D164" s="23"/>
      <c r="E164" s="32"/>
      <c r="F164" s="30"/>
      <c r="G164" s="12"/>
      <c r="H164" s="12"/>
      <c r="I164" s="12"/>
      <c r="J164" s="53"/>
      <c r="K164" s="12"/>
      <c r="L164" s="12"/>
      <c r="M164" s="12"/>
      <c r="N164" s="11"/>
      <c r="O164" s="53"/>
      <c r="P164" s="7"/>
      <c r="Q164" s="11"/>
      <c r="R164" s="141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9"/>
      <c r="B165" s="23"/>
      <c r="C165" s="23"/>
      <c r="D165" s="23"/>
      <c r="E165" s="32"/>
      <c r="F165" s="30"/>
      <c r="G165" s="41"/>
      <c r="H165" s="42"/>
      <c r="I165" s="82"/>
      <c r="J165" s="17"/>
      <c r="K165" s="83"/>
      <c r="L165" s="84"/>
      <c r="M165" s="85"/>
      <c r="N165" s="86"/>
      <c r="O165" s="87"/>
      <c r="P165" s="11"/>
      <c r="Q165" s="16"/>
      <c r="R165" s="141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37"/>
      <c r="B166" s="45"/>
      <c r="C166" s="102"/>
      <c r="D166" s="6"/>
      <c r="E166" s="38"/>
      <c r="F166" s="82"/>
      <c r="G166" s="41"/>
      <c r="H166" s="42"/>
      <c r="I166" s="82"/>
      <c r="J166" s="17"/>
      <c r="K166" s="83"/>
      <c r="L166" s="84"/>
      <c r="M166" s="85"/>
      <c r="N166" s="86"/>
      <c r="O166" s="87"/>
      <c r="P166" s="11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 ht="15">
      <c r="A167" s="5"/>
      <c r="B167" s="103" t="s">
        <v>619</v>
      </c>
      <c r="C167" s="103"/>
      <c r="D167" s="103"/>
      <c r="E167" s="103"/>
      <c r="F167" s="17"/>
      <c r="G167" s="17"/>
      <c r="H167" s="104"/>
      <c r="I167" s="17"/>
      <c r="J167" s="74"/>
      <c r="K167" s="75"/>
      <c r="L167" s="17"/>
      <c r="M167" s="17"/>
      <c r="N167" s="16"/>
      <c r="O167" s="98"/>
      <c r="P167" s="11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 ht="38.25">
      <c r="A168" s="20" t="s">
        <v>16</v>
      </c>
      <c r="B168" s="21" t="s">
        <v>575</v>
      </c>
      <c r="C168" s="21"/>
      <c r="D168" s="22" t="s">
        <v>588</v>
      </c>
      <c r="E168" s="21" t="s">
        <v>589</v>
      </c>
      <c r="F168" s="21" t="s">
        <v>590</v>
      </c>
      <c r="G168" s="21" t="s">
        <v>620</v>
      </c>
      <c r="H168" s="21" t="s">
        <v>621</v>
      </c>
      <c r="I168" s="21" t="s">
        <v>593</v>
      </c>
      <c r="J168" s="61" t="s">
        <v>594</v>
      </c>
      <c r="K168" s="21" t="s">
        <v>595</v>
      </c>
      <c r="L168" s="21" t="s">
        <v>596</v>
      </c>
      <c r="M168" s="21" t="s">
        <v>597</v>
      </c>
      <c r="N168" s="22" t="s">
        <v>598</v>
      </c>
      <c r="O168" s="98"/>
      <c r="P168" s="11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1</v>
      </c>
      <c r="B169" s="105">
        <v>41579</v>
      </c>
      <c r="C169" s="105"/>
      <c r="D169" s="106" t="s">
        <v>622</v>
      </c>
      <c r="E169" s="107" t="s">
        <v>623</v>
      </c>
      <c r="F169" s="108">
        <v>82</v>
      </c>
      <c r="G169" s="107" t="s">
        <v>624</v>
      </c>
      <c r="H169" s="107">
        <v>100</v>
      </c>
      <c r="I169" s="125">
        <v>100</v>
      </c>
      <c r="J169" s="126" t="s">
        <v>625</v>
      </c>
      <c r="K169" s="127">
        <f t="shared" ref="K169:K200" si="161">H169-F169</f>
        <v>18</v>
      </c>
      <c r="L169" s="128">
        <f t="shared" ref="L169:L200" si="162">K169/F169</f>
        <v>0.21951219512195122</v>
      </c>
      <c r="M169" s="129" t="s">
        <v>599</v>
      </c>
      <c r="N169" s="130">
        <v>42657</v>
      </c>
      <c r="O169" s="53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2</v>
      </c>
      <c r="B170" s="105">
        <v>41794</v>
      </c>
      <c r="C170" s="105"/>
      <c r="D170" s="106" t="s">
        <v>626</v>
      </c>
      <c r="E170" s="107" t="s">
        <v>600</v>
      </c>
      <c r="F170" s="108">
        <v>257</v>
      </c>
      <c r="G170" s="107" t="s">
        <v>624</v>
      </c>
      <c r="H170" s="107">
        <v>300</v>
      </c>
      <c r="I170" s="125">
        <v>300</v>
      </c>
      <c r="J170" s="126" t="s">
        <v>625</v>
      </c>
      <c r="K170" s="127">
        <f t="shared" si="161"/>
        <v>43</v>
      </c>
      <c r="L170" s="128">
        <f t="shared" si="162"/>
        <v>0.16731517509727625</v>
      </c>
      <c r="M170" s="129" t="s">
        <v>599</v>
      </c>
      <c r="N170" s="130">
        <v>41822</v>
      </c>
      <c r="O170" s="53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3</v>
      </c>
      <c r="B171" s="105">
        <v>41828</v>
      </c>
      <c r="C171" s="105"/>
      <c r="D171" s="106" t="s">
        <v>627</v>
      </c>
      <c r="E171" s="107" t="s">
        <v>600</v>
      </c>
      <c r="F171" s="108">
        <v>393</v>
      </c>
      <c r="G171" s="107" t="s">
        <v>624</v>
      </c>
      <c r="H171" s="107">
        <v>468</v>
      </c>
      <c r="I171" s="125">
        <v>468</v>
      </c>
      <c r="J171" s="126" t="s">
        <v>625</v>
      </c>
      <c r="K171" s="127">
        <f t="shared" si="161"/>
        <v>75</v>
      </c>
      <c r="L171" s="128">
        <f t="shared" si="162"/>
        <v>0.19083969465648856</v>
      </c>
      <c r="M171" s="129" t="s">
        <v>599</v>
      </c>
      <c r="N171" s="130">
        <v>41863</v>
      </c>
      <c r="O171" s="53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4</v>
      </c>
      <c r="B172" s="105">
        <v>41857</v>
      </c>
      <c r="C172" s="105"/>
      <c r="D172" s="106" t="s">
        <v>628</v>
      </c>
      <c r="E172" s="107" t="s">
        <v>600</v>
      </c>
      <c r="F172" s="108">
        <v>205</v>
      </c>
      <c r="G172" s="107" t="s">
        <v>624</v>
      </c>
      <c r="H172" s="107">
        <v>275</v>
      </c>
      <c r="I172" s="125">
        <v>250</v>
      </c>
      <c r="J172" s="126" t="s">
        <v>625</v>
      </c>
      <c r="K172" s="127">
        <f t="shared" si="161"/>
        <v>70</v>
      </c>
      <c r="L172" s="128">
        <f t="shared" si="162"/>
        <v>0.34146341463414637</v>
      </c>
      <c r="M172" s="129" t="s">
        <v>599</v>
      </c>
      <c r="N172" s="130">
        <v>41962</v>
      </c>
      <c r="O172" s="53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5</v>
      </c>
      <c r="B173" s="105">
        <v>41886</v>
      </c>
      <c r="C173" s="105"/>
      <c r="D173" s="106" t="s">
        <v>629</v>
      </c>
      <c r="E173" s="107" t="s">
        <v>600</v>
      </c>
      <c r="F173" s="108">
        <v>162</v>
      </c>
      <c r="G173" s="107" t="s">
        <v>624</v>
      </c>
      <c r="H173" s="107">
        <v>190</v>
      </c>
      <c r="I173" s="125">
        <v>190</v>
      </c>
      <c r="J173" s="126" t="s">
        <v>625</v>
      </c>
      <c r="K173" s="127">
        <f t="shared" si="161"/>
        <v>28</v>
      </c>
      <c r="L173" s="128">
        <f t="shared" si="162"/>
        <v>0.1728395061728395</v>
      </c>
      <c r="M173" s="129" t="s">
        <v>599</v>
      </c>
      <c r="N173" s="130">
        <v>42006</v>
      </c>
      <c r="O173" s="53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6</v>
      </c>
      <c r="B174" s="105">
        <v>41886</v>
      </c>
      <c r="C174" s="105"/>
      <c r="D174" s="106" t="s">
        <v>630</v>
      </c>
      <c r="E174" s="107" t="s">
        <v>600</v>
      </c>
      <c r="F174" s="108">
        <v>75</v>
      </c>
      <c r="G174" s="107" t="s">
        <v>624</v>
      </c>
      <c r="H174" s="107">
        <v>91.5</v>
      </c>
      <c r="I174" s="125" t="s">
        <v>631</v>
      </c>
      <c r="J174" s="126" t="s">
        <v>632</v>
      </c>
      <c r="K174" s="127">
        <f t="shared" si="161"/>
        <v>16.5</v>
      </c>
      <c r="L174" s="128">
        <f t="shared" si="162"/>
        <v>0.22</v>
      </c>
      <c r="M174" s="129" t="s">
        <v>599</v>
      </c>
      <c r="N174" s="130">
        <v>41954</v>
      </c>
      <c r="O174" s="5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7</v>
      </c>
      <c r="B175" s="105">
        <v>41913</v>
      </c>
      <c r="C175" s="105"/>
      <c r="D175" s="106" t="s">
        <v>633</v>
      </c>
      <c r="E175" s="107" t="s">
        <v>600</v>
      </c>
      <c r="F175" s="108">
        <v>850</v>
      </c>
      <c r="G175" s="107" t="s">
        <v>624</v>
      </c>
      <c r="H175" s="107">
        <v>982.5</v>
      </c>
      <c r="I175" s="125">
        <v>1050</v>
      </c>
      <c r="J175" s="126" t="s">
        <v>634</v>
      </c>
      <c r="K175" s="127">
        <f t="shared" si="161"/>
        <v>132.5</v>
      </c>
      <c r="L175" s="128">
        <f t="shared" si="162"/>
        <v>0.15588235294117647</v>
      </c>
      <c r="M175" s="129" t="s">
        <v>599</v>
      </c>
      <c r="N175" s="130">
        <v>42039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8</v>
      </c>
      <c r="B176" s="105">
        <v>41913</v>
      </c>
      <c r="C176" s="105"/>
      <c r="D176" s="106" t="s">
        <v>635</v>
      </c>
      <c r="E176" s="107" t="s">
        <v>600</v>
      </c>
      <c r="F176" s="108">
        <v>475</v>
      </c>
      <c r="G176" s="107" t="s">
        <v>624</v>
      </c>
      <c r="H176" s="107">
        <v>515</v>
      </c>
      <c r="I176" s="125">
        <v>600</v>
      </c>
      <c r="J176" s="126" t="s">
        <v>636</v>
      </c>
      <c r="K176" s="127">
        <f t="shared" si="161"/>
        <v>40</v>
      </c>
      <c r="L176" s="128">
        <f t="shared" si="162"/>
        <v>8.4210526315789472E-2</v>
      </c>
      <c r="M176" s="129" t="s">
        <v>599</v>
      </c>
      <c r="N176" s="130">
        <v>41939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9</v>
      </c>
      <c r="B177" s="105">
        <v>41913</v>
      </c>
      <c r="C177" s="105"/>
      <c r="D177" s="106" t="s">
        <v>637</v>
      </c>
      <c r="E177" s="107" t="s">
        <v>600</v>
      </c>
      <c r="F177" s="108">
        <v>86</v>
      </c>
      <c r="G177" s="107" t="s">
        <v>624</v>
      </c>
      <c r="H177" s="107">
        <v>99</v>
      </c>
      <c r="I177" s="125">
        <v>140</v>
      </c>
      <c r="J177" s="126" t="s">
        <v>638</v>
      </c>
      <c r="K177" s="127">
        <f t="shared" si="161"/>
        <v>13</v>
      </c>
      <c r="L177" s="128">
        <f t="shared" si="162"/>
        <v>0.15116279069767441</v>
      </c>
      <c r="M177" s="129" t="s">
        <v>599</v>
      </c>
      <c r="N177" s="130">
        <v>41939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10</v>
      </c>
      <c r="B178" s="105">
        <v>41926</v>
      </c>
      <c r="C178" s="105"/>
      <c r="D178" s="106" t="s">
        <v>639</v>
      </c>
      <c r="E178" s="107" t="s">
        <v>600</v>
      </c>
      <c r="F178" s="108">
        <v>496.6</v>
      </c>
      <c r="G178" s="107" t="s">
        <v>624</v>
      </c>
      <c r="H178" s="107">
        <v>621</v>
      </c>
      <c r="I178" s="125">
        <v>580</v>
      </c>
      <c r="J178" s="126" t="s">
        <v>625</v>
      </c>
      <c r="K178" s="127">
        <f t="shared" si="161"/>
        <v>124.39999999999998</v>
      </c>
      <c r="L178" s="128">
        <f t="shared" si="162"/>
        <v>0.25050342327829234</v>
      </c>
      <c r="M178" s="129" t="s">
        <v>599</v>
      </c>
      <c r="N178" s="130">
        <v>42605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11</v>
      </c>
      <c r="B179" s="105">
        <v>41926</v>
      </c>
      <c r="C179" s="105"/>
      <c r="D179" s="106" t="s">
        <v>640</v>
      </c>
      <c r="E179" s="107" t="s">
        <v>600</v>
      </c>
      <c r="F179" s="108">
        <v>2481.9</v>
      </c>
      <c r="G179" s="107" t="s">
        <v>624</v>
      </c>
      <c r="H179" s="107">
        <v>2840</v>
      </c>
      <c r="I179" s="125">
        <v>2870</v>
      </c>
      <c r="J179" s="126" t="s">
        <v>641</v>
      </c>
      <c r="K179" s="127">
        <f t="shared" si="161"/>
        <v>358.09999999999991</v>
      </c>
      <c r="L179" s="128">
        <f t="shared" si="162"/>
        <v>0.14428462065353154</v>
      </c>
      <c r="M179" s="129" t="s">
        <v>599</v>
      </c>
      <c r="N179" s="130">
        <v>42017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12</v>
      </c>
      <c r="B180" s="105">
        <v>41928</v>
      </c>
      <c r="C180" s="105"/>
      <c r="D180" s="106" t="s">
        <v>642</v>
      </c>
      <c r="E180" s="107" t="s">
        <v>600</v>
      </c>
      <c r="F180" s="108">
        <v>84.5</v>
      </c>
      <c r="G180" s="107" t="s">
        <v>624</v>
      </c>
      <c r="H180" s="107">
        <v>93</v>
      </c>
      <c r="I180" s="125">
        <v>110</v>
      </c>
      <c r="J180" s="126" t="s">
        <v>643</v>
      </c>
      <c r="K180" s="127">
        <f t="shared" si="161"/>
        <v>8.5</v>
      </c>
      <c r="L180" s="128">
        <f t="shared" si="162"/>
        <v>0.10059171597633136</v>
      </c>
      <c r="M180" s="129" t="s">
        <v>599</v>
      </c>
      <c r="N180" s="130">
        <v>41939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13</v>
      </c>
      <c r="B181" s="105">
        <v>41928</v>
      </c>
      <c r="C181" s="105"/>
      <c r="D181" s="106" t="s">
        <v>644</v>
      </c>
      <c r="E181" s="107" t="s">
        <v>600</v>
      </c>
      <c r="F181" s="108">
        <v>401</v>
      </c>
      <c r="G181" s="107" t="s">
        <v>624</v>
      </c>
      <c r="H181" s="107">
        <v>428</v>
      </c>
      <c r="I181" s="125">
        <v>450</v>
      </c>
      <c r="J181" s="126" t="s">
        <v>645</v>
      </c>
      <c r="K181" s="127">
        <f t="shared" si="161"/>
        <v>27</v>
      </c>
      <c r="L181" s="128">
        <f t="shared" si="162"/>
        <v>6.7331670822942641E-2</v>
      </c>
      <c r="M181" s="129" t="s">
        <v>599</v>
      </c>
      <c r="N181" s="130">
        <v>42020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14</v>
      </c>
      <c r="B182" s="105">
        <v>41928</v>
      </c>
      <c r="C182" s="105"/>
      <c r="D182" s="106" t="s">
        <v>646</v>
      </c>
      <c r="E182" s="107" t="s">
        <v>600</v>
      </c>
      <c r="F182" s="108">
        <v>101</v>
      </c>
      <c r="G182" s="107" t="s">
        <v>624</v>
      </c>
      <c r="H182" s="107">
        <v>112</v>
      </c>
      <c r="I182" s="125">
        <v>120</v>
      </c>
      <c r="J182" s="126" t="s">
        <v>647</v>
      </c>
      <c r="K182" s="127">
        <f t="shared" si="161"/>
        <v>11</v>
      </c>
      <c r="L182" s="128">
        <f t="shared" si="162"/>
        <v>0.10891089108910891</v>
      </c>
      <c r="M182" s="129" t="s">
        <v>599</v>
      </c>
      <c r="N182" s="130">
        <v>41939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15</v>
      </c>
      <c r="B183" s="105">
        <v>41954</v>
      </c>
      <c r="C183" s="105"/>
      <c r="D183" s="106" t="s">
        <v>648</v>
      </c>
      <c r="E183" s="107" t="s">
        <v>600</v>
      </c>
      <c r="F183" s="108">
        <v>59</v>
      </c>
      <c r="G183" s="107" t="s">
        <v>624</v>
      </c>
      <c r="H183" s="107">
        <v>76</v>
      </c>
      <c r="I183" s="125">
        <v>76</v>
      </c>
      <c r="J183" s="126" t="s">
        <v>625</v>
      </c>
      <c r="K183" s="127">
        <f t="shared" si="161"/>
        <v>17</v>
      </c>
      <c r="L183" s="128">
        <f t="shared" si="162"/>
        <v>0.28813559322033899</v>
      </c>
      <c r="M183" s="129" t="s">
        <v>599</v>
      </c>
      <c r="N183" s="130">
        <v>43032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16</v>
      </c>
      <c r="B184" s="105">
        <v>41954</v>
      </c>
      <c r="C184" s="105"/>
      <c r="D184" s="106" t="s">
        <v>637</v>
      </c>
      <c r="E184" s="107" t="s">
        <v>600</v>
      </c>
      <c r="F184" s="108">
        <v>99</v>
      </c>
      <c r="G184" s="107" t="s">
        <v>624</v>
      </c>
      <c r="H184" s="107">
        <v>120</v>
      </c>
      <c r="I184" s="125">
        <v>120</v>
      </c>
      <c r="J184" s="126" t="s">
        <v>649</v>
      </c>
      <c r="K184" s="127">
        <f t="shared" si="161"/>
        <v>21</v>
      </c>
      <c r="L184" s="128">
        <f t="shared" si="162"/>
        <v>0.21212121212121213</v>
      </c>
      <c r="M184" s="129" t="s">
        <v>599</v>
      </c>
      <c r="N184" s="130">
        <v>41960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17</v>
      </c>
      <c r="B185" s="105">
        <v>41956</v>
      </c>
      <c r="C185" s="105"/>
      <c r="D185" s="106" t="s">
        <v>650</v>
      </c>
      <c r="E185" s="107" t="s">
        <v>600</v>
      </c>
      <c r="F185" s="108">
        <v>22</v>
      </c>
      <c r="G185" s="107" t="s">
        <v>624</v>
      </c>
      <c r="H185" s="107">
        <v>33.549999999999997</v>
      </c>
      <c r="I185" s="125">
        <v>32</v>
      </c>
      <c r="J185" s="126" t="s">
        <v>651</v>
      </c>
      <c r="K185" s="127">
        <f t="shared" si="161"/>
        <v>11.549999999999997</v>
      </c>
      <c r="L185" s="128">
        <f t="shared" si="162"/>
        <v>0.52499999999999991</v>
      </c>
      <c r="M185" s="129" t="s">
        <v>599</v>
      </c>
      <c r="N185" s="130">
        <v>42188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18</v>
      </c>
      <c r="B186" s="105">
        <v>41976</v>
      </c>
      <c r="C186" s="105"/>
      <c r="D186" s="106" t="s">
        <v>652</v>
      </c>
      <c r="E186" s="107" t="s">
        <v>600</v>
      </c>
      <c r="F186" s="108">
        <v>440</v>
      </c>
      <c r="G186" s="107" t="s">
        <v>624</v>
      </c>
      <c r="H186" s="107">
        <v>520</v>
      </c>
      <c r="I186" s="125">
        <v>520</v>
      </c>
      <c r="J186" s="126" t="s">
        <v>653</v>
      </c>
      <c r="K186" s="127">
        <f t="shared" si="161"/>
        <v>80</v>
      </c>
      <c r="L186" s="128">
        <f t="shared" si="162"/>
        <v>0.18181818181818182</v>
      </c>
      <c r="M186" s="129" t="s">
        <v>599</v>
      </c>
      <c r="N186" s="130">
        <v>42208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19</v>
      </c>
      <c r="B187" s="105">
        <v>41976</v>
      </c>
      <c r="C187" s="105"/>
      <c r="D187" s="106" t="s">
        <v>654</v>
      </c>
      <c r="E187" s="107" t="s">
        <v>600</v>
      </c>
      <c r="F187" s="108">
        <v>360</v>
      </c>
      <c r="G187" s="107" t="s">
        <v>624</v>
      </c>
      <c r="H187" s="107">
        <v>427</v>
      </c>
      <c r="I187" s="125">
        <v>425</v>
      </c>
      <c r="J187" s="126" t="s">
        <v>655</v>
      </c>
      <c r="K187" s="127">
        <f t="shared" si="161"/>
        <v>67</v>
      </c>
      <c r="L187" s="128">
        <f t="shared" si="162"/>
        <v>0.18611111111111112</v>
      </c>
      <c r="M187" s="129" t="s">
        <v>599</v>
      </c>
      <c r="N187" s="130">
        <v>42058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20</v>
      </c>
      <c r="B188" s="105">
        <v>42012</v>
      </c>
      <c r="C188" s="105"/>
      <c r="D188" s="106" t="s">
        <v>656</v>
      </c>
      <c r="E188" s="107" t="s">
        <v>600</v>
      </c>
      <c r="F188" s="108">
        <v>360</v>
      </c>
      <c r="G188" s="107" t="s">
        <v>624</v>
      </c>
      <c r="H188" s="107">
        <v>455</v>
      </c>
      <c r="I188" s="125">
        <v>420</v>
      </c>
      <c r="J188" s="126" t="s">
        <v>657</v>
      </c>
      <c r="K188" s="127">
        <f t="shared" si="161"/>
        <v>95</v>
      </c>
      <c r="L188" s="128">
        <f t="shared" si="162"/>
        <v>0.2638888888888889</v>
      </c>
      <c r="M188" s="129" t="s">
        <v>599</v>
      </c>
      <c r="N188" s="130">
        <v>42024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21</v>
      </c>
      <c r="B189" s="105">
        <v>42012</v>
      </c>
      <c r="C189" s="105"/>
      <c r="D189" s="106" t="s">
        <v>658</v>
      </c>
      <c r="E189" s="107" t="s">
        <v>600</v>
      </c>
      <c r="F189" s="108">
        <v>130</v>
      </c>
      <c r="G189" s="107"/>
      <c r="H189" s="107">
        <v>175.5</v>
      </c>
      <c r="I189" s="125">
        <v>165</v>
      </c>
      <c r="J189" s="126" t="s">
        <v>659</v>
      </c>
      <c r="K189" s="127">
        <f t="shared" si="161"/>
        <v>45.5</v>
      </c>
      <c r="L189" s="128">
        <f t="shared" si="162"/>
        <v>0.35</v>
      </c>
      <c r="M189" s="129" t="s">
        <v>599</v>
      </c>
      <c r="N189" s="130">
        <v>43088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22</v>
      </c>
      <c r="B190" s="105">
        <v>42040</v>
      </c>
      <c r="C190" s="105"/>
      <c r="D190" s="106" t="s">
        <v>390</v>
      </c>
      <c r="E190" s="107" t="s">
        <v>623</v>
      </c>
      <c r="F190" s="108">
        <v>98</v>
      </c>
      <c r="G190" s="107"/>
      <c r="H190" s="107">
        <v>120</v>
      </c>
      <c r="I190" s="125">
        <v>120</v>
      </c>
      <c r="J190" s="126" t="s">
        <v>625</v>
      </c>
      <c r="K190" s="127">
        <f t="shared" si="161"/>
        <v>22</v>
      </c>
      <c r="L190" s="128">
        <f t="shared" si="162"/>
        <v>0.22448979591836735</v>
      </c>
      <c r="M190" s="129" t="s">
        <v>599</v>
      </c>
      <c r="N190" s="130">
        <v>42753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23</v>
      </c>
      <c r="B191" s="105">
        <v>42040</v>
      </c>
      <c r="C191" s="105"/>
      <c r="D191" s="106" t="s">
        <v>660</v>
      </c>
      <c r="E191" s="107" t="s">
        <v>623</v>
      </c>
      <c r="F191" s="108">
        <v>196</v>
      </c>
      <c r="G191" s="107"/>
      <c r="H191" s="107">
        <v>262</v>
      </c>
      <c r="I191" s="125">
        <v>255</v>
      </c>
      <c r="J191" s="126" t="s">
        <v>625</v>
      </c>
      <c r="K191" s="127">
        <f t="shared" si="161"/>
        <v>66</v>
      </c>
      <c r="L191" s="128">
        <f t="shared" si="162"/>
        <v>0.33673469387755101</v>
      </c>
      <c r="M191" s="129" t="s">
        <v>599</v>
      </c>
      <c r="N191" s="130">
        <v>42599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24</v>
      </c>
      <c r="B192" s="109">
        <v>42067</v>
      </c>
      <c r="C192" s="109"/>
      <c r="D192" s="110" t="s">
        <v>389</v>
      </c>
      <c r="E192" s="111" t="s">
        <v>623</v>
      </c>
      <c r="F192" s="112">
        <v>235</v>
      </c>
      <c r="G192" s="112"/>
      <c r="H192" s="113">
        <v>77</v>
      </c>
      <c r="I192" s="131" t="s">
        <v>661</v>
      </c>
      <c r="J192" s="132" t="s">
        <v>662</v>
      </c>
      <c r="K192" s="133">
        <f t="shared" si="161"/>
        <v>-158</v>
      </c>
      <c r="L192" s="134">
        <f t="shared" si="162"/>
        <v>-0.67234042553191486</v>
      </c>
      <c r="M192" s="135" t="s">
        <v>663</v>
      </c>
      <c r="N192" s="136">
        <v>43522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25</v>
      </c>
      <c r="B193" s="105">
        <v>42067</v>
      </c>
      <c r="C193" s="105"/>
      <c r="D193" s="106" t="s">
        <v>481</v>
      </c>
      <c r="E193" s="107" t="s">
        <v>623</v>
      </c>
      <c r="F193" s="108">
        <v>185</v>
      </c>
      <c r="G193" s="107"/>
      <c r="H193" s="107">
        <v>224</v>
      </c>
      <c r="I193" s="125" t="s">
        <v>664</v>
      </c>
      <c r="J193" s="126" t="s">
        <v>625</v>
      </c>
      <c r="K193" s="127">
        <f t="shared" si="161"/>
        <v>39</v>
      </c>
      <c r="L193" s="128">
        <f t="shared" si="162"/>
        <v>0.21081081081081082</v>
      </c>
      <c r="M193" s="129" t="s">
        <v>599</v>
      </c>
      <c r="N193" s="130">
        <v>42647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3">
        <v>26</v>
      </c>
      <c r="B194" s="114">
        <v>42090</v>
      </c>
      <c r="C194" s="114"/>
      <c r="D194" s="115" t="s">
        <v>665</v>
      </c>
      <c r="E194" s="116" t="s">
        <v>623</v>
      </c>
      <c r="F194" s="117">
        <v>49.5</v>
      </c>
      <c r="G194" s="118"/>
      <c r="H194" s="118">
        <v>15.85</v>
      </c>
      <c r="I194" s="118">
        <v>67</v>
      </c>
      <c r="J194" s="137" t="s">
        <v>666</v>
      </c>
      <c r="K194" s="118">
        <f t="shared" si="161"/>
        <v>-33.65</v>
      </c>
      <c r="L194" s="138">
        <f t="shared" si="162"/>
        <v>-0.67979797979797973</v>
      </c>
      <c r="M194" s="135" t="s">
        <v>663</v>
      </c>
      <c r="N194" s="139">
        <v>43627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27</v>
      </c>
      <c r="B195" s="105">
        <v>42093</v>
      </c>
      <c r="C195" s="105"/>
      <c r="D195" s="106" t="s">
        <v>667</v>
      </c>
      <c r="E195" s="107" t="s">
        <v>623</v>
      </c>
      <c r="F195" s="108">
        <v>183.5</v>
      </c>
      <c r="G195" s="107"/>
      <c r="H195" s="107">
        <v>219</v>
      </c>
      <c r="I195" s="125">
        <v>218</v>
      </c>
      <c r="J195" s="126" t="s">
        <v>668</v>
      </c>
      <c r="K195" s="127">
        <f t="shared" si="161"/>
        <v>35.5</v>
      </c>
      <c r="L195" s="128">
        <f t="shared" si="162"/>
        <v>0.19346049046321526</v>
      </c>
      <c r="M195" s="129" t="s">
        <v>599</v>
      </c>
      <c r="N195" s="130">
        <v>42103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28</v>
      </c>
      <c r="B196" s="105">
        <v>42114</v>
      </c>
      <c r="C196" s="105"/>
      <c r="D196" s="106" t="s">
        <v>669</v>
      </c>
      <c r="E196" s="107" t="s">
        <v>623</v>
      </c>
      <c r="F196" s="108">
        <f>(227+237)/2</f>
        <v>232</v>
      </c>
      <c r="G196" s="107"/>
      <c r="H196" s="107">
        <v>298</v>
      </c>
      <c r="I196" s="125">
        <v>298</v>
      </c>
      <c r="J196" s="126" t="s">
        <v>625</v>
      </c>
      <c r="K196" s="127">
        <f t="shared" si="161"/>
        <v>66</v>
      </c>
      <c r="L196" s="128">
        <f t="shared" si="162"/>
        <v>0.28448275862068967</v>
      </c>
      <c r="M196" s="129" t="s">
        <v>599</v>
      </c>
      <c r="N196" s="130">
        <v>42823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29</v>
      </c>
      <c r="B197" s="105">
        <v>42128</v>
      </c>
      <c r="C197" s="105"/>
      <c r="D197" s="106" t="s">
        <v>670</v>
      </c>
      <c r="E197" s="107" t="s">
        <v>600</v>
      </c>
      <c r="F197" s="108">
        <v>385</v>
      </c>
      <c r="G197" s="107"/>
      <c r="H197" s="107">
        <f>212.5+331</f>
        <v>543.5</v>
      </c>
      <c r="I197" s="125">
        <v>510</v>
      </c>
      <c r="J197" s="126" t="s">
        <v>671</v>
      </c>
      <c r="K197" s="127">
        <f t="shared" si="161"/>
        <v>158.5</v>
      </c>
      <c r="L197" s="128">
        <f t="shared" si="162"/>
        <v>0.41168831168831171</v>
      </c>
      <c r="M197" s="129" t="s">
        <v>599</v>
      </c>
      <c r="N197" s="130">
        <v>42235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30</v>
      </c>
      <c r="B198" s="105">
        <v>42128</v>
      </c>
      <c r="C198" s="105"/>
      <c r="D198" s="106" t="s">
        <v>672</v>
      </c>
      <c r="E198" s="107" t="s">
        <v>600</v>
      </c>
      <c r="F198" s="108">
        <v>115.5</v>
      </c>
      <c r="G198" s="107"/>
      <c r="H198" s="107">
        <v>146</v>
      </c>
      <c r="I198" s="125">
        <v>142</v>
      </c>
      <c r="J198" s="126" t="s">
        <v>673</v>
      </c>
      <c r="K198" s="127">
        <f t="shared" si="161"/>
        <v>30.5</v>
      </c>
      <c r="L198" s="128">
        <f t="shared" si="162"/>
        <v>0.26406926406926406</v>
      </c>
      <c r="M198" s="129" t="s">
        <v>599</v>
      </c>
      <c r="N198" s="130">
        <v>42202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31</v>
      </c>
      <c r="B199" s="105">
        <v>42151</v>
      </c>
      <c r="C199" s="105"/>
      <c r="D199" s="106" t="s">
        <v>674</v>
      </c>
      <c r="E199" s="107" t="s">
        <v>600</v>
      </c>
      <c r="F199" s="108">
        <v>237.5</v>
      </c>
      <c r="G199" s="107"/>
      <c r="H199" s="107">
        <v>279.5</v>
      </c>
      <c r="I199" s="125">
        <v>278</v>
      </c>
      <c r="J199" s="126" t="s">
        <v>625</v>
      </c>
      <c r="K199" s="127">
        <f t="shared" si="161"/>
        <v>42</v>
      </c>
      <c r="L199" s="128">
        <f t="shared" si="162"/>
        <v>0.17684210526315788</v>
      </c>
      <c r="M199" s="129" t="s">
        <v>599</v>
      </c>
      <c r="N199" s="130">
        <v>42222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32</v>
      </c>
      <c r="B200" s="105">
        <v>42174</v>
      </c>
      <c r="C200" s="105"/>
      <c r="D200" s="106" t="s">
        <v>644</v>
      </c>
      <c r="E200" s="107" t="s">
        <v>623</v>
      </c>
      <c r="F200" s="108">
        <v>340</v>
      </c>
      <c r="G200" s="107"/>
      <c r="H200" s="107">
        <v>448</v>
      </c>
      <c r="I200" s="125">
        <v>448</v>
      </c>
      <c r="J200" s="126" t="s">
        <v>625</v>
      </c>
      <c r="K200" s="127">
        <f t="shared" si="161"/>
        <v>108</v>
      </c>
      <c r="L200" s="128">
        <f t="shared" si="162"/>
        <v>0.31764705882352939</v>
      </c>
      <c r="M200" s="129" t="s">
        <v>599</v>
      </c>
      <c r="N200" s="130">
        <v>43018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33</v>
      </c>
      <c r="B201" s="105">
        <v>42191</v>
      </c>
      <c r="C201" s="105"/>
      <c r="D201" s="106" t="s">
        <v>675</v>
      </c>
      <c r="E201" s="107" t="s">
        <v>623</v>
      </c>
      <c r="F201" s="108">
        <v>390</v>
      </c>
      <c r="G201" s="107"/>
      <c r="H201" s="107">
        <v>460</v>
      </c>
      <c r="I201" s="125">
        <v>460</v>
      </c>
      <c r="J201" s="126" t="s">
        <v>625</v>
      </c>
      <c r="K201" s="127">
        <f t="shared" ref="K201:K221" si="163">H201-F201</f>
        <v>70</v>
      </c>
      <c r="L201" s="128">
        <f t="shared" ref="L201:L221" si="164">K201/F201</f>
        <v>0.17948717948717949</v>
      </c>
      <c r="M201" s="129" t="s">
        <v>599</v>
      </c>
      <c r="N201" s="130">
        <v>42478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34</v>
      </c>
      <c r="B202" s="109">
        <v>42195</v>
      </c>
      <c r="C202" s="109"/>
      <c r="D202" s="110" t="s">
        <v>676</v>
      </c>
      <c r="E202" s="111" t="s">
        <v>623</v>
      </c>
      <c r="F202" s="112">
        <v>122.5</v>
      </c>
      <c r="G202" s="112"/>
      <c r="H202" s="113">
        <v>61</v>
      </c>
      <c r="I202" s="131">
        <v>172</v>
      </c>
      <c r="J202" s="132" t="s">
        <v>677</v>
      </c>
      <c r="K202" s="133">
        <f t="shared" si="163"/>
        <v>-61.5</v>
      </c>
      <c r="L202" s="134">
        <f t="shared" si="164"/>
        <v>-0.50204081632653064</v>
      </c>
      <c r="M202" s="135" t="s">
        <v>663</v>
      </c>
      <c r="N202" s="136">
        <v>43333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35</v>
      </c>
      <c r="B203" s="105">
        <v>42219</v>
      </c>
      <c r="C203" s="105"/>
      <c r="D203" s="106" t="s">
        <v>678</v>
      </c>
      <c r="E203" s="107" t="s">
        <v>623</v>
      </c>
      <c r="F203" s="108">
        <v>297.5</v>
      </c>
      <c r="G203" s="107"/>
      <c r="H203" s="107">
        <v>350</v>
      </c>
      <c r="I203" s="125">
        <v>360</v>
      </c>
      <c r="J203" s="126" t="s">
        <v>679</v>
      </c>
      <c r="K203" s="127">
        <f t="shared" si="163"/>
        <v>52.5</v>
      </c>
      <c r="L203" s="128">
        <f t="shared" si="164"/>
        <v>0.17647058823529413</v>
      </c>
      <c r="M203" s="129" t="s">
        <v>599</v>
      </c>
      <c r="N203" s="130">
        <v>42232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36</v>
      </c>
      <c r="B204" s="105">
        <v>42219</v>
      </c>
      <c r="C204" s="105"/>
      <c r="D204" s="106" t="s">
        <v>680</v>
      </c>
      <c r="E204" s="107" t="s">
        <v>623</v>
      </c>
      <c r="F204" s="108">
        <v>115.5</v>
      </c>
      <c r="G204" s="107"/>
      <c r="H204" s="107">
        <v>149</v>
      </c>
      <c r="I204" s="125">
        <v>140</v>
      </c>
      <c r="J204" s="140" t="s">
        <v>681</v>
      </c>
      <c r="K204" s="127">
        <f t="shared" si="163"/>
        <v>33.5</v>
      </c>
      <c r="L204" s="128">
        <f t="shared" si="164"/>
        <v>0.29004329004329005</v>
      </c>
      <c r="M204" s="129" t="s">
        <v>599</v>
      </c>
      <c r="N204" s="130">
        <v>42740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37</v>
      </c>
      <c r="B205" s="105">
        <v>42251</v>
      </c>
      <c r="C205" s="105"/>
      <c r="D205" s="106" t="s">
        <v>674</v>
      </c>
      <c r="E205" s="107" t="s">
        <v>623</v>
      </c>
      <c r="F205" s="108">
        <v>226</v>
      </c>
      <c r="G205" s="107"/>
      <c r="H205" s="107">
        <v>292</v>
      </c>
      <c r="I205" s="125">
        <v>292</v>
      </c>
      <c r="J205" s="126" t="s">
        <v>682</v>
      </c>
      <c r="K205" s="127">
        <f t="shared" si="163"/>
        <v>66</v>
      </c>
      <c r="L205" s="128">
        <f t="shared" si="164"/>
        <v>0.29203539823008851</v>
      </c>
      <c r="M205" s="129" t="s">
        <v>599</v>
      </c>
      <c r="N205" s="130">
        <v>42286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38</v>
      </c>
      <c r="B206" s="105">
        <v>42254</v>
      </c>
      <c r="C206" s="105"/>
      <c r="D206" s="106" t="s">
        <v>669</v>
      </c>
      <c r="E206" s="107" t="s">
        <v>623</v>
      </c>
      <c r="F206" s="108">
        <v>232.5</v>
      </c>
      <c r="G206" s="107"/>
      <c r="H206" s="107">
        <v>312.5</v>
      </c>
      <c r="I206" s="125">
        <v>310</v>
      </c>
      <c r="J206" s="126" t="s">
        <v>625</v>
      </c>
      <c r="K206" s="127">
        <f t="shared" si="163"/>
        <v>80</v>
      </c>
      <c r="L206" s="128">
        <f t="shared" si="164"/>
        <v>0.34408602150537637</v>
      </c>
      <c r="M206" s="129" t="s">
        <v>599</v>
      </c>
      <c r="N206" s="130">
        <v>42823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39</v>
      </c>
      <c r="B207" s="105">
        <v>42268</v>
      </c>
      <c r="C207" s="105"/>
      <c r="D207" s="106" t="s">
        <v>683</v>
      </c>
      <c r="E207" s="107" t="s">
        <v>623</v>
      </c>
      <c r="F207" s="108">
        <v>196.5</v>
      </c>
      <c r="G207" s="107"/>
      <c r="H207" s="107">
        <v>238</v>
      </c>
      <c r="I207" s="125">
        <v>238</v>
      </c>
      <c r="J207" s="126" t="s">
        <v>682</v>
      </c>
      <c r="K207" s="127">
        <f t="shared" si="163"/>
        <v>41.5</v>
      </c>
      <c r="L207" s="128">
        <f t="shared" si="164"/>
        <v>0.21119592875318066</v>
      </c>
      <c r="M207" s="129" t="s">
        <v>599</v>
      </c>
      <c r="N207" s="130">
        <v>42291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40</v>
      </c>
      <c r="B208" s="105">
        <v>42271</v>
      </c>
      <c r="C208" s="105"/>
      <c r="D208" s="106" t="s">
        <v>622</v>
      </c>
      <c r="E208" s="107" t="s">
        <v>623</v>
      </c>
      <c r="F208" s="108">
        <v>65</v>
      </c>
      <c r="G208" s="107"/>
      <c r="H208" s="107">
        <v>82</v>
      </c>
      <c r="I208" s="125">
        <v>82</v>
      </c>
      <c r="J208" s="126" t="s">
        <v>682</v>
      </c>
      <c r="K208" s="127">
        <f t="shared" si="163"/>
        <v>17</v>
      </c>
      <c r="L208" s="128">
        <f t="shared" si="164"/>
        <v>0.26153846153846155</v>
      </c>
      <c r="M208" s="129" t="s">
        <v>599</v>
      </c>
      <c r="N208" s="130">
        <v>42578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41</v>
      </c>
      <c r="B209" s="105">
        <v>42291</v>
      </c>
      <c r="C209" s="105"/>
      <c r="D209" s="106" t="s">
        <v>684</v>
      </c>
      <c r="E209" s="107" t="s">
        <v>623</v>
      </c>
      <c r="F209" s="108">
        <v>144</v>
      </c>
      <c r="G209" s="107"/>
      <c r="H209" s="107">
        <v>182.5</v>
      </c>
      <c r="I209" s="125">
        <v>181</v>
      </c>
      <c r="J209" s="126" t="s">
        <v>682</v>
      </c>
      <c r="K209" s="127">
        <f t="shared" si="163"/>
        <v>38.5</v>
      </c>
      <c r="L209" s="128">
        <f t="shared" si="164"/>
        <v>0.2673611111111111</v>
      </c>
      <c r="M209" s="129" t="s">
        <v>599</v>
      </c>
      <c r="N209" s="130">
        <v>42817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42</v>
      </c>
      <c r="B210" s="105">
        <v>42291</v>
      </c>
      <c r="C210" s="105"/>
      <c r="D210" s="106" t="s">
        <v>685</v>
      </c>
      <c r="E210" s="107" t="s">
        <v>623</v>
      </c>
      <c r="F210" s="108">
        <v>264</v>
      </c>
      <c r="G210" s="107"/>
      <c r="H210" s="107">
        <v>311</v>
      </c>
      <c r="I210" s="125">
        <v>311</v>
      </c>
      <c r="J210" s="126" t="s">
        <v>682</v>
      </c>
      <c r="K210" s="127">
        <f t="shared" si="163"/>
        <v>47</v>
      </c>
      <c r="L210" s="128">
        <f t="shared" si="164"/>
        <v>0.17803030303030304</v>
      </c>
      <c r="M210" s="129" t="s">
        <v>599</v>
      </c>
      <c r="N210" s="130">
        <v>42604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43</v>
      </c>
      <c r="B211" s="105">
        <v>42318</v>
      </c>
      <c r="C211" s="105"/>
      <c r="D211" s="106" t="s">
        <v>686</v>
      </c>
      <c r="E211" s="107" t="s">
        <v>600</v>
      </c>
      <c r="F211" s="108">
        <v>549.5</v>
      </c>
      <c r="G211" s="107"/>
      <c r="H211" s="107">
        <v>630</v>
      </c>
      <c r="I211" s="125">
        <v>630</v>
      </c>
      <c r="J211" s="126" t="s">
        <v>682</v>
      </c>
      <c r="K211" s="127">
        <f t="shared" si="163"/>
        <v>80.5</v>
      </c>
      <c r="L211" s="128">
        <f t="shared" si="164"/>
        <v>0.1464968152866242</v>
      </c>
      <c r="M211" s="129" t="s">
        <v>599</v>
      </c>
      <c r="N211" s="130">
        <v>42419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44</v>
      </c>
      <c r="B212" s="105">
        <v>42342</v>
      </c>
      <c r="C212" s="105"/>
      <c r="D212" s="106" t="s">
        <v>687</v>
      </c>
      <c r="E212" s="107" t="s">
        <v>623</v>
      </c>
      <c r="F212" s="108">
        <v>1027.5</v>
      </c>
      <c r="G212" s="107"/>
      <c r="H212" s="107">
        <v>1315</v>
      </c>
      <c r="I212" s="125">
        <v>1250</v>
      </c>
      <c r="J212" s="126" t="s">
        <v>682</v>
      </c>
      <c r="K212" s="127">
        <f t="shared" si="163"/>
        <v>287.5</v>
      </c>
      <c r="L212" s="128">
        <f t="shared" si="164"/>
        <v>0.27980535279805352</v>
      </c>
      <c r="M212" s="129" t="s">
        <v>599</v>
      </c>
      <c r="N212" s="130">
        <v>43244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45</v>
      </c>
      <c r="B213" s="105">
        <v>42367</v>
      </c>
      <c r="C213" s="105"/>
      <c r="D213" s="106" t="s">
        <v>688</v>
      </c>
      <c r="E213" s="107" t="s">
        <v>623</v>
      </c>
      <c r="F213" s="108">
        <v>465</v>
      </c>
      <c r="G213" s="107"/>
      <c r="H213" s="107">
        <v>540</v>
      </c>
      <c r="I213" s="125">
        <v>540</v>
      </c>
      <c r="J213" s="126" t="s">
        <v>682</v>
      </c>
      <c r="K213" s="127">
        <f t="shared" si="163"/>
        <v>75</v>
      </c>
      <c r="L213" s="128">
        <f t="shared" si="164"/>
        <v>0.16129032258064516</v>
      </c>
      <c r="M213" s="129" t="s">
        <v>599</v>
      </c>
      <c r="N213" s="130">
        <v>42530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46</v>
      </c>
      <c r="B214" s="105">
        <v>42380</v>
      </c>
      <c r="C214" s="105"/>
      <c r="D214" s="106" t="s">
        <v>390</v>
      </c>
      <c r="E214" s="107" t="s">
        <v>600</v>
      </c>
      <c r="F214" s="108">
        <v>81</v>
      </c>
      <c r="G214" s="107"/>
      <c r="H214" s="107">
        <v>110</v>
      </c>
      <c r="I214" s="125">
        <v>110</v>
      </c>
      <c r="J214" s="126" t="s">
        <v>682</v>
      </c>
      <c r="K214" s="127">
        <f t="shared" si="163"/>
        <v>29</v>
      </c>
      <c r="L214" s="128">
        <f t="shared" si="164"/>
        <v>0.35802469135802467</v>
      </c>
      <c r="M214" s="129" t="s">
        <v>599</v>
      </c>
      <c r="N214" s="130">
        <v>42745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47</v>
      </c>
      <c r="B215" s="105">
        <v>42382</v>
      </c>
      <c r="C215" s="105"/>
      <c r="D215" s="106" t="s">
        <v>689</v>
      </c>
      <c r="E215" s="107" t="s">
        <v>600</v>
      </c>
      <c r="F215" s="108">
        <v>417.5</v>
      </c>
      <c r="G215" s="107"/>
      <c r="H215" s="107">
        <v>547</v>
      </c>
      <c r="I215" s="125">
        <v>535</v>
      </c>
      <c r="J215" s="126" t="s">
        <v>682</v>
      </c>
      <c r="K215" s="127">
        <f t="shared" si="163"/>
        <v>129.5</v>
      </c>
      <c r="L215" s="128">
        <f t="shared" si="164"/>
        <v>0.31017964071856285</v>
      </c>
      <c r="M215" s="129" t="s">
        <v>599</v>
      </c>
      <c r="N215" s="130">
        <v>42578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48</v>
      </c>
      <c r="B216" s="105">
        <v>42408</v>
      </c>
      <c r="C216" s="105"/>
      <c r="D216" s="106" t="s">
        <v>690</v>
      </c>
      <c r="E216" s="107" t="s">
        <v>623</v>
      </c>
      <c r="F216" s="108">
        <v>650</v>
      </c>
      <c r="G216" s="107"/>
      <c r="H216" s="107">
        <v>800</v>
      </c>
      <c r="I216" s="125">
        <v>800</v>
      </c>
      <c r="J216" s="126" t="s">
        <v>682</v>
      </c>
      <c r="K216" s="127">
        <f t="shared" si="163"/>
        <v>150</v>
      </c>
      <c r="L216" s="128">
        <f t="shared" si="164"/>
        <v>0.23076923076923078</v>
      </c>
      <c r="M216" s="129" t="s">
        <v>599</v>
      </c>
      <c r="N216" s="130">
        <v>43154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49</v>
      </c>
      <c r="B217" s="105">
        <v>42433</v>
      </c>
      <c r="C217" s="105"/>
      <c r="D217" s="106" t="s">
        <v>197</v>
      </c>
      <c r="E217" s="107" t="s">
        <v>623</v>
      </c>
      <c r="F217" s="108">
        <v>437.5</v>
      </c>
      <c r="G217" s="107"/>
      <c r="H217" s="107">
        <v>504.5</v>
      </c>
      <c r="I217" s="125">
        <v>522</v>
      </c>
      <c r="J217" s="126" t="s">
        <v>691</v>
      </c>
      <c r="K217" s="127">
        <f t="shared" si="163"/>
        <v>67</v>
      </c>
      <c r="L217" s="128">
        <f t="shared" si="164"/>
        <v>0.15314285714285714</v>
      </c>
      <c r="M217" s="129" t="s">
        <v>599</v>
      </c>
      <c r="N217" s="130">
        <v>42480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50</v>
      </c>
      <c r="B218" s="105">
        <v>42438</v>
      </c>
      <c r="C218" s="105"/>
      <c r="D218" s="106" t="s">
        <v>692</v>
      </c>
      <c r="E218" s="107" t="s">
        <v>623</v>
      </c>
      <c r="F218" s="108">
        <v>189.5</v>
      </c>
      <c r="G218" s="107"/>
      <c r="H218" s="107">
        <v>218</v>
      </c>
      <c r="I218" s="125">
        <v>218</v>
      </c>
      <c r="J218" s="126" t="s">
        <v>682</v>
      </c>
      <c r="K218" s="127">
        <f t="shared" si="163"/>
        <v>28.5</v>
      </c>
      <c r="L218" s="128">
        <f t="shared" si="164"/>
        <v>0.15039577836411611</v>
      </c>
      <c r="M218" s="129" t="s">
        <v>599</v>
      </c>
      <c r="N218" s="130">
        <v>43034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3">
        <v>51</v>
      </c>
      <c r="B219" s="114">
        <v>42471</v>
      </c>
      <c r="C219" s="114"/>
      <c r="D219" s="115" t="s">
        <v>693</v>
      </c>
      <c r="E219" s="116" t="s">
        <v>623</v>
      </c>
      <c r="F219" s="117">
        <v>36.5</v>
      </c>
      <c r="G219" s="118"/>
      <c r="H219" s="118">
        <v>15.85</v>
      </c>
      <c r="I219" s="118">
        <v>60</v>
      </c>
      <c r="J219" s="137" t="s">
        <v>694</v>
      </c>
      <c r="K219" s="133">
        <f t="shared" si="163"/>
        <v>-20.65</v>
      </c>
      <c r="L219" s="167">
        <f t="shared" si="164"/>
        <v>-0.5657534246575342</v>
      </c>
      <c r="M219" s="135" t="s">
        <v>663</v>
      </c>
      <c r="N219" s="168">
        <v>43627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52</v>
      </c>
      <c r="B220" s="105">
        <v>42472</v>
      </c>
      <c r="C220" s="105"/>
      <c r="D220" s="106" t="s">
        <v>695</v>
      </c>
      <c r="E220" s="107" t="s">
        <v>623</v>
      </c>
      <c r="F220" s="108">
        <v>93</v>
      </c>
      <c r="G220" s="107"/>
      <c r="H220" s="107">
        <v>149</v>
      </c>
      <c r="I220" s="125">
        <v>140</v>
      </c>
      <c r="J220" s="140" t="s">
        <v>696</v>
      </c>
      <c r="K220" s="127">
        <f t="shared" si="163"/>
        <v>56</v>
      </c>
      <c r="L220" s="128">
        <f t="shared" si="164"/>
        <v>0.60215053763440862</v>
      </c>
      <c r="M220" s="129" t="s">
        <v>599</v>
      </c>
      <c r="N220" s="130">
        <v>42740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53</v>
      </c>
      <c r="B221" s="105">
        <v>42472</v>
      </c>
      <c r="C221" s="105"/>
      <c r="D221" s="106" t="s">
        <v>697</v>
      </c>
      <c r="E221" s="107" t="s">
        <v>623</v>
      </c>
      <c r="F221" s="108">
        <v>130</v>
      </c>
      <c r="G221" s="107"/>
      <c r="H221" s="107">
        <v>150</v>
      </c>
      <c r="I221" s="125" t="s">
        <v>698</v>
      </c>
      <c r="J221" s="126" t="s">
        <v>682</v>
      </c>
      <c r="K221" s="127">
        <f t="shared" si="163"/>
        <v>20</v>
      </c>
      <c r="L221" s="128">
        <f t="shared" si="164"/>
        <v>0.15384615384615385</v>
      </c>
      <c r="M221" s="129" t="s">
        <v>599</v>
      </c>
      <c r="N221" s="130">
        <v>42564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54</v>
      </c>
      <c r="B222" s="105">
        <v>42473</v>
      </c>
      <c r="C222" s="105"/>
      <c r="D222" s="106" t="s">
        <v>354</v>
      </c>
      <c r="E222" s="107" t="s">
        <v>623</v>
      </c>
      <c r="F222" s="108">
        <v>196</v>
      </c>
      <c r="G222" s="107"/>
      <c r="H222" s="107">
        <v>299</v>
      </c>
      <c r="I222" s="125">
        <v>299</v>
      </c>
      <c r="J222" s="126" t="s">
        <v>682</v>
      </c>
      <c r="K222" s="127">
        <v>103</v>
      </c>
      <c r="L222" s="128">
        <v>0.52551020408163296</v>
      </c>
      <c r="M222" s="129" t="s">
        <v>599</v>
      </c>
      <c r="N222" s="130">
        <v>42620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55</v>
      </c>
      <c r="B223" s="105">
        <v>42473</v>
      </c>
      <c r="C223" s="105"/>
      <c r="D223" s="106" t="s">
        <v>756</v>
      </c>
      <c r="E223" s="107" t="s">
        <v>623</v>
      </c>
      <c r="F223" s="108">
        <v>88</v>
      </c>
      <c r="G223" s="107"/>
      <c r="H223" s="107">
        <v>103</v>
      </c>
      <c r="I223" s="125">
        <v>103</v>
      </c>
      <c r="J223" s="126" t="s">
        <v>682</v>
      </c>
      <c r="K223" s="127">
        <v>15</v>
      </c>
      <c r="L223" s="128">
        <v>0.170454545454545</v>
      </c>
      <c r="M223" s="129" t="s">
        <v>599</v>
      </c>
      <c r="N223" s="130">
        <v>42530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56</v>
      </c>
      <c r="B224" s="105">
        <v>42492</v>
      </c>
      <c r="C224" s="105"/>
      <c r="D224" s="106" t="s">
        <v>699</v>
      </c>
      <c r="E224" s="107" t="s">
        <v>623</v>
      </c>
      <c r="F224" s="108">
        <v>127.5</v>
      </c>
      <c r="G224" s="107"/>
      <c r="H224" s="107">
        <v>148</v>
      </c>
      <c r="I224" s="125" t="s">
        <v>700</v>
      </c>
      <c r="J224" s="126" t="s">
        <v>682</v>
      </c>
      <c r="K224" s="127">
        <f>H224-F224</f>
        <v>20.5</v>
      </c>
      <c r="L224" s="128">
        <f>K224/F224</f>
        <v>0.16078431372549021</v>
      </c>
      <c r="M224" s="129" t="s">
        <v>599</v>
      </c>
      <c r="N224" s="130">
        <v>42564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57</v>
      </c>
      <c r="B225" s="105">
        <v>42493</v>
      </c>
      <c r="C225" s="105"/>
      <c r="D225" s="106" t="s">
        <v>701</v>
      </c>
      <c r="E225" s="107" t="s">
        <v>623</v>
      </c>
      <c r="F225" s="108">
        <v>675</v>
      </c>
      <c r="G225" s="107"/>
      <c r="H225" s="107">
        <v>815</v>
      </c>
      <c r="I225" s="125" t="s">
        <v>702</v>
      </c>
      <c r="J225" s="126" t="s">
        <v>682</v>
      </c>
      <c r="K225" s="127">
        <f>H225-F225</f>
        <v>140</v>
      </c>
      <c r="L225" s="128">
        <f>K225/F225</f>
        <v>0.2074074074074074</v>
      </c>
      <c r="M225" s="129" t="s">
        <v>599</v>
      </c>
      <c r="N225" s="130">
        <v>43154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58</v>
      </c>
      <c r="B226" s="109">
        <v>42522</v>
      </c>
      <c r="C226" s="109"/>
      <c r="D226" s="110" t="s">
        <v>757</v>
      </c>
      <c r="E226" s="111" t="s">
        <v>623</v>
      </c>
      <c r="F226" s="112">
        <v>500</v>
      </c>
      <c r="G226" s="112"/>
      <c r="H226" s="113">
        <v>232.5</v>
      </c>
      <c r="I226" s="131" t="s">
        <v>758</v>
      </c>
      <c r="J226" s="132" t="s">
        <v>759</v>
      </c>
      <c r="K226" s="133">
        <f>H226-F226</f>
        <v>-267.5</v>
      </c>
      <c r="L226" s="134">
        <f>K226/F226</f>
        <v>-0.53500000000000003</v>
      </c>
      <c r="M226" s="135" t="s">
        <v>663</v>
      </c>
      <c r="N226" s="136">
        <v>43735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59</v>
      </c>
      <c r="B227" s="105">
        <v>42527</v>
      </c>
      <c r="C227" s="105"/>
      <c r="D227" s="106" t="s">
        <v>703</v>
      </c>
      <c r="E227" s="107" t="s">
        <v>623</v>
      </c>
      <c r="F227" s="108">
        <v>110</v>
      </c>
      <c r="G227" s="107"/>
      <c r="H227" s="107">
        <v>126.5</v>
      </c>
      <c r="I227" s="125">
        <v>125</v>
      </c>
      <c r="J227" s="126" t="s">
        <v>632</v>
      </c>
      <c r="K227" s="127">
        <f>H227-F227</f>
        <v>16.5</v>
      </c>
      <c r="L227" s="128">
        <f>K227/F227</f>
        <v>0.15</v>
      </c>
      <c r="M227" s="129" t="s">
        <v>599</v>
      </c>
      <c r="N227" s="130">
        <v>42552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60</v>
      </c>
      <c r="B228" s="105">
        <v>42538</v>
      </c>
      <c r="C228" s="105"/>
      <c r="D228" s="106" t="s">
        <v>704</v>
      </c>
      <c r="E228" s="107" t="s">
        <v>623</v>
      </c>
      <c r="F228" s="108">
        <v>44</v>
      </c>
      <c r="G228" s="107"/>
      <c r="H228" s="107">
        <v>69.5</v>
      </c>
      <c r="I228" s="125">
        <v>69.5</v>
      </c>
      <c r="J228" s="126" t="s">
        <v>705</v>
      </c>
      <c r="K228" s="127">
        <f>H228-F228</f>
        <v>25.5</v>
      </c>
      <c r="L228" s="128">
        <f>K228/F228</f>
        <v>0.57954545454545459</v>
      </c>
      <c r="M228" s="129" t="s">
        <v>599</v>
      </c>
      <c r="N228" s="130">
        <v>42977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61</v>
      </c>
      <c r="B229" s="105">
        <v>42549</v>
      </c>
      <c r="C229" s="105"/>
      <c r="D229" s="147" t="s">
        <v>760</v>
      </c>
      <c r="E229" s="107" t="s">
        <v>623</v>
      </c>
      <c r="F229" s="108">
        <v>262.5</v>
      </c>
      <c r="G229" s="107"/>
      <c r="H229" s="107">
        <v>340</v>
      </c>
      <c r="I229" s="125">
        <v>333</v>
      </c>
      <c r="J229" s="126" t="s">
        <v>761</v>
      </c>
      <c r="K229" s="127">
        <v>77.5</v>
      </c>
      <c r="L229" s="128">
        <v>0.29523809523809502</v>
      </c>
      <c r="M229" s="129" t="s">
        <v>599</v>
      </c>
      <c r="N229" s="130">
        <v>43017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62</v>
      </c>
      <c r="B230" s="105">
        <v>42549</v>
      </c>
      <c r="C230" s="105"/>
      <c r="D230" s="147" t="s">
        <v>762</v>
      </c>
      <c r="E230" s="107" t="s">
        <v>623</v>
      </c>
      <c r="F230" s="108">
        <v>840</v>
      </c>
      <c r="G230" s="107"/>
      <c r="H230" s="107">
        <v>1230</v>
      </c>
      <c r="I230" s="125">
        <v>1230</v>
      </c>
      <c r="J230" s="126" t="s">
        <v>682</v>
      </c>
      <c r="K230" s="127">
        <v>390</v>
      </c>
      <c r="L230" s="128">
        <v>0.46428571428571402</v>
      </c>
      <c r="M230" s="129" t="s">
        <v>599</v>
      </c>
      <c r="N230" s="130">
        <v>42649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4">
        <v>63</v>
      </c>
      <c r="B231" s="142">
        <v>42556</v>
      </c>
      <c r="C231" s="142"/>
      <c r="D231" s="143" t="s">
        <v>706</v>
      </c>
      <c r="E231" s="144" t="s">
        <v>623</v>
      </c>
      <c r="F231" s="145">
        <v>395</v>
      </c>
      <c r="G231" s="146"/>
      <c r="H231" s="146">
        <f>(468.5+342.5)/2</f>
        <v>405.5</v>
      </c>
      <c r="I231" s="146">
        <v>510</v>
      </c>
      <c r="J231" s="169" t="s">
        <v>707</v>
      </c>
      <c r="K231" s="170">
        <f t="shared" ref="K231:K237" si="165">H231-F231</f>
        <v>10.5</v>
      </c>
      <c r="L231" s="171">
        <f t="shared" ref="L231:L237" si="166">K231/F231</f>
        <v>2.6582278481012658E-2</v>
      </c>
      <c r="M231" s="172" t="s">
        <v>708</v>
      </c>
      <c r="N231" s="173">
        <v>43606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64</v>
      </c>
      <c r="B232" s="109">
        <v>42584</v>
      </c>
      <c r="C232" s="109"/>
      <c r="D232" s="110" t="s">
        <v>709</v>
      </c>
      <c r="E232" s="111" t="s">
        <v>600</v>
      </c>
      <c r="F232" s="112">
        <f>169.5-12.8</f>
        <v>156.69999999999999</v>
      </c>
      <c r="G232" s="112"/>
      <c r="H232" s="113">
        <v>77</v>
      </c>
      <c r="I232" s="131" t="s">
        <v>710</v>
      </c>
      <c r="J232" s="383" t="s">
        <v>3401</v>
      </c>
      <c r="K232" s="133">
        <f t="shared" si="165"/>
        <v>-79.699999999999989</v>
      </c>
      <c r="L232" s="134">
        <f t="shared" si="166"/>
        <v>-0.50861518825781749</v>
      </c>
      <c r="M232" s="135" t="s">
        <v>663</v>
      </c>
      <c r="N232" s="136">
        <v>43522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65</v>
      </c>
      <c r="B233" s="109">
        <v>42586</v>
      </c>
      <c r="C233" s="109"/>
      <c r="D233" s="110" t="s">
        <v>711</v>
      </c>
      <c r="E233" s="111" t="s">
        <v>623</v>
      </c>
      <c r="F233" s="112">
        <v>400</v>
      </c>
      <c r="G233" s="112"/>
      <c r="H233" s="113">
        <v>305</v>
      </c>
      <c r="I233" s="131">
        <v>475</v>
      </c>
      <c r="J233" s="132" t="s">
        <v>712</v>
      </c>
      <c r="K233" s="133">
        <f t="shared" si="165"/>
        <v>-95</v>
      </c>
      <c r="L233" s="134">
        <f t="shared" si="166"/>
        <v>-0.23749999999999999</v>
      </c>
      <c r="M233" s="135" t="s">
        <v>663</v>
      </c>
      <c r="N233" s="136">
        <v>43606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66</v>
      </c>
      <c r="B234" s="105">
        <v>42593</v>
      </c>
      <c r="C234" s="105"/>
      <c r="D234" s="106" t="s">
        <v>713</v>
      </c>
      <c r="E234" s="107" t="s">
        <v>623</v>
      </c>
      <c r="F234" s="108">
        <v>86.5</v>
      </c>
      <c r="G234" s="107"/>
      <c r="H234" s="107">
        <v>130</v>
      </c>
      <c r="I234" s="125">
        <v>130</v>
      </c>
      <c r="J234" s="140" t="s">
        <v>714</v>
      </c>
      <c r="K234" s="127">
        <f t="shared" si="165"/>
        <v>43.5</v>
      </c>
      <c r="L234" s="128">
        <f t="shared" si="166"/>
        <v>0.50289017341040465</v>
      </c>
      <c r="M234" s="129" t="s">
        <v>599</v>
      </c>
      <c r="N234" s="130">
        <v>43091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67</v>
      </c>
      <c r="B235" s="109">
        <v>42600</v>
      </c>
      <c r="C235" s="109"/>
      <c r="D235" s="110" t="s">
        <v>381</v>
      </c>
      <c r="E235" s="111" t="s">
        <v>623</v>
      </c>
      <c r="F235" s="112">
        <v>133.5</v>
      </c>
      <c r="G235" s="112"/>
      <c r="H235" s="113">
        <v>126.5</v>
      </c>
      <c r="I235" s="131">
        <v>178</v>
      </c>
      <c r="J235" s="132" t="s">
        <v>715</v>
      </c>
      <c r="K235" s="133">
        <f t="shared" si="165"/>
        <v>-7</v>
      </c>
      <c r="L235" s="134">
        <f t="shared" si="166"/>
        <v>-5.2434456928838954E-2</v>
      </c>
      <c r="M235" s="135" t="s">
        <v>663</v>
      </c>
      <c r="N235" s="136">
        <v>42615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68</v>
      </c>
      <c r="B236" s="105">
        <v>42613</v>
      </c>
      <c r="C236" s="105"/>
      <c r="D236" s="106" t="s">
        <v>716</v>
      </c>
      <c r="E236" s="107" t="s">
        <v>623</v>
      </c>
      <c r="F236" s="108">
        <v>560</v>
      </c>
      <c r="G236" s="107"/>
      <c r="H236" s="107">
        <v>725</v>
      </c>
      <c r="I236" s="125">
        <v>725</v>
      </c>
      <c r="J236" s="126" t="s">
        <v>625</v>
      </c>
      <c r="K236" s="127">
        <f t="shared" si="165"/>
        <v>165</v>
      </c>
      <c r="L236" s="128">
        <f t="shared" si="166"/>
        <v>0.29464285714285715</v>
      </c>
      <c r="M236" s="129" t="s">
        <v>599</v>
      </c>
      <c r="N236" s="130">
        <v>42456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69</v>
      </c>
      <c r="B237" s="105">
        <v>42614</v>
      </c>
      <c r="C237" s="105"/>
      <c r="D237" s="106" t="s">
        <v>717</v>
      </c>
      <c r="E237" s="107" t="s">
        <v>623</v>
      </c>
      <c r="F237" s="108">
        <v>160.5</v>
      </c>
      <c r="G237" s="107"/>
      <c r="H237" s="107">
        <v>210</v>
      </c>
      <c r="I237" s="125">
        <v>210</v>
      </c>
      <c r="J237" s="126" t="s">
        <v>625</v>
      </c>
      <c r="K237" s="127">
        <f t="shared" si="165"/>
        <v>49.5</v>
      </c>
      <c r="L237" s="128">
        <f t="shared" si="166"/>
        <v>0.30841121495327101</v>
      </c>
      <c r="M237" s="129" t="s">
        <v>599</v>
      </c>
      <c r="N237" s="130">
        <v>42871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70</v>
      </c>
      <c r="B238" s="105">
        <v>42646</v>
      </c>
      <c r="C238" s="105"/>
      <c r="D238" s="147" t="s">
        <v>405</v>
      </c>
      <c r="E238" s="107" t="s">
        <v>623</v>
      </c>
      <c r="F238" s="108">
        <v>430</v>
      </c>
      <c r="G238" s="107"/>
      <c r="H238" s="107">
        <v>596</v>
      </c>
      <c r="I238" s="125">
        <v>575</v>
      </c>
      <c r="J238" s="126" t="s">
        <v>763</v>
      </c>
      <c r="K238" s="127">
        <v>166</v>
      </c>
      <c r="L238" s="128">
        <v>0.38604651162790699</v>
      </c>
      <c r="M238" s="129" t="s">
        <v>599</v>
      </c>
      <c r="N238" s="130">
        <v>42769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71</v>
      </c>
      <c r="B239" s="105">
        <v>42657</v>
      </c>
      <c r="C239" s="105"/>
      <c r="D239" s="106" t="s">
        <v>718</v>
      </c>
      <c r="E239" s="107" t="s">
        <v>623</v>
      </c>
      <c r="F239" s="108">
        <v>280</v>
      </c>
      <c r="G239" s="107"/>
      <c r="H239" s="107">
        <v>345</v>
      </c>
      <c r="I239" s="125">
        <v>345</v>
      </c>
      <c r="J239" s="126" t="s">
        <v>625</v>
      </c>
      <c r="K239" s="127">
        <f t="shared" ref="K239:K244" si="167">H239-F239</f>
        <v>65</v>
      </c>
      <c r="L239" s="128">
        <f>K239/F239</f>
        <v>0.23214285714285715</v>
      </c>
      <c r="M239" s="129" t="s">
        <v>599</v>
      </c>
      <c r="N239" s="130">
        <v>42814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72</v>
      </c>
      <c r="B240" s="105">
        <v>42657</v>
      </c>
      <c r="C240" s="105"/>
      <c r="D240" s="106" t="s">
        <v>719</v>
      </c>
      <c r="E240" s="107" t="s">
        <v>623</v>
      </c>
      <c r="F240" s="108">
        <v>245</v>
      </c>
      <c r="G240" s="107"/>
      <c r="H240" s="107">
        <v>325.5</v>
      </c>
      <c r="I240" s="125">
        <v>330</v>
      </c>
      <c r="J240" s="126" t="s">
        <v>720</v>
      </c>
      <c r="K240" s="127">
        <f t="shared" si="167"/>
        <v>80.5</v>
      </c>
      <c r="L240" s="128">
        <f>K240/F240</f>
        <v>0.32857142857142857</v>
      </c>
      <c r="M240" s="129" t="s">
        <v>599</v>
      </c>
      <c r="N240" s="130">
        <v>42769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73</v>
      </c>
      <c r="B241" s="105">
        <v>42660</v>
      </c>
      <c r="C241" s="105"/>
      <c r="D241" s="106" t="s">
        <v>349</v>
      </c>
      <c r="E241" s="107" t="s">
        <v>623</v>
      </c>
      <c r="F241" s="108">
        <v>125</v>
      </c>
      <c r="G241" s="107"/>
      <c r="H241" s="107">
        <v>160</v>
      </c>
      <c r="I241" s="125">
        <v>160</v>
      </c>
      <c r="J241" s="126" t="s">
        <v>682</v>
      </c>
      <c r="K241" s="127">
        <f t="shared" si="167"/>
        <v>35</v>
      </c>
      <c r="L241" s="128">
        <v>0.28000000000000003</v>
      </c>
      <c r="M241" s="129" t="s">
        <v>599</v>
      </c>
      <c r="N241" s="130">
        <v>42803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74</v>
      </c>
      <c r="B242" s="105">
        <v>42660</v>
      </c>
      <c r="C242" s="105"/>
      <c r="D242" s="106" t="s">
        <v>483</v>
      </c>
      <c r="E242" s="107" t="s">
        <v>623</v>
      </c>
      <c r="F242" s="108">
        <v>114</v>
      </c>
      <c r="G242" s="107"/>
      <c r="H242" s="107">
        <v>145</v>
      </c>
      <c r="I242" s="125">
        <v>145</v>
      </c>
      <c r="J242" s="126" t="s">
        <v>682</v>
      </c>
      <c r="K242" s="127">
        <f t="shared" si="167"/>
        <v>31</v>
      </c>
      <c r="L242" s="128">
        <f>K242/F242</f>
        <v>0.27192982456140352</v>
      </c>
      <c r="M242" s="129" t="s">
        <v>599</v>
      </c>
      <c r="N242" s="130">
        <v>42859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75</v>
      </c>
      <c r="B243" s="105">
        <v>42660</v>
      </c>
      <c r="C243" s="105"/>
      <c r="D243" s="106" t="s">
        <v>721</v>
      </c>
      <c r="E243" s="107" t="s">
        <v>623</v>
      </c>
      <c r="F243" s="108">
        <v>212</v>
      </c>
      <c r="G243" s="107"/>
      <c r="H243" s="107">
        <v>280</v>
      </c>
      <c r="I243" s="125">
        <v>276</v>
      </c>
      <c r="J243" s="126" t="s">
        <v>722</v>
      </c>
      <c r="K243" s="127">
        <f t="shared" si="167"/>
        <v>68</v>
      </c>
      <c r="L243" s="128">
        <f>K243/F243</f>
        <v>0.32075471698113206</v>
      </c>
      <c r="M243" s="129" t="s">
        <v>599</v>
      </c>
      <c r="N243" s="130">
        <v>42858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76</v>
      </c>
      <c r="B244" s="105">
        <v>42678</v>
      </c>
      <c r="C244" s="105"/>
      <c r="D244" s="106" t="s">
        <v>151</v>
      </c>
      <c r="E244" s="107" t="s">
        <v>623</v>
      </c>
      <c r="F244" s="108">
        <v>155</v>
      </c>
      <c r="G244" s="107"/>
      <c r="H244" s="107">
        <v>210</v>
      </c>
      <c r="I244" s="125">
        <v>210</v>
      </c>
      <c r="J244" s="126" t="s">
        <v>723</v>
      </c>
      <c r="K244" s="127">
        <f t="shared" si="167"/>
        <v>55</v>
      </c>
      <c r="L244" s="128">
        <f>K244/F244</f>
        <v>0.35483870967741937</v>
      </c>
      <c r="M244" s="129" t="s">
        <v>599</v>
      </c>
      <c r="N244" s="130">
        <v>42944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77</v>
      </c>
      <c r="B245" s="109">
        <v>42710</v>
      </c>
      <c r="C245" s="109"/>
      <c r="D245" s="110" t="s">
        <v>764</v>
      </c>
      <c r="E245" s="111" t="s">
        <v>623</v>
      </c>
      <c r="F245" s="112">
        <v>150.5</v>
      </c>
      <c r="G245" s="112"/>
      <c r="H245" s="113">
        <v>72.5</v>
      </c>
      <c r="I245" s="131">
        <v>174</v>
      </c>
      <c r="J245" s="132" t="s">
        <v>765</v>
      </c>
      <c r="K245" s="133">
        <v>-78</v>
      </c>
      <c r="L245" s="134">
        <v>-0.51827242524916906</v>
      </c>
      <c r="M245" s="135" t="s">
        <v>663</v>
      </c>
      <c r="N245" s="136">
        <v>43333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78</v>
      </c>
      <c r="B246" s="105">
        <v>42712</v>
      </c>
      <c r="C246" s="105"/>
      <c r="D246" s="106" t="s">
        <v>125</v>
      </c>
      <c r="E246" s="107" t="s">
        <v>623</v>
      </c>
      <c r="F246" s="108">
        <v>380</v>
      </c>
      <c r="G246" s="107"/>
      <c r="H246" s="107">
        <v>478</v>
      </c>
      <c r="I246" s="125">
        <v>468</v>
      </c>
      <c r="J246" s="126" t="s">
        <v>682</v>
      </c>
      <c r="K246" s="127">
        <f>H246-F246</f>
        <v>98</v>
      </c>
      <c r="L246" s="128">
        <f>K246/F246</f>
        <v>0.25789473684210529</v>
      </c>
      <c r="M246" s="129" t="s">
        <v>599</v>
      </c>
      <c r="N246" s="130">
        <v>43025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79</v>
      </c>
      <c r="B247" s="105">
        <v>42734</v>
      </c>
      <c r="C247" s="105"/>
      <c r="D247" s="106" t="s">
        <v>248</v>
      </c>
      <c r="E247" s="107" t="s">
        <v>623</v>
      </c>
      <c r="F247" s="108">
        <v>305</v>
      </c>
      <c r="G247" s="107"/>
      <c r="H247" s="107">
        <v>375</v>
      </c>
      <c r="I247" s="125">
        <v>375</v>
      </c>
      <c r="J247" s="126" t="s">
        <v>682</v>
      </c>
      <c r="K247" s="127">
        <f>H247-F247</f>
        <v>70</v>
      </c>
      <c r="L247" s="128">
        <f>K247/F247</f>
        <v>0.22950819672131148</v>
      </c>
      <c r="M247" s="129" t="s">
        <v>599</v>
      </c>
      <c r="N247" s="130">
        <v>42768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80</v>
      </c>
      <c r="B248" s="105">
        <v>42739</v>
      </c>
      <c r="C248" s="105"/>
      <c r="D248" s="106" t="s">
        <v>351</v>
      </c>
      <c r="E248" s="107" t="s">
        <v>623</v>
      </c>
      <c r="F248" s="108">
        <v>99.5</v>
      </c>
      <c r="G248" s="107"/>
      <c r="H248" s="107">
        <v>158</v>
      </c>
      <c r="I248" s="125">
        <v>158</v>
      </c>
      <c r="J248" s="126" t="s">
        <v>682</v>
      </c>
      <c r="K248" s="127">
        <f>H248-F248</f>
        <v>58.5</v>
      </c>
      <c r="L248" s="128">
        <f>K248/F248</f>
        <v>0.5879396984924623</v>
      </c>
      <c r="M248" s="129" t="s">
        <v>599</v>
      </c>
      <c r="N248" s="130">
        <v>42898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81</v>
      </c>
      <c r="B249" s="105">
        <v>42739</v>
      </c>
      <c r="C249" s="105"/>
      <c r="D249" s="106" t="s">
        <v>351</v>
      </c>
      <c r="E249" s="107" t="s">
        <v>623</v>
      </c>
      <c r="F249" s="108">
        <v>99.5</v>
      </c>
      <c r="G249" s="107"/>
      <c r="H249" s="107">
        <v>158</v>
      </c>
      <c r="I249" s="125">
        <v>158</v>
      </c>
      <c r="J249" s="126" t="s">
        <v>682</v>
      </c>
      <c r="K249" s="127">
        <v>58.5</v>
      </c>
      <c r="L249" s="128">
        <v>0.58793969849246197</v>
      </c>
      <c r="M249" s="129" t="s">
        <v>599</v>
      </c>
      <c r="N249" s="130">
        <v>42898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82</v>
      </c>
      <c r="B250" s="105">
        <v>42786</v>
      </c>
      <c r="C250" s="105"/>
      <c r="D250" s="106" t="s">
        <v>169</v>
      </c>
      <c r="E250" s="107" t="s">
        <v>623</v>
      </c>
      <c r="F250" s="108">
        <v>140.5</v>
      </c>
      <c r="G250" s="107"/>
      <c r="H250" s="107">
        <v>220</v>
      </c>
      <c r="I250" s="125">
        <v>220</v>
      </c>
      <c r="J250" s="126" t="s">
        <v>682</v>
      </c>
      <c r="K250" s="127">
        <f>H250-F250</f>
        <v>79.5</v>
      </c>
      <c r="L250" s="128">
        <f>K250/F250</f>
        <v>0.5658362989323843</v>
      </c>
      <c r="M250" s="129" t="s">
        <v>599</v>
      </c>
      <c r="N250" s="130">
        <v>42864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83</v>
      </c>
      <c r="B251" s="105">
        <v>42786</v>
      </c>
      <c r="C251" s="105"/>
      <c r="D251" s="106" t="s">
        <v>766</v>
      </c>
      <c r="E251" s="107" t="s">
        <v>623</v>
      </c>
      <c r="F251" s="108">
        <v>202.5</v>
      </c>
      <c r="G251" s="107"/>
      <c r="H251" s="107">
        <v>234</v>
      </c>
      <c r="I251" s="125">
        <v>234</v>
      </c>
      <c r="J251" s="126" t="s">
        <v>682</v>
      </c>
      <c r="K251" s="127">
        <v>31.5</v>
      </c>
      <c r="L251" s="128">
        <v>0.155555555555556</v>
      </c>
      <c r="M251" s="129" t="s">
        <v>599</v>
      </c>
      <c r="N251" s="130">
        <v>42836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84</v>
      </c>
      <c r="B252" s="105">
        <v>42818</v>
      </c>
      <c r="C252" s="105"/>
      <c r="D252" s="106" t="s">
        <v>557</v>
      </c>
      <c r="E252" s="107" t="s">
        <v>623</v>
      </c>
      <c r="F252" s="108">
        <v>300.5</v>
      </c>
      <c r="G252" s="107"/>
      <c r="H252" s="107">
        <v>417.5</v>
      </c>
      <c r="I252" s="125">
        <v>420</v>
      </c>
      <c r="J252" s="126" t="s">
        <v>724</v>
      </c>
      <c r="K252" s="127">
        <f>H252-F252</f>
        <v>117</v>
      </c>
      <c r="L252" s="128">
        <f>K252/F252</f>
        <v>0.38935108153078202</v>
      </c>
      <c r="M252" s="129" t="s">
        <v>599</v>
      </c>
      <c r="N252" s="130">
        <v>43070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85</v>
      </c>
      <c r="B253" s="105">
        <v>42818</v>
      </c>
      <c r="C253" s="105"/>
      <c r="D253" s="106" t="s">
        <v>762</v>
      </c>
      <c r="E253" s="107" t="s">
        <v>623</v>
      </c>
      <c r="F253" s="108">
        <v>850</v>
      </c>
      <c r="G253" s="107"/>
      <c r="H253" s="107">
        <v>1042.5</v>
      </c>
      <c r="I253" s="125">
        <v>1023</v>
      </c>
      <c r="J253" s="126" t="s">
        <v>767</v>
      </c>
      <c r="K253" s="127">
        <v>192.5</v>
      </c>
      <c r="L253" s="128">
        <v>0.22647058823529401</v>
      </c>
      <c r="M253" s="129" t="s">
        <v>599</v>
      </c>
      <c r="N253" s="130">
        <v>42830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86</v>
      </c>
      <c r="B254" s="105">
        <v>42830</v>
      </c>
      <c r="C254" s="105"/>
      <c r="D254" s="106" t="s">
        <v>501</v>
      </c>
      <c r="E254" s="107" t="s">
        <v>623</v>
      </c>
      <c r="F254" s="108">
        <v>785</v>
      </c>
      <c r="G254" s="107"/>
      <c r="H254" s="107">
        <v>930</v>
      </c>
      <c r="I254" s="125">
        <v>920</v>
      </c>
      <c r="J254" s="126" t="s">
        <v>725</v>
      </c>
      <c r="K254" s="127">
        <f>H254-F254</f>
        <v>145</v>
      </c>
      <c r="L254" s="128">
        <f>K254/F254</f>
        <v>0.18471337579617833</v>
      </c>
      <c r="M254" s="129" t="s">
        <v>599</v>
      </c>
      <c r="N254" s="130">
        <v>42976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87</v>
      </c>
      <c r="B255" s="109">
        <v>42831</v>
      </c>
      <c r="C255" s="109"/>
      <c r="D255" s="110" t="s">
        <v>768</v>
      </c>
      <c r="E255" s="111" t="s">
        <v>623</v>
      </c>
      <c r="F255" s="112">
        <v>40</v>
      </c>
      <c r="G255" s="112"/>
      <c r="H255" s="113">
        <v>13.1</v>
      </c>
      <c r="I255" s="131">
        <v>60</v>
      </c>
      <c r="J255" s="137" t="s">
        <v>769</v>
      </c>
      <c r="K255" s="133">
        <v>-26.9</v>
      </c>
      <c r="L255" s="134">
        <v>-0.67249999999999999</v>
      </c>
      <c r="M255" s="135" t="s">
        <v>663</v>
      </c>
      <c r="N255" s="136">
        <v>43138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88</v>
      </c>
      <c r="B256" s="105">
        <v>42837</v>
      </c>
      <c r="C256" s="105"/>
      <c r="D256" s="106" t="s">
        <v>88</v>
      </c>
      <c r="E256" s="107" t="s">
        <v>623</v>
      </c>
      <c r="F256" s="108">
        <v>289.5</v>
      </c>
      <c r="G256" s="107"/>
      <c r="H256" s="107">
        <v>354</v>
      </c>
      <c r="I256" s="125">
        <v>360</v>
      </c>
      <c r="J256" s="126" t="s">
        <v>726</v>
      </c>
      <c r="K256" s="127">
        <f t="shared" ref="K256:K264" si="168">H256-F256</f>
        <v>64.5</v>
      </c>
      <c r="L256" s="128">
        <f t="shared" ref="L256:L264" si="169">K256/F256</f>
        <v>0.22279792746113988</v>
      </c>
      <c r="M256" s="129" t="s">
        <v>599</v>
      </c>
      <c r="N256" s="130">
        <v>43040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89</v>
      </c>
      <c r="B257" s="105">
        <v>42845</v>
      </c>
      <c r="C257" s="105"/>
      <c r="D257" s="106" t="s">
        <v>438</v>
      </c>
      <c r="E257" s="107" t="s">
        <v>623</v>
      </c>
      <c r="F257" s="108">
        <v>700</v>
      </c>
      <c r="G257" s="107"/>
      <c r="H257" s="107">
        <v>840</v>
      </c>
      <c r="I257" s="125">
        <v>840</v>
      </c>
      <c r="J257" s="126" t="s">
        <v>727</v>
      </c>
      <c r="K257" s="127">
        <f t="shared" si="168"/>
        <v>140</v>
      </c>
      <c r="L257" s="128">
        <f t="shared" si="169"/>
        <v>0.2</v>
      </c>
      <c r="M257" s="129" t="s">
        <v>599</v>
      </c>
      <c r="N257" s="130">
        <v>42893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90</v>
      </c>
      <c r="B258" s="105">
        <v>42887</v>
      </c>
      <c r="C258" s="105"/>
      <c r="D258" s="147" t="s">
        <v>363</v>
      </c>
      <c r="E258" s="107" t="s">
        <v>623</v>
      </c>
      <c r="F258" s="108">
        <v>130</v>
      </c>
      <c r="G258" s="107"/>
      <c r="H258" s="107">
        <v>144.25</v>
      </c>
      <c r="I258" s="125">
        <v>170</v>
      </c>
      <c r="J258" s="126" t="s">
        <v>728</v>
      </c>
      <c r="K258" s="127">
        <f t="shared" si="168"/>
        <v>14.25</v>
      </c>
      <c r="L258" s="128">
        <f t="shared" si="169"/>
        <v>0.10961538461538461</v>
      </c>
      <c r="M258" s="129" t="s">
        <v>599</v>
      </c>
      <c r="N258" s="130">
        <v>43675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91</v>
      </c>
      <c r="B259" s="105">
        <v>42901</v>
      </c>
      <c r="C259" s="105"/>
      <c r="D259" s="147" t="s">
        <v>729</v>
      </c>
      <c r="E259" s="107" t="s">
        <v>623</v>
      </c>
      <c r="F259" s="108">
        <v>214.5</v>
      </c>
      <c r="G259" s="107"/>
      <c r="H259" s="107">
        <v>262</v>
      </c>
      <c r="I259" s="125">
        <v>262</v>
      </c>
      <c r="J259" s="126" t="s">
        <v>730</v>
      </c>
      <c r="K259" s="127">
        <f t="shared" si="168"/>
        <v>47.5</v>
      </c>
      <c r="L259" s="128">
        <f t="shared" si="169"/>
        <v>0.22144522144522144</v>
      </c>
      <c r="M259" s="129" t="s">
        <v>599</v>
      </c>
      <c r="N259" s="130">
        <v>42977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92</v>
      </c>
      <c r="B260" s="153">
        <v>42933</v>
      </c>
      <c r="C260" s="153"/>
      <c r="D260" s="154" t="s">
        <v>731</v>
      </c>
      <c r="E260" s="155" t="s">
        <v>623</v>
      </c>
      <c r="F260" s="156">
        <v>370</v>
      </c>
      <c r="G260" s="155"/>
      <c r="H260" s="155">
        <v>447.5</v>
      </c>
      <c r="I260" s="177">
        <v>450</v>
      </c>
      <c r="J260" s="230" t="s">
        <v>682</v>
      </c>
      <c r="K260" s="127">
        <f t="shared" si="168"/>
        <v>77.5</v>
      </c>
      <c r="L260" s="179">
        <f t="shared" si="169"/>
        <v>0.20945945945945946</v>
      </c>
      <c r="M260" s="180" t="s">
        <v>599</v>
      </c>
      <c r="N260" s="181">
        <v>43035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93</v>
      </c>
      <c r="B261" s="153">
        <v>42943</v>
      </c>
      <c r="C261" s="153"/>
      <c r="D261" s="154" t="s">
        <v>167</v>
      </c>
      <c r="E261" s="155" t="s">
        <v>623</v>
      </c>
      <c r="F261" s="156">
        <v>657.5</v>
      </c>
      <c r="G261" s="155"/>
      <c r="H261" s="155">
        <v>825</v>
      </c>
      <c r="I261" s="177">
        <v>820</v>
      </c>
      <c r="J261" s="230" t="s">
        <v>682</v>
      </c>
      <c r="K261" s="127">
        <f t="shared" si="168"/>
        <v>167.5</v>
      </c>
      <c r="L261" s="179">
        <f t="shared" si="169"/>
        <v>0.25475285171102663</v>
      </c>
      <c r="M261" s="180" t="s">
        <v>599</v>
      </c>
      <c r="N261" s="181">
        <v>43090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94</v>
      </c>
      <c r="B262" s="105">
        <v>42964</v>
      </c>
      <c r="C262" s="105"/>
      <c r="D262" s="106" t="s">
        <v>368</v>
      </c>
      <c r="E262" s="107" t="s">
        <v>623</v>
      </c>
      <c r="F262" s="108">
        <v>605</v>
      </c>
      <c r="G262" s="107"/>
      <c r="H262" s="107">
        <v>750</v>
      </c>
      <c r="I262" s="125">
        <v>750</v>
      </c>
      <c r="J262" s="126" t="s">
        <v>725</v>
      </c>
      <c r="K262" s="127">
        <f t="shared" si="168"/>
        <v>145</v>
      </c>
      <c r="L262" s="128">
        <f t="shared" si="169"/>
        <v>0.23966942148760331</v>
      </c>
      <c r="M262" s="129" t="s">
        <v>599</v>
      </c>
      <c r="N262" s="130">
        <v>43027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5">
        <v>95</v>
      </c>
      <c r="B263" s="148">
        <v>42979</v>
      </c>
      <c r="C263" s="148"/>
      <c r="D263" s="149" t="s">
        <v>509</v>
      </c>
      <c r="E263" s="150" t="s">
        <v>623</v>
      </c>
      <c r="F263" s="151">
        <v>255</v>
      </c>
      <c r="G263" s="152"/>
      <c r="H263" s="152">
        <v>217.25</v>
      </c>
      <c r="I263" s="152">
        <v>320</v>
      </c>
      <c r="J263" s="174" t="s">
        <v>732</v>
      </c>
      <c r="K263" s="133">
        <f t="shared" si="168"/>
        <v>-37.75</v>
      </c>
      <c r="L263" s="175">
        <f t="shared" si="169"/>
        <v>-0.14803921568627451</v>
      </c>
      <c r="M263" s="135" t="s">
        <v>663</v>
      </c>
      <c r="N263" s="176">
        <v>43661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96</v>
      </c>
      <c r="B264" s="105">
        <v>42997</v>
      </c>
      <c r="C264" s="105"/>
      <c r="D264" s="106" t="s">
        <v>733</v>
      </c>
      <c r="E264" s="107" t="s">
        <v>623</v>
      </c>
      <c r="F264" s="108">
        <v>215</v>
      </c>
      <c r="G264" s="107"/>
      <c r="H264" s="107">
        <v>258</v>
      </c>
      <c r="I264" s="125">
        <v>258</v>
      </c>
      <c r="J264" s="126" t="s">
        <v>682</v>
      </c>
      <c r="K264" s="127">
        <f t="shared" si="168"/>
        <v>43</v>
      </c>
      <c r="L264" s="128">
        <f t="shared" si="169"/>
        <v>0.2</v>
      </c>
      <c r="M264" s="129" t="s">
        <v>599</v>
      </c>
      <c r="N264" s="130">
        <v>43040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97</v>
      </c>
      <c r="B265" s="105">
        <v>42997</v>
      </c>
      <c r="C265" s="105"/>
      <c r="D265" s="106" t="s">
        <v>733</v>
      </c>
      <c r="E265" s="107" t="s">
        <v>623</v>
      </c>
      <c r="F265" s="108">
        <v>215</v>
      </c>
      <c r="G265" s="107"/>
      <c r="H265" s="107">
        <v>258</v>
      </c>
      <c r="I265" s="125">
        <v>258</v>
      </c>
      <c r="J265" s="230" t="s">
        <v>682</v>
      </c>
      <c r="K265" s="127">
        <v>43</v>
      </c>
      <c r="L265" s="128">
        <v>0.2</v>
      </c>
      <c r="M265" s="129" t="s">
        <v>599</v>
      </c>
      <c r="N265" s="130">
        <v>43040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98</v>
      </c>
      <c r="B266" s="206">
        <v>42998</v>
      </c>
      <c r="C266" s="206"/>
      <c r="D266" s="374" t="s">
        <v>2979</v>
      </c>
      <c r="E266" s="207" t="s">
        <v>623</v>
      </c>
      <c r="F266" s="208">
        <v>75</v>
      </c>
      <c r="G266" s="207"/>
      <c r="H266" s="207">
        <v>90</v>
      </c>
      <c r="I266" s="231">
        <v>90</v>
      </c>
      <c r="J266" s="126" t="s">
        <v>734</v>
      </c>
      <c r="K266" s="127">
        <f t="shared" ref="K266:K271" si="170">H266-F266</f>
        <v>15</v>
      </c>
      <c r="L266" s="128">
        <f t="shared" ref="L266:L271" si="171">K266/F266</f>
        <v>0.2</v>
      </c>
      <c r="M266" s="129" t="s">
        <v>599</v>
      </c>
      <c r="N266" s="130">
        <v>43019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99</v>
      </c>
      <c r="B267" s="153">
        <v>43011</v>
      </c>
      <c r="C267" s="153"/>
      <c r="D267" s="154" t="s">
        <v>735</v>
      </c>
      <c r="E267" s="155" t="s">
        <v>623</v>
      </c>
      <c r="F267" s="156">
        <v>315</v>
      </c>
      <c r="G267" s="155"/>
      <c r="H267" s="155">
        <v>392</v>
      </c>
      <c r="I267" s="177">
        <v>384</v>
      </c>
      <c r="J267" s="230" t="s">
        <v>736</v>
      </c>
      <c r="K267" s="127">
        <f t="shared" si="170"/>
        <v>77</v>
      </c>
      <c r="L267" s="179">
        <f t="shared" si="171"/>
        <v>0.24444444444444444</v>
      </c>
      <c r="M267" s="180" t="s">
        <v>599</v>
      </c>
      <c r="N267" s="181">
        <v>43017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100</v>
      </c>
      <c r="B268" s="153">
        <v>43013</v>
      </c>
      <c r="C268" s="153"/>
      <c r="D268" s="154" t="s">
        <v>737</v>
      </c>
      <c r="E268" s="155" t="s">
        <v>623</v>
      </c>
      <c r="F268" s="156">
        <v>145</v>
      </c>
      <c r="G268" s="155"/>
      <c r="H268" s="155">
        <v>179</v>
      </c>
      <c r="I268" s="177">
        <v>180</v>
      </c>
      <c r="J268" s="230" t="s">
        <v>613</v>
      </c>
      <c r="K268" s="127">
        <f t="shared" si="170"/>
        <v>34</v>
      </c>
      <c r="L268" s="179">
        <f t="shared" si="171"/>
        <v>0.23448275862068965</v>
      </c>
      <c r="M268" s="180" t="s">
        <v>599</v>
      </c>
      <c r="N268" s="181">
        <v>43025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101</v>
      </c>
      <c r="B269" s="153">
        <v>43014</v>
      </c>
      <c r="C269" s="153"/>
      <c r="D269" s="154" t="s">
        <v>339</v>
      </c>
      <c r="E269" s="155" t="s">
        <v>623</v>
      </c>
      <c r="F269" s="156">
        <v>256</v>
      </c>
      <c r="G269" s="155"/>
      <c r="H269" s="155">
        <v>323</v>
      </c>
      <c r="I269" s="177">
        <v>320</v>
      </c>
      <c r="J269" s="230" t="s">
        <v>682</v>
      </c>
      <c r="K269" s="127">
        <f t="shared" si="170"/>
        <v>67</v>
      </c>
      <c r="L269" s="179">
        <f t="shared" si="171"/>
        <v>0.26171875</v>
      </c>
      <c r="M269" s="180" t="s">
        <v>599</v>
      </c>
      <c r="N269" s="181">
        <v>43067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4">
        <v>102</v>
      </c>
      <c r="B270" s="153">
        <v>43017</v>
      </c>
      <c r="C270" s="153"/>
      <c r="D270" s="154" t="s">
        <v>360</v>
      </c>
      <c r="E270" s="155" t="s">
        <v>623</v>
      </c>
      <c r="F270" s="156">
        <v>137.5</v>
      </c>
      <c r="G270" s="155"/>
      <c r="H270" s="155">
        <v>184</v>
      </c>
      <c r="I270" s="177">
        <v>183</v>
      </c>
      <c r="J270" s="178" t="s">
        <v>738</v>
      </c>
      <c r="K270" s="127">
        <f t="shared" si="170"/>
        <v>46.5</v>
      </c>
      <c r="L270" s="179">
        <f t="shared" si="171"/>
        <v>0.33818181818181819</v>
      </c>
      <c r="M270" s="180" t="s">
        <v>599</v>
      </c>
      <c r="N270" s="181">
        <v>43108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103</v>
      </c>
      <c r="B271" s="153">
        <v>43018</v>
      </c>
      <c r="C271" s="153"/>
      <c r="D271" s="154" t="s">
        <v>739</v>
      </c>
      <c r="E271" s="155" t="s">
        <v>623</v>
      </c>
      <c r="F271" s="156">
        <v>125.5</v>
      </c>
      <c r="G271" s="155"/>
      <c r="H271" s="155">
        <v>158</v>
      </c>
      <c r="I271" s="177">
        <v>155</v>
      </c>
      <c r="J271" s="178" t="s">
        <v>740</v>
      </c>
      <c r="K271" s="127">
        <f t="shared" si="170"/>
        <v>32.5</v>
      </c>
      <c r="L271" s="179">
        <f t="shared" si="171"/>
        <v>0.25896414342629481</v>
      </c>
      <c r="M271" s="180" t="s">
        <v>599</v>
      </c>
      <c r="N271" s="181">
        <v>43067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104</v>
      </c>
      <c r="B272" s="153">
        <v>43018</v>
      </c>
      <c r="C272" s="153"/>
      <c r="D272" s="154" t="s">
        <v>770</v>
      </c>
      <c r="E272" s="155" t="s">
        <v>623</v>
      </c>
      <c r="F272" s="156">
        <v>895</v>
      </c>
      <c r="G272" s="155"/>
      <c r="H272" s="155">
        <v>1122.5</v>
      </c>
      <c r="I272" s="177">
        <v>1078</v>
      </c>
      <c r="J272" s="178" t="s">
        <v>771</v>
      </c>
      <c r="K272" s="127">
        <v>227.5</v>
      </c>
      <c r="L272" s="179">
        <v>0.25418994413407803</v>
      </c>
      <c r="M272" s="180" t="s">
        <v>599</v>
      </c>
      <c r="N272" s="181">
        <v>43117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4">
        <v>105</v>
      </c>
      <c r="B273" s="153">
        <v>43020</v>
      </c>
      <c r="C273" s="153"/>
      <c r="D273" s="154" t="s">
        <v>347</v>
      </c>
      <c r="E273" s="155" t="s">
        <v>623</v>
      </c>
      <c r="F273" s="156">
        <v>525</v>
      </c>
      <c r="G273" s="155"/>
      <c r="H273" s="155">
        <v>629</v>
      </c>
      <c r="I273" s="177">
        <v>629</v>
      </c>
      <c r="J273" s="230" t="s">
        <v>682</v>
      </c>
      <c r="K273" s="127">
        <v>104</v>
      </c>
      <c r="L273" s="179">
        <v>0.19809523809523799</v>
      </c>
      <c r="M273" s="180" t="s">
        <v>599</v>
      </c>
      <c r="N273" s="181">
        <v>43119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4">
        <v>106</v>
      </c>
      <c r="B274" s="153">
        <v>43046</v>
      </c>
      <c r="C274" s="153"/>
      <c r="D274" s="154" t="s">
        <v>393</v>
      </c>
      <c r="E274" s="155" t="s">
        <v>623</v>
      </c>
      <c r="F274" s="156">
        <v>740</v>
      </c>
      <c r="G274" s="155"/>
      <c r="H274" s="155">
        <v>892.5</v>
      </c>
      <c r="I274" s="177">
        <v>900</v>
      </c>
      <c r="J274" s="178" t="s">
        <v>741</v>
      </c>
      <c r="K274" s="127">
        <f>H274-F274</f>
        <v>152.5</v>
      </c>
      <c r="L274" s="179">
        <f>K274/F274</f>
        <v>0.20608108108108109</v>
      </c>
      <c r="M274" s="180" t="s">
        <v>599</v>
      </c>
      <c r="N274" s="181">
        <v>43052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107</v>
      </c>
      <c r="B275" s="105">
        <v>43073</v>
      </c>
      <c r="C275" s="105"/>
      <c r="D275" s="106" t="s">
        <v>742</v>
      </c>
      <c r="E275" s="107" t="s">
        <v>623</v>
      </c>
      <c r="F275" s="108">
        <v>118.5</v>
      </c>
      <c r="G275" s="107"/>
      <c r="H275" s="107">
        <v>143.5</v>
      </c>
      <c r="I275" s="125">
        <v>145</v>
      </c>
      <c r="J275" s="140" t="s">
        <v>743</v>
      </c>
      <c r="K275" s="127">
        <f>H275-F275</f>
        <v>25</v>
      </c>
      <c r="L275" s="128">
        <f>K275/F275</f>
        <v>0.2109704641350211</v>
      </c>
      <c r="M275" s="129" t="s">
        <v>599</v>
      </c>
      <c r="N275" s="130">
        <v>43097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108</v>
      </c>
      <c r="B276" s="109">
        <v>43090</v>
      </c>
      <c r="C276" s="109"/>
      <c r="D276" s="157" t="s">
        <v>443</v>
      </c>
      <c r="E276" s="111" t="s">
        <v>623</v>
      </c>
      <c r="F276" s="112">
        <v>715</v>
      </c>
      <c r="G276" s="112"/>
      <c r="H276" s="113">
        <v>500</v>
      </c>
      <c r="I276" s="131">
        <v>872</v>
      </c>
      <c r="J276" s="137" t="s">
        <v>744</v>
      </c>
      <c r="K276" s="133">
        <f>H276-F276</f>
        <v>-215</v>
      </c>
      <c r="L276" s="134">
        <f>K276/F276</f>
        <v>-0.30069930069930068</v>
      </c>
      <c r="M276" s="135" t="s">
        <v>663</v>
      </c>
      <c r="N276" s="136">
        <v>43670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109</v>
      </c>
      <c r="B277" s="105">
        <v>43098</v>
      </c>
      <c r="C277" s="105"/>
      <c r="D277" s="106" t="s">
        <v>735</v>
      </c>
      <c r="E277" s="107" t="s">
        <v>623</v>
      </c>
      <c r="F277" s="108">
        <v>435</v>
      </c>
      <c r="G277" s="107"/>
      <c r="H277" s="107">
        <v>542.5</v>
      </c>
      <c r="I277" s="125">
        <v>539</v>
      </c>
      <c r="J277" s="140" t="s">
        <v>682</v>
      </c>
      <c r="K277" s="127">
        <v>107.5</v>
      </c>
      <c r="L277" s="128">
        <v>0.247126436781609</v>
      </c>
      <c r="M277" s="129" t="s">
        <v>599</v>
      </c>
      <c r="N277" s="130">
        <v>43206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110</v>
      </c>
      <c r="B278" s="105">
        <v>43098</v>
      </c>
      <c r="C278" s="105"/>
      <c r="D278" s="106" t="s">
        <v>571</v>
      </c>
      <c r="E278" s="107" t="s">
        <v>623</v>
      </c>
      <c r="F278" s="108">
        <v>885</v>
      </c>
      <c r="G278" s="107"/>
      <c r="H278" s="107">
        <v>1090</v>
      </c>
      <c r="I278" s="125">
        <v>1084</v>
      </c>
      <c r="J278" s="140" t="s">
        <v>682</v>
      </c>
      <c r="K278" s="127">
        <v>205</v>
      </c>
      <c r="L278" s="128">
        <v>0.23163841807909599</v>
      </c>
      <c r="M278" s="129" t="s">
        <v>599</v>
      </c>
      <c r="N278" s="130">
        <v>43213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6">
        <v>111</v>
      </c>
      <c r="B279" s="347">
        <v>43192</v>
      </c>
      <c r="C279" s="347"/>
      <c r="D279" s="115" t="s">
        <v>752</v>
      </c>
      <c r="E279" s="350" t="s">
        <v>623</v>
      </c>
      <c r="F279" s="353">
        <v>478.5</v>
      </c>
      <c r="G279" s="350"/>
      <c r="H279" s="350">
        <v>442</v>
      </c>
      <c r="I279" s="356">
        <v>613</v>
      </c>
      <c r="J279" s="383" t="s">
        <v>3403</v>
      </c>
      <c r="K279" s="133">
        <f>H279-F279</f>
        <v>-36.5</v>
      </c>
      <c r="L279" s="134">
        <f>K279/F279</f>
        <v>-7.6280041797283177E-2</v>
      </c>
      <c r="M279" s="135" t="s">
        <v>663</v>
      </c>
      <c r="N279" s="136">
        <v>43762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112</v>
      </c>
      <c r="B280" s="109">
        <v>43194</v>
      </c>
      <c r="C280" s="109"/>
      <c r="D280" s="373" t="s">
        <v>2978</v>
      </c>
      <c r="E280" s="111" t="s">
        <v>623</v>
      </c>
      <c r="F280" s="112">
        <f>141.5-7.3</f>
        <v>134.19999999999999</v>
      </c>
      <c r="G280" s="112"/>
      <c r="H280" s="113">
        <v>77</v>
      </c>
      <c r="I280" s="131">
        <v>180</v>
      </c>
      <c r="J280" s="383" t="s">
        <v>3402</v>
      </c>
      <c r="K280" s="133">
        <f>H280-F280</f>
        <v>-57.199999999999989</v>
      </c>
      <c r="L280" s="134">
        <f>K280/F280</f>
        <v>-0.42622950819672129</v>
      </c>
      <c r="M280" s="135" t="s">
        <v>663</v>
      </c>
      <c r="N280" s="136">
        <v>43522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3">
        <v>113</v>
      </c>
      <c r="B281" s="109">
        <v>43209</v>
      </c>
      <c r="C281" s="109"/>
      <c r="D281" s="110" t="s">
        <v>745</v>
      </c>
      <c r="E281" s="111" t="s">
        <v>623</v>
      </c>
      <c r="F281" s="112">
        <v>430</v>
      </c>
      <c r="G281" s="112"/>
      <c r="H281" s="113">
        <v>220</v>
      </c>
      <c r="I281" s="131">
        <v>537</v>
      </c>
      <c r="J281" s="137" t="s">
        <v>746</v>
      </c>
      <c r="K281" s="133">
        <f>H281-F281</f>
        <v>-210</v>
      </c>
      <c r="L281" s="134">
        <f>K281/F281</f>
        <v>-0.48837209302325579</v>
      </c>
      <c r="M281" s="135" t="s">
        <v>663</v>
      </c>
      <c r="N281" s="136">
        <v>43252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7">
        <v>114</v>
      </c>
      <c r="B282" s="158">
        <v>43220</v>
      </c>
      <c r="C282" s="158"/>
      <c r="D282" s="159" t="s">
        <v>394</v>
      </c>
      <c r="E282" s="160" t="s">
        <v>623</v>
      </c>
      <c r="F282" s="162">
        <v>153.5</v>
      </c>
      <c r="G282" s="162"/>
      <c r="H282" s="162">
        <v>196</v>
      </c>
      <c r="I282" s="162">
        <v>196</v>
      </c>
      <c r="J282" s="358" t="s">
        <v>3494</v>
      </c>
      <c r="K282" s="182">
        <f>H282-F282</f>
        <v>42.5</v>
      </c>
      <c r="L282" s="183">
        <f>K282/F282</f>
        <v>0.27687296416938112</v>
      </c>
      <c r="M282" s="161" t="s">
        <v>599</v>
      </c>
      <c r="N282" s="184">
        <v>43605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3">
        <v>115</v>
      </c>
      <c r="B283" s="109">
        <v>43306</v>
      </c>
      <c r="C283" s="109"/>
      <c r="D283" s="110" t="s">
        <v>768</v>
      </c>
      <c r="E283" s="111" t="s">
        <v>623</v>
      </c>
      <c r="F283" s="112">
        <v>27.5</v>
      </c>
      <c r="G283" s="112"/>
      <c r="H283" s="113">
        <v>13.1</v>
      </c>
      <c r="I283" s="131">
        <v>60</v>
      </c>
      <c r="J283" s="137" t="s">
        <v>772</v>
      </c>
      <c r="K283" s="133">
        <v>-14.4</v>
      </c>
      <c r="L283" s="134">
        <v>-0.52363636363636401</v>
      </c>
      <c r="M283" s="135" t="s">
        <v>663</v>
      </c>
      <c r="N283" s="136">
        <v>43138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66">
        <v>116</v>
      </c>
      <c r="B284" s="347">
        <v>43318</v>
      </c>
      <c r="C284" s="347"/>
      <c r="D284" s="115" t="s">
        <v>747</v>
      </c>
      <c r="E284" s="350" t="s">
        <v>623</v>
      </c>
      <c r="F284" s="350">
        <v>148.5</v>
      </c>
      <c r="G284" s="350"/>
      <c r="H284" s="350">
        <v>102</v>
      </c>
      <c r="I284" s="356">
        <v>182</v>
      </c>
      <c r="J284" s="137" t="s">
        <v>3493</v>
      </c>
      <c r="K284" s="133">
        <f>H284-F284</f>
        <v>-46.5</v>
      </c>
      <c r="L284" s="134">
        <f>K284/F284</f>
        <v>-0.31313131313131315</v>
      </c>
      <c r="M284" s="135" t="s">
        <v>663</v>
      </c>
      <c r="N284" s="136">
        <v>43661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117</v>
      </c>
      <c r="B285" s="105">
        <v>43335</v>
      </c>
      <c r="C285" s="105"/>
      <c r="D285" s="106" t="s">
        <v>773</v>
      </c>
      <c r="E285" s="107" t="s">
        <v>623</v>
      </c>
      <c r="F285" s="155">
        <v>285</v>
      </c>
      <c r="G285" s="107"/>
      <c r="H285" s="107">
        <v>355</v>
      </c>
      <c r="I285" s="125">
        <v>364</v>
      </c>
      <c r="J285" s="140" t="s">
        <v>774</v>
      </c>
      <c r="K285" s="127">
        <v>70</v>
      </c>
      <c r="L285" s="128">
        <v>0.24561403508771901</v>
      </c>
      <c r="M285" s="129" t="s">
        <v>599</v>
      </c>
      <c r="N285" s="130">
        <v>43455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118</v>
      </c>
      <c r="B286" s="105">
        <v>43341</v>
      </c>
      <c r="C286" s="105"/>
      <c r="D286" s="106" t="s">
        <v>384</v>
      </c>
      <c r="E286" s="107" t="s">
        <v>623</v>
      </c>
      <c r="F286" s="155">
        <v>525</v>
      </c>
      <c r="G286" s="107"/>
      <c r="H286" s="107">
        <v>585</v>
      </c>
      <c r="I286" s="125">
        <v>635</v>
      </c>
      <c r="J286" s="140" t="s">
        <v>748</v>
      </c>
      <c r="K286" s="127">
        <f t="shared" ref="K286:K298" si="172">H286-F286</f>
        <v>60</v>
      </c>
      <c r="L286" s="128">
        <f t="shared" ref="L286:L298" si="173">K286/F286</f>
        <v>0.11428571428571428</v>
      </c>
      <c r="M286" s="129" t="s">
        <v>599</v>
      </c>
      <c r="N286" s="130">
        <v>43662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119</v>
      </c>
      <c r="B287" s="105">
        <v>43395</v>
      </c>
      <c r="C287" s="105"/>
      <c r="D287" s="106" t="s">
        <v>368</v>
      </c>
      <c r="E287" s="107" t="s">
        <v>623</v>
      </c>
      <c r="F287" s="155">
        <v>475</v>
      </c>
      <c r="G287" s="107"/>
      <c r="H287" s="107">
        <v>574</v>
      </c>
      <c r="I287" s="125">
        <v>570</v>
      </c>
      <c r="J287" s="140" t="s">
        <v>682</v>
      </c>
      <c r="K287" s="127">
        <f t="shared" si="172"/>
        <v>99</v>
      </c>
      <c r="L287" s="128">
        <f t="shared" si="173"/>
        <v>0.20842105263157895</v>
      </c>
      <c r="M287" s="129" t="s">
        <v>599</v>
      </c>
      <c r="N287" s="130">
        <v>43403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4">
        <v>120</v>
      </c>
      <c r="B288" s="153">
        <v>43397</v>
      </c>
      <c r="C288" s="153"/>
      <c r="D288" s="400" t="s">
        <v>391</v>
      </c>
      <c r="E288" s="155" t="s">
        <v>623</v>
      </c>
      <c r="F288" s="155">
        <v>707.5</v>
      </c>
      <c r="G288" s="155"/>
      <c r="H288" s="155">
        <v>872</v>
      </c>
      <c r="I288" s="177">
        <v>872</v>
      </c>
      <c r="J288" s="178" t="s">
        <v>682</v>
      </c>
      <c r="K288" s="127">
        <f t="shared" si="172"/>
        <v>164.5</v>
      </c>
      <c r="L288" s="179">
        <f t="shared" si="173"/>
        <v>0.23250883392226149</v>
      </c>
      <c r="M288" s="180" t="s">
        <v>599</v>
      </c>
      <c r="N288" s="181">
        <v>43482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4">
        <v>121</v>
      </c>
      <c r="B289" s="153">
        <v>43398</v>
      </c>
      <c r="C289" s="153"/>
      <c r="D289" s="400" t="s">
        <v>348</v>
      </c>
      <c r="E289" s="155" t="s">
        <v>623</v>
      </c>
      <c r="F289" s="155">
        <v>162</v>
      </c>
      <c r="G289" s="155"/>
      <c r="H289" s="155">
        <v>204</v>
      </c>
      <c r="I289" s="177">
        <v>209</v>
      </c>
      <c r="J289" s="178" t="s">
        <v>3492</v>
      </c>
      <c r="K289" s="127">
        <f t="shared" si="172"/>
        <v>42</v>
      </c>
      <c r="L289" s="179">
        <f t="shared" si="173"/>
        <v>0.25925925925925924</v>
      </c>
      <c r="M289" s="180" t="s">
        <v>599</v>
      </c>
      <c r="N289" s="181">
        <v>43539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5">
        <v>122</v>
      </c>
      <c r="B290" s="206">
        <v>43399</v>
      </c>
      <c r="C290" s="206"/>
      <c r="D290" s="154" t="s">
        <v>495</v>
      </c>
      <c r="E290" s="207" t="s">
        <v>623</v>
      </c>
      <c r="F290" s="207">
        <v>240</v>
      </c>
      <c r="G290" s="207"/>
      <c r="H290" s="207">
        <v>297</v>
      </c>
      <c r="I290" s="231">
        <v>297</v>
      </c>
      <c r="J290" s="178" t="s">
        <v>682</v>
      </c>
      <c r="K290" s="232">
        <f t="shared" si="172"/>
        <v>57</v>
      </c>
      <c r="L290" s="233">
        <f t="shared" si="173"/>
        <v>0.23749999999999999</v>
      </c>
      <c r="M290" s="234" t="s">
        <v>599</v>
      </c>
      <c r="N290" s="235">
        <v>43417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123</v>
      </c>
      <c r="B291" s="105">
        <v>43439</v>
      </c>
      <c r="C291" s="105"/>
      <c r="D291" s="147" t="s">
        <v>749</v>
      </c>
      <c r="E291" s="107" t="s">
        <v>623</v>
      </c>
      <c r="F291" s="107">
        <v>202.5</v>
      </c>
      <c r="G291" s="107"/>
      <c r="H291" s="107">
        <v>255</v>
      </c>
      <c r="I291" s="125">
        <v>252</v>
      </c>
      <c r="J291" s="140" t="s">
        <v>682</v>
      </c>
      <c r="K291" s="127">
        <f t="shared" si="172"/>
        <v>52.5</v>
      </c>
      <c r="L291" s="128">
        <f t="shared" si="173"/>
        <v>0.25925925925925924</v>
      </c>
      <c r="M291" s="129" t="s">
        <v>599</v>
      </c>
      <c r="N291" s="130">
        <v>43542</v>
      </c>
      <c r="O291" s="57"/>
      <c r="P291" s="16"/>
      <c r="Q291" s="16"/>
      <c r="R291" s="93" t="s">
        <v>751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5">
        <v>124</v>
      </c>
      <c r="B292" s="206">
        <v>43465</v>
      </c>
      <c r="C292" s="105"/>
      <c r="D292" s="400" t="s">
        <v>423</v>
      </c>
      <c r="E292" s="207" t="s">
        <v>623</v>
      </c>
      <c r="F292" s="207">
        <v>710</v>
      </c>
      <c r="G292" s="207"/>
      <c r="H292" s="207">
        <v>866</v>
      </c>
      <c r="I292" s="231">
        <v>866</v>
      </c>
      <c r="J292" s="178" t="s">
        <v>682</v>
      </c>
      <c r="K292" s="127">
        <f t="shared" si="172"/>
        <v>156</v>
      </c>
      <c r="L292" s="128">
        <f t="shared" si="173"/>
        <v>0.21971830985915494</v>
      </c>
      <c r="M292" s="129" t="s">
        <v>599</v>
      </c>
      <c r="N292" s="361">
        <v>43553</v>
      </c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5">
        <v>125</v>
      </c>
      <c r="B293" s="206">
        <v>43522</v>
      </c>
      <c r="C293" s="206"/>
      <c r="D293" s="400" t="s">
        <v>141</v>
      </c>
      <c r="E293" s="207" t="s">
        <v>623</v>
      </c>
      <c r="F293" s="207">
        <v>337.25</v>
      </c>
      <c r="G293" s="207"/>
      <c r="H293" s="207">
        <v>398.5</v>
      </c>
      <c r="I293" s="231">
        <v>411</v>
      </c>
      <c r="J293" s="140" t="s">
        <v>3491</v>
      </c>
      <c r="K293" s="127">
        <f t="shared" si="172"/>
        <v>61.25</v>
      </c>
      <c r="L293" s="128">
        <f t="shared" si="173"/>
        <v>0.1816160118606375</v>
      </c>
      <c r="M293" s="129" t="s">
        <v>599</v>
      </c>
      <c r="N293" s="361">
        <v>43760</v>
      </c>
      <c r="O293" s="57"/>
      <c r="P293" s="16"/>
      <c r="Q293" s="16"/>
      <c r="R293" s="93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8">
        <v>126</v>
      </c>
      <c r="B294" s="163">
        <v>43559</v>
      </c>
      <c r="C294" s="163"/>
      <c r="D294" s="164" t="s">
        <v>410</v>
      </c>
      <c r="E294" s="165" t="s">
        <v>623</v>
      </c>
      <c r="F294" s="165">
        <v>130</v>
      </c>
      <c r="G294" s="165"/>
      <c r="H294" s="165">
        <v>65</v>
      </c>
      <c r="I294" s="185">
        <v>158</v>
      </c>
      <c r="J294" s="137" t="s">
        <v>750</v>
      </c>
      <c r="K294" s="133">
        <f t="shared" si="172"/>
        <v>-65</v>
      </c>
      <c r="L294" s="134">
        <f t="shared" si="173"/>
        <v>-0.5</v>
      </c>
      <c r="M294" s="135" t="s">
        <v>663</v>
      </c>
      <c r="N294" s="136">
        <v>43726</v>
      </c>
      <c r="O294" s="57"/>
      <c r="P294" s="16"/>
      <c r="Q294" s="16"/>
      <c r="R294" s="17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69">
        <v>127</v>
      </c>
      <c r="B295" s="186">
        <v>43017</v>
      </c>
      <c r="C295" s="186"/>
      <c r="D295" s="187" t="s">
        <v>169</v>
      </c>
      <c r="E295" s="188" t="s">
        <v>623</v>
      </c>
      <c r="F295" s="189">
        <v>141.5</v>
      </c>
      <c r="G295" s="190"/>
      <c r="H295" s="190">
        <v>183.5</v>
      </c>
      <c r="I295" s="190">
        <v>210</v>
      </c>
      <c r="J295" s="217" t="s">
        <v>3440</v>
      </c>
      <c r="K295" s="218">
        <f t="shared" si="172"/>
        <v>42</v>
      </c>
      <c r="L295" s="219">
        <f t="shared" si="173"/>
        <v>0.29681978798586572</v>
      </c>
      <c r="M295" s="189" t="s">
        <v>599</v>
      </c>
      <c r="N295" s="220">
        <v>43042</v>
      </c>
      <c r="O295" s="57"/>
      <c r="P295" s="16"/>
      <c r="Q295" s="16"/>
      <c r="R295" s="93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68">
        <v>128</v>
      </c>
      <c r="B296" s="163">
        <v>43074</v>
      </c>
      <c r="C296" s="163"/>
      <c r="D296" s="164" t="s">
        <v>303</v>
      </c>
      <c r="E296" s="165" t="s">
        <v>623</v>
      </c>
      <c r="F296" s="166">
        <v>172</v>
      </c>
      <c r="G296" s="165"/>
      <c r="H296" s="165">
        <v>155.25</v>
      </c>
      <c r="I296" s="185">
        <v>230</v>
      </c>
      <c r="J296" s="383" t="s">
        <v>3400</v>
      </c>
      <c r="K296" s="133">
        <f t="shared" ref="K296" si="174">H296-F296</f>
        <v>-16.75</v>
      </c>
      <c r="L296" s="134">
        <f t="shared" ref="L296" si="175">K296/F296</f>
        <v>-9.7383720930232565E-2</v>
      </c>
      <c r="M296" s="135" t="s">
        <v>663</v>
      </c>
      <c r="N296" s="136">
        <v>43787</v>
      </c>
      <c r="O296" s="57"/>
      <c r="P296" s="16"/>
      <c r="Q296" s="16"/>
      <c r="R296" s="17" t="s">
        <v>753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69">
        <v>129</v>
      </c>
      <c r="B297" s="186">
        <v>43398</v>
      </c>
      <c r="C297" s="186"/>
      <c r="D297" s="187" t="s">
        <v>104</v>
      </c>
      <c r="E297" s="188" t="s">
        <v>623</v>
      </c>
      <c r="F297" s="190">
        <v>698.5</v>
      </c>
      <c r="G297" s="190"/>
      <c r="H297" s="190">
        <v>850</v>
      </c>
      <c r="I297" s="190">
        <v>890</v>
      </c>
      <c r="J297" s="221" t="s">
        <v>3488</v>
      </c>
      <c r="K297" s="218">
        <f t="shared" si="172"/>
        <v>151.5</v>
      </c>
      <c r="L297" s="219">
        <f t="shared" si="173"/>
        <v>0.21689334287759485</v>
      </c>
      <c r="M297" s="189" t="s">
        <v>599</v>
      </c>
      <c r="N297" s="220">
        <v>43453</v>
      </c>
      <c r="O297" s="57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5">
        <v>130</v>
      </c>
      <c r="B298" s="158">
        <v>42877</v>
      </c>
      <c r="C298" s="158"/>
      <c r="D298" s="159" t="s">
        <v>383</v>
      </c>
      <c r="E298" s="160" t="s">
        <v>623</v>
      </c>
      <c r="F298" s="161">
        <v>127.6</v>
      </c>
      <c r="G298" s="162"/>
      <c r="H298" s="162">
        <v>138</v>
      </c>
      <c r="I298" s="162">
        <v>190</v>
      </c>
      <c r="J298" s="384" t="s">
        <v>3404</v>
      </c>
      <c r="K298" s="182">
        <f t="shared" si="172"/>
        <v>10.400000000000006</v>
      </c>
      <c r="L298" s="183">
        <f t="shared" si="173"/>
        <v>8.1504702194357417E-2</v>
      </c>
      <c r="M298" s="161" t="s">
        <v>599</v>
      </c>
      <c r="N298" s="184">
        <v>43774</v>
      </c>
      <c r="O298" s="57"/>
      <c r="P298" s="16"/>
      <c r="Q298" s="16"/>
      <c r="R298" s="93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0">
        <v>131</v>
      </c>
      <c r="B299" s="194">
        <v>43158</v>
      </c>
      <c r="C299" s="194"/>
      <c r="D299" s="191" t="s">
        <v>754</v>
      </c>
      <c r="E299" s="195" t="s">
        <v>623</v>
      </c>
      <c r="F299" s="196">
        <v>317</v>
      </c>
      <c r="G299" s="195"/>
      <c r="H299" s="195"/>
      <c r="I299" s="224">
        <v>398</v>
      </c>
      <c r="J299" s="237" t="s">
        <v>601</v>
      </c>
      <c r="K299" s="193"/>
      <c r="L299" s="192"/>
      <c r="M299" s="223" t="s">
        <v>601</v>
      </c>
      <c r="N299" s="222"/>
      <c r="O299" s="57"/>
      <c r="P299" s="16"/>
      <c r="Q299" s="16"/>
      <c r="R299" s="341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68">
        <v>132</v>
      </c>
      <c r="B300" s="163">
        <v>43164</v>
      </c>
      <c r="C300" s="163"/>
      <c r="D300" s="164" t="s">
        <v>135</v>
      </c>
      <c r="E300" s="165" t="s">
        <v>623</v>
      </c>
      <c r="F300" s="166">
        <f>510-14.4</f>
        <v>495.6</v>
      </c>
      <c r="G300" s="165"/>
      <c r="H300" s="165">
        <v>350</v>
      </c>
      <c r="I300" s="185">
        <v>672</v>
      </c>
      <c r="J300" s="383" t="s">
        <v>3461</v>
      </c>
      <c r="K300" s="133">
        <f t="shared" ref="K300" si="176">H300-F300</f>
        <v>-145.60000000000002</v>
      </c>
      <c r="L300" s="134">
        <f t="shared" ref="L300" si="177">K300/F300</f>
        <v>-0.29378531073446329</v>
      </c>
      <c r="M300" s="135" t="s">
        <v>663</v>
      </c>
      <c r="N300" s="136">
        <v>43887</v>
      </c>
      <c r="O300" s="57"/>
      <c r="P300" s="16"/>
      <c r="Q300" s="16"/>
      <c r="R300" s="17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68">
        <v>133</v>
      </c>
      <c r="B301" s="163">
        <v>43237</v>
      </c>
      <c r="C301" s="163"/>
      <c r="D301" s="164" t="s">
        <v>489</v>
      </c>
      <c r="E301" s="165" t="s">
        <v>623</v>
      </c>
      <c r="F301" s="166">
        <v>230.3</v>
      </c>
      <c r="G301" s="165"/>
      <c r="H301" s="165">
        <v>102.5</v>
      </c>
      <c r="I301" s="185">
        <v>348</v>
      </c>
      <c r="J301" s="383" t="s">
        <v>3482</v>
      </c>
      <c r="K301" s="133">
        <f t="shared" ref="K301" si="178">H301-F301</f>
        <v>-127.80000000000001</v>
      </c>
      <c r="L301" s="134">
        <f t="shared" ref="L301" si="179">K301/F301</f>
        <v>-0.55492835432045162</v>
      </c>
      <c r="M301" s="135" t="s">
        <v>663</v>
      </c>
      <c r="N301" s="136">
        <v>43896</v>
      </c>
      <c r="O301" s="57"/>
      <c r="P301" s="16"/>
      <c r="Q301" s="16"/>
      <c r="R301" s="343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4">
        <v>134</v>
      </c>
      <c r="B302" s="197">
        <v>43258</v>
      </c>
      <c r="C302" s="197"/>
      <c r="D302" s="200" t="s">
        <v>449</v>
      </c>
      <c r="E302" s="198" t="s">
        <v>623</v>
      </c>
      <c r="F302" s="196">
        <f>342.5-5.1</f>
        <v>337.4</v>
      </c>
      <c r="G302" s="198"/>
      <c r="H302" s="198"/>
      <c r="I302" s="225">
        <v>439</v>
      </c>
      <c r="J302" s="237" t="s">
        <v>601</v>
      </c>
      <c r="K302" s="227"/>
      <c r="L302" s="228"/>
      <c r="M302" s="226" t="s">
        <v>601</v>
      </c>
      <c r="N302" s="229"/>
      <c r="O302" s="57"/>
      <c r="P302" s="16"/>
      <c r="Q302" s="16"/>
      <c r="R302" s="341" t="s">
        <v>753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4">
        <v>135</v>
      </c>
      <c r="B303" s="197">
        <v>43285</v>
      </c>
      <c r="C303" s="197"/>
      <c r="D303" s="201" t="s">
        <v>49</v>
      </c>
      <c r="E303" s="198" t="s">
        <v>623</v>
      </c>
      <c r="F303" s="196">
        <f>127.5-5.53</f>
        <v>121.97</v>
      </c>
      <c r="G303" s="198"/>
      <c r="H303" s="198"/>
      <c r="I303" s="225">
        <v>170</v>
      </c>
      <c r="J303" s="237" t="s">
        <v>601</v>
      </c>
      <c r="K303" s="227"/>
      <c r="L303" s="228"/>
      <c r="M303" s="226" t="s">
        <v>601</v>
      </c>
      <c r="N303" s="229"/>
      <c r="O303" s="57"/>
      <c r="P303" s="16"/>
      <c r="Q303" s="16"/>
      <c r="R303" s="17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8">
        <v>136</v>
      </c>
      <c r="B304" s="163">
        <v>43294</v>
      </c>
      <c r="C304" s="163"/>
      <c r="D304" s="164" t="s">
        <v>243</v>
      </c>
      <c r="E304" s="165" t="s">
        <v>623</v>
      </c>
      <c r="F304" s="166">
        <v>46.5</v>
      </c>
      <c r="G304" s="165"/>
      <c r="H304" s="165">
        <v>17</v>
      </c>
      <c r="I304" s="185">
        <v>59</v>
      </c>
      <c r="J304" s="383" t="s">
        <v>3460</v>
      </c>
      <c r="K304" s="133">
        <f t="shared" ref="K304" si="180">H304-F304</f>
        <v>-29.5</v>
      </c>
      <c r="L304" s="134">
        <f t="shared" ref="L304" si="181">K304/F304</f>
        <v>-0.63440860215053763</v>
      </c>
      <c r="M304" s="135" t="s">
        <v>663</v>
      </c>
      <c r="N304" s="136">
        <v>43887</v>
      </c>
      <c r="O304" s="57"/>
      <c r="P304" s="16"/>
      <c r="Q304" s="16"/>
      <c r="R304" s="17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70">
        <v>137</v>
      </c>
      <c r="B305" s="194">
        <v>43396</v>
      </c>
      <c r="C305" s="194"/>
      <c r="D305" s="201" t="s">
        <v>425</v>
      </c>
      <c r="E305" s="198" t="s">
        <v>623</v>
      </c>
      <c r="F305" s="199">
        <v>156.5</v>
      </c>
      <c r="G305" s="198"/>
      <c r="H305" s="198"/>
      <c r="I305" s="225">
        <v>191</v>
      </c>
      <c r="J305" s="237" t="s">
        <v>601</v>
      </c>
      <c r="K305" s="227"/>
      <c r="L305" s="228"/>
      <c r="M305" s="226" t="s">
        <v>601</v>
      </c>
      <c r="N305" s="229"/>
      <c r="O305" s="57"/>
      <c r="P305" s="16"/>
      <c r="Q305" s="16"/>
      <c r="R305" s="17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0">
        <v>138</v>
      </c>
      <c r="B306" s="194">
        <v>43439</v>
      </c>
      <c r="C306" s="194"/>
      <c r="D306" s="201" t="s">
        <v>330</v>
      </c>
      <c r="E306" s="198" t="s">
        <v>623</v>
      </c>
      <c r="F306" s="199">
        <v>259.5</v>
      </c>
      <c r="G306" s="198"/>
      <c r="H306" s="198"/>
      <c r="I306" s="225">
        <v>321</v>
      </c>
      <c r="J306" s="237" t="s">
        <v>601</v>
      </c>
      <c r="K306" s="227"/>
      <c r="L306" s="228"/>
      <c r="M306" s="226" t="s">
        <v>601</v>
      </c>
      <c r="N306" s="229"/>
      <c r="O306" s="16"/>
      <c r="P306" s="16"/>
      <c r="Q306" s="16"/>
      <c r="R306" s="17" t="s">
        <v>751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68">
        <v>139</v>
      </c>
      <c r="B307" s="163">
        <v>43439</v>
      </c>
      <c r="C307" s="163"/>
      <c r="D307" s="164" t="s">
        <v>775</v>
      </c>
      <c r="E307" s="165" t="s">
        <v>623</v>
      </c>
      <c r="F307" s="165">
        <v>715</v>
      </c>
      <c r="G307" s="165"/>
      <c r="H307" s="165">
        <v>445</v>
      </c>
      <c r="I307" s="185">
        <v>840</v>
      </c>
      <c r="J307" s="137" t="s">
        <v>2994</v>
      </c>
      <c r="K307" s="133">
        <f t="shared" ref="K307:K310" si="182">H307-F307</f>
        <v>-270</v>
      </c>
      <c r="L307" s="134">
        <f t="shared" ref="L307:L310" si="183">K307/F307</f>
        <v>-0.3776223776223776</v>
      </c>
      <c r="M307" s="135" t="s">
        <v>663</v>
      </c>
      <c r="N307" s="136">
        <v>43800</v>
      </c>
      <c r="O307" s="57"/>
      <c r="P307" s="16"/>
      <c r="Q307" s="16"/>
      <c r="R307" s="17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5">
        <v>140</v>
      </c>
      <c r="B308" s="206">
        <v>43469</v>
      </c>
      <c r="C308" s="206"/>
      <c r="D308" s="154" t="s">
        <v>145</v>
      </c>
      <c r="E308" s="207" t="s">
        <v>623</v>
      </c>
      <c r="F308" s="207">
        <v>875</v>
      </c>
      <c r="G308" s="207"/>
      <c r="H308" s="207">
        <v>1165</v>
      </c>
      <c r="I308" s="231">
        <v>1185</v>
      </c>
      <c r="J308" s="140" t="s">
        <v>3489</v>
      </c>
      <c r="K308" s="127">
        <f t="shared" si="182"/>
        <v>290</v>
      </c>
      <c r="L308" s="128">
        <f t="shared" si="183"/>
        <v>0.33142857142857141</v>
      </c>
      <c r="M308" s="129" t="s">
        <v>599</v>
      </c>
      <c r="N308" s="361">
        <v>43847</v>
      </c>
      <c r="O308" s="57"/>
      <c r="P308" s="16"/>
      <c r="Q308" s="16"/>
      <c r="R308" s="343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141</v>
      </c>
      <c r="B309" s="206">
        <v>43559</v>
      </c>
      <c r="C309" s="206"/>
      <c r="D309" s="400" t="s">
        <v>345</v>
      </c>
      <c r="E309" s="207" t="s">
        <v>623</v>
      </c>
      <c r="F309" s="207">
        <f>387-14.63</f>
        <v>372.37</v>
      </c>
      <c r="G309" s="207"/>
      <c r="H309" s="207">
        <v>490</v>
      </c>
      <c r="I309" s="231">
        <v>490</v>
      </c>
      <c r="J309" s="140" t="s">
        <v>682</v>
      </c>
      <c r="K309" s="127">
        <f t="shared" si="182"/>
        <v>117.63</v>
      </c>
      <c r="L309" s="128">
        <f t="shared" si="183"/>
        <v>0.31589548030185027</v>
      </c>
      <c r="M309" s="129" t="s">
        <v>599</v>
      </c>
      <c r="N309" s="361">
        <v>43850</v>
      </c>
      <c r="O309" s="57"/>
      <c r="P309" s="16"/>
      <c r="Q309" s="16"/>
      <c r="R309" s="343" t="s">
        <v>751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68">
        <v>142</v>
      </c>
      <c r="B310" s="163">
        <v>43578</v>
      </c>
      <c r="C310" s="163"/>
      <c r="D310" s="164" t="s">
        <v>776</v>
      </c>
      <c r="E310" s="165" t="s">
        <v>600</v>
      </c>
      <c r="F310" s="165">
        <v>220</v>
      </c>
      <c r="G310" s="165"/>
      <c r="H310" s="165">
        <v>127.5</v>
      </c>
      <c r="I310" s="185">
        <v>284</v>
      </c>
      <c r="J310" s="383" t="s">
        <v>3483</v>
      </c>
      <c r="K310" s="133">
        <f t="shared" si="182"/>
        <v>-92.5</v>
      </c>
      <c r="L310" s="134">
        <f t="shared" si="183"/>
        <v>-0.42045454545454547</v>
      </c>
      <c r="M310" s="135" t="s">
        <v>663</v>
      </c>
      <c r="N310" s="136">
        <v>43896</v>
      </c>
      <c r="O310" s="57"/>
      <c r="P310" s="16"/>
      <c r="Q310" s="16"/>
      <c r="R310" s="17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143</v>
      </c>
      <c r="B311" s="206">
        <v>43622</v>
      </c>
      <c r="C311" s="206"/>
      <c r="D311" s="400" t="s">
        <v>496</v>
      </c>
      <c r="E311" s="207" t="s">
        <v>600</v>
      </c>
      <c r="F311" s="207">
        <v>332.8</v>
      </c>
      <c r="G311" s="207"/>
      <c r="H311" s="207">
        <v>405</v>
      </c>
      <c r="I311" s="231">
        <v>419</v>
      </c>
      <c r="J311" s="140" t="s">
        <v>3490</v>
      </c>
      <c r="K311" s="127">
        <f t="shared" ref="K311" si="184">H311-F311</f>
        <v>72.199999999999989</v>
      </c>
      <c r="L311" s="128">
        <f t="shared" ref="L311" si="185">K311/F311</f>
        <v>0.21694711538461534</v>
      </c>
      <c r="M311" s="129" t="s">
        <v>599</v>
      </c>
      <c r="N311" s="361">
        <v>43860</v>
      </c>
      <c r="O311" s="57"/>
      <c r="P311" s="16"/>
      <c r="Q311" s="16"/>
      <c r="R311" s="17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143">
        <v>144</v>
      </c>
      <c r="B312" s="142">
        <v>43641</v>
      </c>
      <c r="C312" s="142"/>
      <c r="D312" s="143" t="s">
        <v>139</v>
      </c>
      <c r="E312" s="144" t="s">
        <v>623</v>
      </c>
      <c r="F312" s="145">
        <v>386</v>
      </c>
      <c r="G312" s="146"/>
      <c r="H312" s="146">
        <v>395</v>
      </c>
      <c r="I312" s="146">
        <v>452</v>
      </c>
      <c r="J312" s="169" t="s">
        <v>3405</v>
      </c>
      <c r="K312" s="170">
        <f t="shared" ref="K312" si="186">H312-F312</f>
        <v>9</v>
      </c>
      <c r="L312" s="171">
        <f t="shared" ref="L312" si="187">K312/F312</f>
        <v>2.3316062176165803E-2</v>
      </c>
      <c r="M312" s="172" t="s">
        <v>708</v>
      </c>
      <c r="N312" s="173">
        <v>43868</v>
      </c>
      <c r="O312" s="16"/>
      <c r="P312" s="16"/>
      <c r="Q312" s="16"/>
      <c r="R312" s="17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71">
        <v>145</v>
      </c>
      <c r="B313" s="194">
        <v>43707</v>
      </c>
      <c r="C313" s="194"/>
      <c r="D313" s="201" t="s">
        <v>260</v>
      </c>
      <c r="E313" s="198" t="s">
        <v>623</v>
      </c>
      <c r="F313" s="198" t="s">
        <v>755</v>
      </c>
      <c r="G313" s="198"/>
      <c r="H313" s="198"/>
      <c r="I313" s="225">
        <v>190</v>
      </c>
      <c r="J313" s="237" t="s">
        <v>601</v>
      </c>
      <c r="K313" s="227"/>
      <c r="L313" s="228"/>
      <c r="M313" s="357" t="s">
        <v>601</v>
      </c>
      <c r="N313" s="229"/>
      <c r="O313" s="16"/>
      <c r="P313" s="16"/>
      <c r="Q313" s="16"/>
      <c r="R313" s="343" t="s">
        <v>751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5">
        <v>146</v>
      </c>
      <c r="B314" s="206">
        <v>43731</v>
      </c>
      <c r="C314" s="206"/>
      <c r="D314" s="154" t="s">
        <v>440</v>
      </c>
      <c r="E314" s="207" t="s">
        <v>623</v>
      </c>
      <c r="F314" s="207">
        <v>235</v>
      </c>
      <c r="G314" s="207"/>
      <c r="H314" s="207">
        <v>295</v>
      </c>
      <c r="I314" s="231">
        <v>296</v>
      </c>
      <c r="J314" s="140" t="s">
        <v>3147</v>
      </c>
      <c r="K314" s="127">
        <f t="shared" ref="K314" si="188">H314-F314</f>
        <v>60</v>
      </c>
      <c r="L314" s="128">
        <f t="shared" ref="L314" si="189">K314/F314</f>
        <v>0.25531914893617019</v>
      </c>
      <c r="M314" s="129" t="s">
        <v>599</v>
      </c>
      <c r="N314" s="361">
        <v>43844</v>
      </c>
      <c r="O314" s="57"/>
      <c r="P314" s="16"/>
      <c r="Q314" s="16"/>
      <c r="R314" s="17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5">
        <v>147</v>
      </c>
      <c r="B315" s="206">
        <v>43752</v>
      </c>
      <c r="C315" s="206"/>
      <c r="D315" s="154" t="s">
        <v>2977</v>
      </c>
      <c r="E315" s="207" t="s">
        <v>623</v>
      </c>
      <c r="F315" s="207">
        <v>277.5</v>
      </c>
      <c r="G315" s="207"/>
      <c r="H315" s="207">
        <v>333</v>
      </c>
      <c r="I315" s="231">
        <v>333</v>
      </c>
      <c r="J315" s="140" t="s">
        <v>3148</v>
      </c>
      <c r="K315" s="127">
        <f t="shared" ref="K315" si="190">H315-F315</f>
        <v>55.5</v>
      </c>
      <c r="L315" s="128">
        <f t="shared" ref="L315" si="191">K315/F315</f>
        <v>0.2</v>
      </c>
      <c r="M315" s="129" t="s">
        <v>599</v>
      </c>
      <c r="N315" s="361">
        <v>43846</v>
      </c>
      <c r="O315" s="57"/>
      <c r="P315" s="16"/>
      <c r="Q315" s="16"/>
      <c r="R315" s="343" t="s">
        <v>751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5">
        <v>148</v>
      </c>
      <c r="B316" s="206">
        <v>43752</v>
      </c>
      <c r="C316" s="206"/>
      <c r="D316" s="154" t="s">
        <v>2976</v>
      </c>
      <c r="E316" s="207" t="s">
        <v>623</v>
      </c>
      <c r="F316" s="207">
        <v>930</v>
      </c>
      <c r="G316" s="207"/>
      <c r="H316" s="207">
        <v>1165</v>
      </c>
      <c r="I316" s="231">
        <v>1200</v>
      </c>
      <c r="J316" s="140" t="s">
        <v>3150</v>
      </c>
      <c r="K316" s="127">
        <f t="shared" ref="K316" si="192">H316-F316</f>
        <v>235</v>
      </c>
      <c r="L316" s="128">
        <f t="shared" ref="L316" si="193">K316/F316</f>
        <v>0.25268817204301075</v>
      </c>
      <c r="M316" s="129" t="s">
        <v>599</v>
      </c>
      <c r="N316" s="361">
        <v>43847</v>
      </c>
      <c r="O316" s="57"/>
      <c r="P316" s="16"/>
      <c r="Q316" s="16"/>
      <c r="R316" s="343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70">
        <v>149</v>
      </c>
      <c r="B317" s="346">
        <v>43753</v>
      </c>
      <c r="C317" s="211"/>
      <c r="D317" s="372" t="s">
        <v>2975</v>
      </c>
      <c r="E317" s="349" t="s">
        <v>623</v>
      </c>
      <c r="F317" s="352">
        <v>111</v>
      </c>
      <c r="G317" s="349"/>
      <c r="H317" s="349"/>
      <c r="I317" s="355">
        <v>141</v>
      </c>
      <c r="J317" s="237" t="s">
        <v>601</v>
      </c>
      <c r="K317" s="237"/>
      <c r="L317" s="122"/>
      <c r="M317" s="360" t="s">
        <v>601</v>
      </c>
      <c r="N317" s="239"/>
      <c r="O317" s="16"/>
      <c r="P317" s="16"/>
      <c r="Q317" s="16"/>
      <c r="R317" s="343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150</v>
      </c>
      <c r="B318" s="206">
        <v>43753</v>
      </c>
      <c r="C318" s="206"/>
      <c r="D318" s="154" t="s">
        <v>2974</v>
      </c>
      <c r="E318" s="207" t="s">
        <v>623</v>
      </c>
      <c r="F318" s="208">
        <v>296</v>
      </c>
      <c r="G318" s="207"/>
      <c r="H318" s="207">
        <v>370</v>
      </c>
      <c r="I318" s="231">
        <v>370</v>
      </c>
      <c r="J318" s="140" t="s">
        <v>682</v>
      </c>
      <c r="K318" s="127">
        <f t="shared" ref="K318" si="194">H318-F318</f>
        <v>74</v>
      </c>
      <c r="L318" s="128">
        <f t="shared" ref="L318" si="195">K318/F318</f>
        <v>0.25</v>
      </c>
      <c r="M318" s="129" t="s">
        <v>599</v>
      </c>
      <c r="N318" s="361">
        <v>43853</v>
      </c>
      <c r="O318" s="57"/>
      <c r="P318" s="16"/>
      <c r="Q318" s="16"/>
      <c r="R318" s="343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71">
        <v>151</v>
      </c>
      <c r="B319" s="210">
        <v>43754</v>
      </c>
      <c r="C319" s="210"/>
      <c r="D319" s="191" t="s">
        <v>2973</v>
      </c>
      <c r="E319" s="348" t="s">
        <v>623</v>
      </c>
      <c r="F319" s="351" t="s">
        <v>2939</v>
      </c>
      <c r="G319" s="348"/>
      <c r="H319" s="348"/>
      <c r="I319" s="354">
        <v>344</v>
      </c>
      <c r="J319" s="237" t="s">
        <v>601</v>
      </c>
      <c r="K319" s="240"/>
      <c r="L319" s="359"/>
      <c r="M319" s="342" t="s">
        <v>601</v>
      </c>
      <c r="N319" s="362"/>
      <c r="O319" s="16"/>
      <c r="P319" s="16"/>
      <c r="Q319" s="16"/>
      <c r="R319" s="343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45">
        <v>152</v>
      </c>
      <c r="B320" s="211">
        <v>43832</v>
      </c>
      <c r="C320" s="211"/>
      <c r="D320" s="215" t="s">
        <v>2253</v>
      </c>
      <c r="E320" s="212" t="s">
        <v>623</v>
      </c>
      <c r="F320" s="213" t="s">
        <v>3135</v>
      </c>
      <c r="G320" s="212"/>
      <c r="H320" s="212"/>
      <c r="I320" s="236">
        <v>590</v>
      </c>
      <c r="J320" s="237" t="s">
        <v>601</v>
      </c>
      <c r="K320" s="237"/>
      <c r="L320" s="122"/>
      <c r="M320" s="342" t="s">
        <v>601</v>
      </c>
      <c r="N320" s="239"/>
      <c r="O320" s="16"/>
      <c r="P320" s="16"/>
      <c r="Q320" s="16"/>
      <c r="R320" s="343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5">
        <v>153</v>
      </c>
      <c r="B321" s="206">
        <v>43966</v>
      </c>
      <c r="C321" s="206"/>
      <c r="D321" s="154" t="s">
        <v>65</v>
      </c>
      <c r="E321" s="207" t="s">
        <v>623</v>
      </c>
      <c r="F321" s="208">
        <v>67.5</v>
      </c>
      <c r="G321" s="207"/>
      <c r="H321" s="207">
        <v>86</v>
      </c>
      <c r="I321" s="231">
        <v>86</v>
      </c>
      <c r="J321" s="140" t="s">
        <v>3628</v>
      </c>
      <c r="K321" s="127">
        <f t="shared" ref="K321" si="196">H321-F321</f>
        <v>18.5</v>
      </c>
      <c r="L321" s="128">
        <f t="shared" ref="L321" si="197">K321/F321</f>
        <v>0.27407407407407408</v>
      </c>
      <c r="M321" s="129" t="s">
        <v>599</v>
      </c>
      <c r="N321" s="361">
        <v>44008</v>
      </c>
      <c r="O321" s="57"/>
      <c r="P321" s="16"/>
      <c r="Q321" s="16"/>
      <c r="R321" s="343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9">
        <v>154</v>
      </c>
      <c r="B322" s="211">
        <v>44035</v>
      </c>
      <c r="C322" s="211"/>
      <c r="D322" s="215" t="s">
        <v>495</v>
      </c>
      <c r="E322" s="212" t="s">
        <v>623</v>
      </c>
      <c r="F322" s="213" t="s">
        <v>3631</v>
      </c>
      <c r="G322" s="212"/>
      <c r="H322" s="212"/>
      <c r="I322" s="236">
        <v>296</v>
      </c>
      <c r="J322" s="237" t="s">
        <v>601</v>
      </c>
      <c r="K322" s="237"/>
      <c r="L322" s="122"/>
      <c r="M322" s="238"/>
      <c r="N322" s="239"/>
      <c r="O322" s="16"/>
      <c r="P322" s="16"/>
      <c r="Q322" s="16"/>
      <c r="R322" s="343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9">
        <v>155</v>
      </c>
      <c r="B323" s="211">
        <v>44092</v>
      </c>
      <c r="C323" s="211"/>
      <c r="D323" s="215" t="s">
        <v>416</v>
      </c>
      <c r="E323" s="212" t="s">
        <v>623</v>
      </c>
      <c r="F323" s="213" t="s">
        <v>3636</v>
      </c>
      <c r="G323" s="212"/>
      <c r="H323" s="212"/>
      <c r="I323" s="236">
        <v>248</v>
      </c>
      <c r="J323" s="237" t="s">
        <v>601</v>
      </c>
      <c r="K323" s="237"/>
      <c r="L323" s="122"/>
      <c r="M323" s="238"/>
      <c r="N323" s="239"/>
      <c r="O323" s="16"/>
      <c r="P323" s="16"/>
      <c r="Q323" s="16"/>
      <c r="R323" s="343" t="s">
        <v>753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69">
        <v>156</v>
      </c>
      <c r="B324" s="186">
        <v>44140</v>
      </c>
      <c r="C324" s="186"/>
      <c r="D324" s="187" t="s">
        <v>416</v>
      </c>
      <c r="E324" s="188" t="s">
        <v>623</v>
      </c>
      <c r="F324" s="190">
        <v>182.5</v>
      </c>
      <c r="G324" s="190"/>
      <c r="H324" s="190">
        <v>221</v>
      </c>
      <c r="I324" s="190">
        <v>248</v>
      </c>
      <c r="J324" s="506" t="s">
        <v>3657</v>
      </c>
      <c r="K324" s="218">
        <f t="shared" ref="K324" si="198">H324-F324</f>
        <v>38.5</v>
      </c>
      <c r="L324" s="219">
        <f t="shared" ref="L324" si="199">K324/F324</f>
        <v>0.21095890410958903</v>
      </c>
      <c r="M324" s="189" t="s">
        <v>599</v>
      </c>
      <c r="N324" s="220">
        <v>44167</v>
      </c>
      <c r="O324" s="16"/>
      <c r="P324" s="16"/>
      <c r="Q324" s="16"/>
      <c r="R324" s="343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9">
        <v>157</v>
      </c>
      <c r="B325" s="211">
        <v>44140</v>
      </c>
      <c r="C325" s="211"/>
      <c r="D325" s="215" t="s">
        <v>330</v>
      </c>
      <c r="E325" s="212" t="s">
        <v>623</v>
      </c>
      <c r="F325" s="213" t="s">
        <v>3637</v>
      </c>
      <c r="G325" s="212"/>
      <c r="H325" s="212"/>
      <c r="I325" s="236">
        <v>320</v>
      </c>
      <c r="J325" s="237" t="s">
        <v>601</v>
      </c>
      <c r="K325" s="237"/>
      <c r="L325" s="122"/>
      <c r="M325" s="238"/>
      <c r="N325" s="239"/>
      <c r="O325" s="16"/>
      <c r="P325" s="16"/>
      <c r="Q325" s="16"/>
      <c r="R325" s="343" t="s">
        <v>753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9">
        <v>158</v>
      </c>
      <c r="B326" s="211">
        <v>44140</v>
      </c>
      <c r="C326" s="211"/>
      <c r="D326" s="215" t="s">
        <v>491</v>
      </c>
      <c r="E326" s="212" t="s">
        <v>623</v>
      </c>
      <c r="F326" s="213" t="s">
        <v>3638</v>
      </c>
      <c r="G326" s="212"/>
      <c r="H326" s="212"/>
      <c r="I326" s="236">
        <v>1093</v>
      </c>
      <c r="J326" s="237" t="s">
        <v>601</v>
      </c>
      <c r="K326" s="237"/>
      <c r="L326" s="122"/>
      <c r="M326" s="238"/>
      <c r="N326" s="239"/>
      <c r="O326" s="16"/>
      <c r="P326" s="16"/>
      <c r="Q326" s="16"/>
      <c r="R326" s="343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9">
        <v>159</v>
      </c>
      <c r="B327" s="211">
        <v>44140</v>
      </c>
      <c r="C327" s="211"/>
      <c r="D327" s="215" t="s">
        <v>345</v>
      </c>
      <c r="E327" s="212" t="s">
        <v>623</v>
      </c>
      <c r="F327" s="213" t="s">
        <v>3639</v>
      </c>
      <c r="G327" s="212"/>
      <c r="H327" s="212"/>
      <c r="I327" s="236">
        <v>406</v>
      </c>
      <c r="J327" s="237" t="s">
        <v>601</v>
      </c>
      <c r="K327" s="237"/>
      <c r="L327" s="122"/>
      <c r="M327" s="238"/>
      <c r="N327" s="239"/>
      <c r="O327" s="16"/>
      <c r="P327" s="16"/>
      <c r="Q327" s="16"/>
      <c r="R327" s="343" t="s">
        <v>753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9">
        <v>160</v>
      </c>
      <c r="B328" s="211">
        <v>44141</v>
      </c>
      <c r="C328" s="211"/>
      <c r="D328" s="215" t="s">
        <v>495</v>
      </c>
      <c r="E328" s="212" t="s">
        <v>623</v>
      </c>
      <c r="F328" s="213" t="s">
        <v>3640</v>
      </c>
      <c r="G328" s="212"/>
      <c r="H328" s="212"/>
      <c r="I328" s="236">
        <v>290</v>
      </c>
      <c r="J328" s="237" t="s">
        <v>601</v>
      </c>
      <c r="K328" s="237"/>
      <c r="L328" s="122"/>
      <c r="M328" s="238"/>
      <c r="N328" s="239"/>
      <c r="O328" s="16"/>
      <c r="P328" s="16"/>
      <c r="Q328" s="16"/>
      <c r="R328" s="343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9"/>
      <c r="B329" s="211"/>
      <c r="C329" s="211"/>
      <c r="D329" s="215"/>
      <c r="E329" s="212"/>
      <c r="F329" s="213"/>
      <c r="G329" s="212"/>
      <c r="H329" s="212"/>
      <c r="I329" s="236"/>
      <c r="J329" s="237"/>
      <c r="K329" s="237"/>
      <c r="L329" s="122"/>
      <c r="M329" s="238"/>
      <c r="N329" s="239"/>
      <c r="O329" s="16"/>
      <c r="P329" s="16"/>
      <c r="Q329" s="16"/>
      <c r="R329" s="343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9"/>
      <c r="B330" s="211"/>
      <c r="C330" s="211"/>
      <c r="D330" s="215"/>
      <c r="E330" s="212"/>
      <c r="F330" s="213"/>
      <c r="G330" s="212"/>
      <c r="H330" s="212"/>
      <c r="I330" s="236"/>
      <c r="J330" s="237"/>
      <c r="K330" s="237"/>
      <c r="L330" s="122"/>
      <c r="M330" s="238"/>
      <c r="N330" s="239"/>
      <c r="O330" s="16"/>
      <c r="P330" s="16"/>
      <c r="R330" s="343"/>
    </row>
    <row r="331" spans="1:26">
      <c r="A331" s="209"/>
      <c r="B331" s="211"/>
      <c r="C331" s="211"/>
      <c r="D331" s="215"/>
      <c r="E331" s="212"/>
      <c r="F331" s="213"/>
      <c r="G331" s="212"/>
      <c r="H331" s="212"/>
      <c r="I331" s="236"/>
      <c r="J331" s="237"/>
      <c r="K331" s="237"/>
      <c r="L331" s="122"/>
      <c r="M331" s="238"/>
      <c r="N331" s="239"/>
      <c r="O331" s="16"/>
      <c r="R331" s="241"/>
    </row>
    <row r="332" spans="1:26">
      <c r="A332" s="209"/>
      <c r="B332" s="211"/>
      <c r="C332" s="211"/>
      <c r="D332" s="215"/>
      <c r="E332" s="212"/>
      <c r="F332" s="213"/>
      <c r="G332" s="212"/>
      <c r="H332" s="212"/>
      <c r="I332" s="236"/>
      <c r="J332" s="237"/>
      <c r="K332" s="237"/>
      <c r="L332" s="122"/>
      <c r="M332" s="238"/>
      <c r="N332" s="239"/>
      <c r="O332" s="16"/>
      <c r="R332" s="241"/>
    </row>
    <row r="333" spans="1:26">
      <c r="A333" s="209"/>
      <c r="B333" s="211"/>
      <c r="C333" s="211"/>
      <c r="D333" s="215"/>
      <c r="E333" s="212"/>
      <c r="F333" s="213"/>
      <c r="G333" s="212"/>
      <c r="H333" s="212"/>
      <c r="I333" s="236"/>
      <c r="J333" s="237"/>
      <c r="K333" s="237"/>
      <c r="L333" s="122"/>
      <c r="M333" s="238"/>
      <c r="N333" s="239"/>
      <c r="O333" s="16"/>
      <c r="R333" s="241"/>
    </row>
    <row r="334" spans="1:26">
      <c r="A334" s="209"/>
      <c r="B334" s="199" t="s">
        <v>2980</v>
      </c>
      <c r="O334" s="16"/>
      <c r="R334" s="241"/>
    </row>
    <row r="335" spans="1:26">
      <c r="R335" s="241"/>
    </row>
    <row r="336" spans="1:26">
      <c r="R336" s="241"/>
    </row>
    <row r="337" spans="1:18">
      <c r="R337" s="241"/>
    </row>
    <row r="338" spans="1:18">
      <c r="R338" s="241"/>
    </row>
    <row r="339" spans="1:18">
      <c r="R339" s="241"/>
    </row>
    <row r="340" spans="1:18">
      <c r="R340" s="241"/>
    </row>
    <row r="341" spans="1:18">
      <c r="R341" s="241"/>
    </row>
    <row r="351" spans="1:18">
      <c r="A351" s="216"/>
    </row>
    <row r="352" spans="1:18">
      <c r="A352" s="216"/>
    </row>
    <row r="353" spans="1:1">
      <c r="A353" s="212"/>
    </row>
  </sheetData>
  <autoFilter ref="R1:R349"/>
  <mergeCells count="28">
    <mergeCell ref="A131:A132"/>
    <mergeCell ref="B131:B132"/>
    <mergeCell ref="J131:J132"/>
    <mergeCell ref="B128:B129"/>
    <mergeCell ref="A128:A129"/>
    <mergeCell ref="J128:J129"/>
    <mergeCell ref="P74:P75"/>
    <mergeCell ref="A93:A94"/>
    <mergeCell ref="B93:B94"/>
    <mergeCell ref="J93:J94"/>
    <mergeCell ref="M93:M94"/>
    <mergeCell ref="N93:N94"/>
    <mergeCell ref="A74:A75"/>
    <mergeCell ref="B74:B75"/>
    <mergeCell ref="J74:J75"/>
    <mergeCell ref="M74:M75"/>
    <mergeCell ref="N74:N75"/>
    <mergeCell ref="G74:G75"/>
    <mergeCell ref="I74:I75"/>
    <mergeCell ref="G93:G94"/>
    <mergeCell ref="I93:I94"/>
    <mergeCell ref="O74:O75"/>
    <mergeCell ref="M128:M129"/>
    <mergeCell ref="N128:N129"/>
    <mergeCell ref="O128:O129"/>
    <mergeCell ref="P128:P129"/>
    <mergeCell ref="O93:O94"/>
    <mergeCell ref="P93:P9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2020-12-22T02:39:38Z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