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57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F&amp;O)'!$S$1:$S$338</definedName>
  </definedNames>
  <calcPr calcId="124519"/>
</workbook>
</file>

<file path=xl/calcChain.xml><?xml version="1.0" encoding="utf-8"?>
<calcChain xmlns="http://schemas.openxmlformats.org/spreadsheetml/2006/main">
  <c r="L56" i="6"/>
  <c r="L57"/>
  <c r="L58"/>
  <c r="L59"/>
  <c r="L60"/>
  <c r="L61"/>
  <c r="L62"/>
  <c r="L63"/>
  <c r="L64"/>
  <c r="L66"/>
  <c r="L67"/>
  <c r="L68"/>
  <c r="L69"/>
  <c r="L70"/>
  <c r="K114"/>
  <c r="M114" s="1"/>
  <c r="P29"/>
  <c r="P28"/>
  <c r="K69"/>
  <c r="M69" s="1"/>
  <c r="K70"/>
  <c r="M70" s="1"/>
  <c r="K113" l="1"/>
  <c r="M113" s="1"/>
  <c r="K68"/>
  <c r="M68" s="1"/>
  <c r="K66"/>
  <c r="M66" s="1"/>
  <c r="L120"/>
  <c r="K120"/>
  <c r="K112"/>
  <c r="K111"/>
  <c r="M120" l="1"/>
  <c r="P26"/>
  <c r="P27"/>
  <c r="K67"/>
  <c r="M67" s="1"/>
  <c r="L121"/>
  <c r="K121"/>
  <c r="K65"/>
  <c r="K64"/>
  <c r="K61"/>
  <c r="M61" s="1"/>
  <c r="M121" l="1"/>
  <c r="P25"/>
  <c r="P24"/>
  <c r="K63"/>
  <c r="M63" s="1"/>
  <c r="L18"/>
  <c r="K18"/>
  <c r="M18" l="1"/>
  <c r="K62"/>
  <c r="M62" s="1"/>
  <c r="K335"/>
  <c r="L335" s="1"/>
  <c r="K106"/>
  <c r="K105"/>
  <c r="K81"/>
  <c r="K82"/>
  <c r="K59"/>
  <c r="M59" s="1"/>
  <c r="K104"/>
  <c r="M104" s="1"/>
  <c r="K103"/>
  <c r="M103" s="1"/>
  <c r="K60" l="1"/>
  <c r="M60" s="1"/>
  <c r="K102"/>
  <c r="M102" s="1"/>
  <c r="K58"/>
  <c r="M58" s="1"/>
  <c r="K57"/>
  <c r="M57" s="1"/>
  <c r="K97"/>
  <c r="K101"/>
  <c r="K100"/>
  <c r="L15"/>
  <c r="K15"/>
  <c r="L20"/>
  <c r="K20"/>
  <c r="K89"/>
  <c r="K90"/>
  <c r="M15" l="1"/>
  <c r="M20"/>
  <c r="K99"/>
  <c r="M99" s="1"/>
  <c r="L50"/>
  <c r="K50"/>
  <c r="M50" l="1"/>
  <c r="L53"/>
  <c r="K53"/>
  <c r="K56"/>
  <c r="M56" s="1"/>
  <c r="K54"/>
  <c r="L54"/>
  <c r="K55"/>
  <c r="L55"/>
  <c r="K96"/>
  <c r="M96" s="1"/>
  <c r="K98"/>
  <c r="L52"/>
  <c r="K52"/>
  <c r="L49"/>
  <c r="K49"/>
  <c r="M53" l="1"/>
  <c r="M54"/>
  <c r="M55"/>
  <c r="M52"/>
  <c r="M49"/>
  <c r="P23" l="1"/>
  <c r="L16"/>
  <c r="K16"/>
  <c r="K95"/>
  <c r="K94"/>
  <c r="L21"/>
  <c r="K21"/>
  <c r="M21" l="1"/>
  <c r="M16"/>
  <c r="K93"/>
  <c r="M93" s="1"/>
  <c r="L51"/>
  <c r="K51"/>
  <c r="L19"/>
  <c r="K19"/>
  <c r="K92"/>
  <c r="K91"/>
  <c r="M19" l="1"/>
  <c r="M51"/>
  <c r="K88" l="1"/>
  <c r="K87"/>
  <c r="K85"/>
  <c r="K84"/>
  <c r="L47"/>
  <c r="K47"/>
  <c r="L48"/>
  <c r="K48"/>
  <c r="L45"/>
  <c r="K45"/>
  <c r="M47" l="1"/>
  <c r="M45"/>
  <c r="M48"/>
  <c r="K44" l="1"/>
  <c r="L44"/>
  <c r="L43"/>
  <c r="K43"/>
  <c r="L46" l="1"/>
  <c r="K46"/>
  <c r="M46" l="1"/>
  <c r="K86"/>
  <c r="M86" s="1"/>
  <c r="L13"/>
  <c r="K13"/>
  <c r="M13" l="1"/>
  <c r="K79"/>
  <c r="K83"/>
  <c r="M83" s="1"/>
  <c r="L42"/>
  <c r="K42"/>
  <c r="M42" l="1"/>
  <c r="P17" l="1"/>
  <c r="P14" l="1"/>
  <c r="P12" l="1"/>
  <c r="P11" l="1"/>
  <c r="P10" l="1"/>
  <c r="K327" l="1"/>
  <c r="L327" s="1"/>
  <c r="K321"/>
  <c r="L321" s="1"/>
  <c r="K329" l="1"/>
  <c r="L329" s="1"/>
  <c r="K317" l="1"/>
  <c r="L317" s="1"/>
  <c r="K318" l="1"/>
  <c r="L318" s="1"/>
  <c r="K311"/>
  <c r="L311" s="1"/>
  <c r="K328" l="1"/>
  <c r="L328" s="1"/>
  <c r="K322"/>
  <c r="L322" s="1"/>
  <c r="K324" l="1"/>
  <c r="L324" s="1"/>
  <c r="L6" i="2" l="1"/>
  <c r="K6" i="3"/>
  <c r="D7" i="5" l="1"/>
  <c r="M7" i="6"/>
  <c r="K319" l="1"/>
  <c r="L319" s="1"/>
  <c r="K316" l="1"/>
  <c r="L316" s="1"/>
  <c r="K320" l="1"/>
  <c r="L320" s="1"/>
  <c r="K315"/>
  <c r="L315" s="1"/>
  <c r="K314"/>
  <c r="L314" s="1"/>
  <c r="K312"/>
  <c r="L312" s="1"/>
  <c r="H310"/>
  <c r="K310" s="1"/>
  <c r="L310" s="1"/>
  <c r="K309"/>
  <c r="L309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F278"/>
  <c r="K278" s="1"/>
  <c r="L278" s="1"/>
  <c r="K277"/>
  <c r="L277" s="1"/>
  <c r="K276"/>
  <c r="L276" s="1"/>
  <c r="K275"/>
  <c r="L275" s="1"/>
  <c r="K274"/>
  <c r="L274" s="1"/>
  <c r="K273"/>
  <c r="L273" s="1"/>
  <c r="F272"/>
  <c r="K272" s="1"/>
  <c r="L272" s="1"/>
  <c r="F271"/>
  <c r="K271" s="1"/>
  <c r="L271" s="1"/>
  <c r="K270"/>
  <c r="L270" s="1"/>
  <c r="F269"/>
  <c r="K269" s="1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3"/>
  <c r="L253" s="1"/>
  <c r="K251"/>
  <c r="L251" s="1"/>
  <c r="K250"/>
  <c r="L250" s="1"/>
  <c r="F249"/>
  <c r="K249" s="1"/>
  <c r="L249" s="1"/>
  <c r="K248"/>
  <c r="L248" s="1"/>
  <c r="K245"/>
  <c r="L245" s="1"/>
  <c r="K244"/>
  <c r="L244" s="1"/>
  <c r="K243"/>
  <c r="L243" s="1"/>
  <c r="K240"/>
  <c r="L240" s="1"/>
  <c r="K239"/>
  <c r="L239" s="1"/>
  <c r="K238"/>
  <c r="L238" s="1"/>
  <c r="K237"/>
  <c r="L237" s="1"/>
  <c r="K236"/>
  <c r="L236" s="1"/>
  <c r="K235"/>
  <c r="L235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3"/>
  <c r="L223" s="1"/>
  <c r="K221"/>
  <c r="L221" s="1"/>
  <c r="K219"/>
  <c r="L219" s="1"/>
  <c r="K217"/>
  <c r="L217" s="1"/>
  <c r="K216"/>
  <c r="L216" s="1"/>
  <c r="K215"/>
  <c r="L215" s="1"/>
  <c r="K213"/>
  <c r="L213" s="1"/>
  <c r="K212"/>
  <c r="L212" s="1"/>
  <c r="K211"/>
  <c r="L211" s="1"/>
  <c r="K210"/>
  <c r="K209"/>
  <c r="L209" s="1"/>
  <c r="K208"/>
  <c r="L208" s="1"/>
  <c r="K206"/>
  <c r="L206" s="1"/>
  <c r="K205"/>
  <c r="L205" s="1"/>
  <c r="K204"/>
  <c r="L204" s="1"/>
  <c r="K203"/>
  <c r="L203" s="1"/>
  <c r="K202"/>
  <c r="L202" s="1"/>
  <c r="F201"/>
  <c r="K201" s="1"/>
  <c r="L201" s="1"/>
  <c r="H200"/>
  <c r="K200" s="1"/>
  <c r="L200" s="1"/>
  <c r="K197"/>
  <c r="L197" s="1"/>
  <c r="K196"/>
  <c r="L196" s="1"/>
  <c r="K195"/>
  <c r="L195" s="1"/>
  <c r="K194"/>
  <c r="L194" s="1"/>
  <c r="K193"/>
  <c r="L193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H166"/>
  <c r="K166" s="1"/>
  <c r="L166" s="1"/>
  <c r="F165"/>
  <c r="K165" s="1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6" i="4"/>
</calcChain>
</file>

<file path=xl/sharedStrings.xml><?xml version="1.0" encoding="utf-8"?>
<sst xmlns="http://schemas.openxmlformats.org/spreadsheetml/2006/main" count="3400" uniqueCount="1262">
  <si>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</si>
  <si>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</si>
  <si>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</si>
  <si>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</si>
  <si>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</si>
  <si>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</si>
  <si>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</si>
  <si>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</si>
  <si>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</si>
  <si>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</si>
  <si>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</si>
  <si>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</si>
  <si>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</si>
  <si>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</si>
  <si>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</si>
  <si>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</si>
  <si>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</si>
  <si>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</si>
  <si>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</si>
  <si>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</si>
  <si>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</si>
  <si>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</si>
  <si>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</si>
  <si>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</si>
  <si>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</si>
  <si>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</si>
  <si>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</si>
  <si>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</si>
  <si>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</si>
  <si>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</si>
  <si>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</si>
  <si>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</si>
  <si>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</si>
  <si>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</si>
  <si>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</si>
  <si>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</si>
  <si>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</si>
  <si>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</si>
  <si>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</si>
  <si>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</si>
  <si>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</si>
  <si>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</si>
  <si>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</si>
  <si>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</si>
  <si>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</si>
  <si>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</si>
  <si>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</si>
  <si>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</si>
  <si>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</si>
  <si>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</si>
  <si>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</si>
  <si>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</si>
  <si>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</si>
  <si>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</si>
  <si>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</si>
  <si>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</si>
  <si>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</si>
  <si>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</si>
  <si>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</si>
  <si>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</si>
  <si>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</si>
  <si>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</si>
  <si>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</si>
  <si>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</si>
  <si>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</si>
  <si>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</si>
  <si>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</si>
  <si>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</si>
  <si>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</si>
  <si>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</si>
  <si>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</si>
  <si>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</si>
  <si>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</si>
  <si>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</si>
  <si>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</si>
  <si>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</si>
  <si>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</si>
  <si>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</si>
  <si>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</si>
  <si>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</si>
  <si>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</si>
  <si>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</si>
  <si>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</si>
  <si>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</si>
  <si>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</si>
  <si>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</si>
  <si>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</si>
  <si>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</si>
  <si>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</si>
  <si>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</si>
  <si>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</si>
  <si>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</si>
  <si>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</si>
  <si>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</si>
  <si>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</si>
  <si>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</si>
  <si>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</si>
  <si>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</si>
  <si>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</si>
  <si>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</si>
  <si>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</si>
  <si>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</si>
  <si>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</si>
  <si>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</si>
  <si>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</si>
  <si>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</si>
  <si>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</si>
  <si>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</si>
  <si>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</si>
  <si>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</si>
  <si>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</si>
  <si>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</si>
  <si>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</si>
  <si>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</si>
  <si>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</si>
  <si>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</si>
  <si>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</si>
  <si>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</si>
  <si>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</si>
  <si>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</si>
  <si>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</si>
  <si>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</si>
  <si>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</si>
  <si>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</si>
  <si>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</si>
  <si>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</si>
  <si>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</si>
  <si>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</si>
  <si>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</si>
  <si>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</si>
  <si>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</si>
  <si>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</si>
  <si>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</si>
  <si>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</si>
  <si>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</si>
  <si>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</si>
  <si>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</si>
  <si>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</si>
  <si>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</si>
  <si>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</si>
  <si>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</si>
  <si>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</si>
  <si>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</si>
  <si>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</si>
  <si>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</si>
  <si>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</si>
  <si>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</si>
  <si>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</si>
  <si>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</si>
  <si>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</si>
  <si>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</si>
  <si>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</si>
  <si>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</si>
  <si>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</si>
  <si>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</si>
  <si>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</si>
  <si>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</si>
  <si>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</si>
  <si>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</si>
  <si>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</si>
  <si>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</si>
  <si>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</si>
  <si>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</si>
  <si>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</si>
  <si>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</si>
  <si>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</si>
  <si>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</si>
  <si>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</si>
  <si>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</si>
  <si>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</si>
  <si>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</si>
  <si>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</si>
  <si>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</si>
  <si>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</si>
  <si>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</si>
  <si>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</si>
  <si>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</si>
  <si>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</si>
  <si>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</si>
  <si>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</si>
  <si>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</si>
  <si>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</si>
  <si>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</si>
  <si>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</si>
  <si>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</si>
  <si>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</si>
  <si>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</si>
  <si>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</si>
  <si>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</si>
  <si>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</si>
  <si>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</si>
  <si>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</si>
  <si>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</si>
  <si>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</si>
  <si>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</si>
  <si>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</si>
  <si>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</si>
  <si>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</si>
  <si>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</si>
  <si>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</si>
  <si>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</si>
  <si>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</si>
  <si>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</si>
  <si>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</si>
  <si>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</si>
  <si>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</si>
  <si>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</si>
  <si>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</si>
  <si>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</si>
  <si>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</si>
  <si>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</si>
  <si>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</si>
  <si>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</si>
  <si>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</si>
  <si>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</si>
  <si>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</si>
  <si>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</si>
  <si>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</si>
  <si>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</si>
  <si>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</si>
  <si>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</si>
  <si>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</si>
  <si>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</si>
  <si>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</si>
  <si>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</si>
  <si>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</si>
  <si>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</si>
  <si>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</si>
  <si>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</si>
  <si>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</si>
  <si>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</si>
  <si>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</si>
  <si>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</si>
  <si>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</si>
  <si>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</si>
  <si>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</si>
  <si>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</si>
  <si>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</si>
  <si>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</si>
  <si>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</si>
  <si>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</si>
  <si>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</si>
  <si>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</si>
  <si>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</si>
  <si>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</si>
  <si>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</si>
  <si>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</si>
  <si>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</si>
  <si>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</si>
  <si>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</si>
  <si>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</si>
  <si>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</si>
  <si>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</si>
  <si>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</si>
  <si>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</si>
  <si>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</si>
  <si>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</si>
  <si>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</si>
  <si>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</si>
  <si>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</si>
  <si>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</si>
  <si>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</si>
  <si>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</si>
  <si>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</si>
  <si>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</si>
  <si>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</si>
  <si>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</si>
  <si>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</si>
  <si>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</si>
  <si>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</si>
  <si>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</si>
  <si>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</si>
  <si>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</si>
  <si>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</si>
  <si>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</si>
  <si>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</si>
  <si>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</si>
  <si>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</si>
  <si>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</si>
  <si>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</si>
  <si>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</si>
  <si>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</si>
  <si>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</si>
  <si>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</si>
  <si>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</si>
  <si>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</si>
  <si>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</si>
  <si>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</si>
  <si>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</si>
  <si>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</si>
  <si>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</si>
  <si>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</si>
  <si>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</si>
  <si>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</si>
  <si>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</si>
  <si>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</si>
  <si>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</si>
  <si>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</si>
  <si>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</si>
  <si>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</si>
  <si>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</si>
  <si>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</si>
  <si>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</si>
  <si>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</si>
  <si>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</si>
  <si>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</si>
  <si>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</si>
  <si>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</si>
  <si>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</si>
  <si>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</si>
  <si>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</si>
  <si>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</si>
  <si>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</si>
  <si>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</si>
  <si>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</si>
  <si>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</si>
  <si>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</si>
  <si>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</si>
  <si>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</si>
  <si>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</si>
  <si>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</si>
  <si>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</si>
  <si>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</si>
  <si>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</si>
  <si>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</si>
  <si>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</si>
  <si>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</si>
  <si>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</si>
  <si>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</si>
  <si>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</si>
  <si>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</si>
  <si>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</si>
  <si>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</si>
  <si>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</si>
  <si>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</si>
  <si>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</si>
  <si>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</si>
  <si>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</si>
  <si>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</si>
  <si>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</si>
  <si>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</si>
  <si>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</si>
  <si>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</si>
  <si>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</si>
  <si>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</si>
  <si>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</si>
  <si>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</si>
  <si>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</si>
  <si>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</si>
  <si>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</si>
  <si>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</si>
  <si>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</si>
  <si>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</si>
  <si>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</si>
  <si>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</si>
  <si>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</si>
  <si>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</si>
  <si>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</si>
  <si>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</si>
  <si>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</si>
  <si>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</si>
  <si>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</si>
  <si>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</si>
  <si>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</si>
  <si>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</si>
  <si>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</si>
  <si>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</si>
  <si>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</si>
  <si>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</si>
  <si>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</si>
  <si>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</si>
  <si>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</si>
  <si>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</si>
  <si>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</si>
  <si>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</si>
  <si>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</si>
  <si>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</si>
  <si>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</si>
  <si>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</si>
  <si>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</si>
  <si>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</si>
  <si>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</si>
  <si>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</si>
  <si>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</si>
  <si>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</si>
  <si>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</si>
  <si>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</si>
  <si>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</si>
  <si>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</si>
  <si>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</si>
  <si>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</si>
  <si>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</si>
  <si>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</si>
  <si>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</si>
  <si>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</si>
  <si>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</si>
  <si>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</si>
  <si>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</si>
  <si>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</si>
  <si>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</si>
  <si>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</si>
  <si>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</si>
  <si>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</si>
  <si>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</si>
  <si>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</si>
  <si>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</si>
  <si>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</si>
  <si>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</si>
  <si>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</si>
  <si>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</si>
  <si>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</si>
  <si>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</si>
  <si>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</si>
  <si>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</si>
  <si>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</si>
  <si>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</si>
  <si>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</si>
  <si>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</si>
  <si>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</si>
  <si>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</si>
  <si>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</si>
  <si>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</si>
  <si>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</si>
  <si>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</si>
  <si>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</si>
  <si>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</si>
  <si>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</si>
  <si>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</si>
  <si>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</si>
  <si>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</si>
  <si>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</si>
  <si>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</si>
  <si>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</si>
  <si>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</si>
  <si>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</si>
  <si>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</si>
  <si>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</si>
  <si>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</si>
  <si>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</si>
  <si>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</si>
  <si>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</si>
  <si>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</si>
  <si>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</si>
  <si>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</si>
  <si>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</si>
  <si>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</si>
  <si>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</si>
  <si>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</si>
  <si>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</si>
  <si>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</si>
  <si>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</si>
  <si>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</si>
  <si>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</si>
  <si>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</si>
  <si>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</si>
  <si>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</si>
  <si>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</si>
  <si>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</si>
  <si>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</si>
  <si>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</si>
  <si>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</si>
  <si>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</si>
  <si>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</si>
  <si>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</si>
  <si>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</si>
  <si>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</si>
  <si>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</si>
  <si>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</si>
  <si>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</si>
  <si>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</si>
  <si>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</si>
  <si>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</si>
  <si>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</si>
  <si>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</si>
  <si>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</si>
  <si>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</si>
  <si>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</si>
  <si>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</si>
  <si>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</si>
  <si>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</si>
  <si>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</si>
  <si>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</si>
  <si>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</si>
  <si>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</si>
  <si>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</si>
  <si>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</si>
  <si>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</si>
  <si>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</si>
  <si>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</si>
  <si>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</si>
  <si>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</si>
  <si>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</si>
  <si>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</si>
  <si>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</si>
  <si>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</si>
  <si>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</si>
  <si>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</si>
  <si>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</si>
  <si>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</si>
  <si>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</si>
  <si>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</si>
  <si>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</si>
  <si>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</si>
  <si>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</si>
  <si>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</si>
  <si>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</si>
  <si>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</si>
  <si>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</si>
  <si>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</si>
  <si>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</si>
  <si>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</si>
  <si>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</si>
  <si>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</si>
  <si>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</si>
  <si>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</si>
  <si>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</si>
  <si>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</si>
  <si>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</si>
  <si>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</si>
  <si>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</si>
  <si>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</si>
  <si>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</si>
  <si>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</si>
  <si>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</si>
  <si>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</si>
  <si>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</si>
  <si>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</si>
  <si>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</si>
  <si>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</si>
  <si>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</si>
  <si>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</si>
  <si>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</si>
  <si>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</si>
  <si>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</si>
  <si>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</si>
  <si>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</si>
  <si>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</si>
  <si>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</si>
  <si>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</si>
  <si>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</si>
  <si>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</si>
  <si>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</si>
  <si>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</si>
  <si>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</si>
  <si>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</si>
  <si>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</si>
  <si>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</si>
  <si>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</si>
  <si>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</si>
  <si>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</si>
  <si>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</si>
  <si>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</si>
  <si>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</si>
  <si>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</si>
  <si>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</si>
  <si>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</si>
  <si>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</si>
  <si>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</si>
  <si>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</si>
  <si>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</si>
  <si>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</si>
  <si>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</si>
  <si>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</si>
  <si>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</si>
  <si>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</si>
  <si>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</si>
  <si>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</si>
  <si>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</si>
  <si>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</si>
  <si>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</si>
  <si>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</si>
  <si>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</si>
  <si>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</si>
  <si>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</si>
  <si>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</si>
  <si>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</si>
  <si>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</si>
  <si>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</si>
  <si>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</si>
  <si>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</si>
  <si>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</si>
  <si>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</si>
  <si>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</si>
  <si>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</si>
  <si>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</si>
  <si>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</si>
  <si>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</si>
  <si>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</si>
  <si>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</si>
  <si>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</si>
  <si>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</si>
  <si>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</si>
  <si>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</si>
  <si>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</si>
  <si>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</si>
  <si>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</si>
  <si>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</si>
  <si>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</si>
  <si>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</si>
  <si>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</si>
  <si>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</si>
  <si>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</si>
  <si>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</si>
  <si>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</si>
  <si>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</si>
  <si>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</si>
  <si>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</si>
  <si>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</si>
  <si>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</si>
  <si>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</si>
  <si>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</si>
  <si>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</si>
  <si>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</si>
  <si>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</si>
  <si>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</si>
  <si>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</si>
  <si>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</si>
  <si>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</si>
  <si>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</si>
  <si>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</si>
  <si>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</si>
  <si>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</si>
  <si>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</si>
  <si>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</si>
  <si>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</si>
  <si>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</si>
  <si>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</si>
  <si>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</si>
  <si>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</si>
  <si>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</si>
  <si>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</si>
  <si>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</si>
  <si>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</si>
  <si>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</si>
  <si>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</si>
  <si>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</si>
  <si>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</si>
  <si>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</si>
  <si>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</si>
  <si>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</si>
  <si>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</si>
  <si>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</si>
  <si>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</si>
  <si>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</si>
  <si>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</si>
  <si>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</si>
  <si>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</si>
  <si>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</si>
  <si>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</si>
  <si>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</si>
  <si>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</si>
  <si>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</si>
  <si>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</si>
  <si>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</si>
  <si>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</si>
  <si>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</si>
  <si>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</si>
  <si>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</si>
  <si>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</si>
  <si>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</si>
  <si>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</si>
  <si>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</si>
  <si>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</si>
  <si>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</si>
  <si>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</si>
  <si>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</si>
  <si>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</si>
  <si>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</si>
  <si>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</si>
  <si>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</si>
  <si>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</si>
  <si>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</si>
  <si>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</si>
  <si>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</si>
  <si>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</si>
  <si>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</si>
  <si>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</si>
  <si>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</si>
  <si>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</si>
  <si>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</si>
  <si>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</si>
  <si>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</si>
  <si>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</si>
  <si>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</si>
  <si>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</si>
  <si>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</si>
  <si>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</si>
  <si>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</si>
  <si>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</si>
  <si>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</si>
  <si>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</si>
  <si>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</si>
  <si>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</si>
  <si>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</si>
  <si>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</si>
  <si>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</si>
  <si>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</si>
  <si>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</si>
  <si>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</si>
  <si>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</si>
  <si>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</si>
  <si>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</si>
  <si>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</si>
  <si>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</si>
  <si>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</si>
  <si>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</si>
  <si>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</si>
  <si>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</si>
  <si>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</si>
  <si>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</si>
  <si>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</si>
  <si>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</si>
  <si>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</si>
  <si>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</si>
  <si>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</si>
  <si>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</si>
  <si>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</si>
  <si>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</si>
  <si>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</si>
  <si>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</si>
  <si>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</si>
  <si>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</si>
  <si>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</si>
  <si>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</si>
  <si>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</si>
  <si>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</si>
  <si>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</si>
  <si>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</si>
  <si>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</si>
  <si>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</si>
  <si>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</si>
  <si>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</si>
  <si>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</si>
  <si>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</si>
  <si>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</si>
  <si>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</si>
  <si>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</si>
  <si>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</si>
  <si>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</si>
  <si>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</si>
  <si>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</si>
  <si>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</si>
  <si>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</si>
  <si>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</si>
  <si>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</si>
  <si>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</si>
  <si>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</si>
  <si>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</si>
  <si>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</si>
  <si>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</si>
  <si>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</si>
  <si>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</si>
  <si>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</si>
  <si>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</si>
  <si>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</si>
  <si>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</si>
  <si>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</si>
  <si>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</si>
  <si>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</si>
  <si>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</si>
  <si>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</si>
  <si>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</si>
  <si>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</si>
  <si>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</si>
  <si>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</si>
  <si>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</si>
  <si>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</si>
  <si>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</si>
  <si>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</si>
  <si>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</si>
  <si>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</si>
  <si>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</si>
  <si>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</si>
  <si>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</si>
  <si>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</si>
  <si>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</si>
  <si>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</si>
  <si>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</si>
  <si>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</si>
  <si>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</si>
  <si>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</si>
  <si>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</si>
  <si>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</si>
  <si>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</si>
  <si>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</si>
  <si>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</si>
  <si>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</si>
  <si>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</si>
  <si>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</si>
  <si>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</si>
  <si>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</si>
  <si>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</si>
  <si>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</si>
  <si>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</si>
  <si>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</si>
  <si>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</si>
  <si>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</si>
  <si>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</si>
  <si>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</si>
  <si>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</si>
  <si>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</si>
  <si>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</si>
  <si>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</si>
  <si>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</si>
  <si>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</si>
  <si>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</si>
  <si>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</si>
  <si>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</si>
  <si>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</si>
  <si>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</si>
  <si>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</si>
  <si>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</si>
  <si>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</si>
  <si>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</si>
  <si>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</si>
  <si>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</si>
  <si>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</si>
  <si>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</si>
  <si>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</si>
  <si>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</si>
  <si>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</si>
  <si>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</si>
  <si>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</si>
  <si>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</si>
  <si>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</si>
  <si>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</si>
  <si>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</si>
  <si>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</si>
  <si>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</si>
  <si>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</si>
  <si>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</si>
  <si>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</si>
  <si>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</si>
  <si>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</si>
  <si>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</si>
  <si>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</si>
  <si>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</si>
  <si>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</si>
  <si>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</si>
  <si>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</si>
  <si>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</si>
  <si>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</si>
  <si>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</si>
  <si>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</si>
  <si>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</si>
  <si>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</si>
  <si>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</si>
  <si>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</si>
  <si>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</si>
  <si>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</si>
  <si>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</si>
  <si>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</si>
  <si>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</si>
  <si>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</si>
  <si>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</si>
  <si>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</si>
  <si>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</si>
  <si>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</si>
  <si>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</si>
  <si>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</si>
  <si>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</si>
  <si>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</si>
  <si>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</si>
  <si>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</si>
  <si>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</si>
  <si>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</si>
  <si>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</si>
  <si>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</si>
  <si>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</si>
  <si>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</si>
  <si>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</si>
  <si>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 xml:space="preserve">LATENTVIEW </t>
  </si>
  <si>
    <t>500-550</t>
  </si>
  <si>
    <t>5700-6000</t>
  </si>
  <si>
    <t>690-720</t>
  </si>
  <si>
    <t>EPIGRAL</t>
  </si>
  <si>
    <t>370-375</t>
  </si>
  <si>
    <t>2285-2385</t>
  </si>
  <si>
    <t>2550-2700</t>
  </si>
  <si>
    <t>285-305</t>
  </si>
  <si>
    <t>330-350</t>
  </si>
  <si>
    <t>Sell</t>
  </si>
  <si>
    <t>990-995</t>
  </si>
  <si>
    <t>132-140</t>
  </si>
  <si>
    <t>3800-4000</t>
  </si>
  <si>
    <t>5400-5450</t>
  </si>
  <si>
    <t>CAPLIPOINT</t>
  </si>
  <si>
    <t>1085-1095</t>
  </si>
  <si>
    <t>245-265</t>
  </si>
  <si>
    <t>465-495</t>
  </si>
  <si>
    <t>265-285</t>
  </si>
  <si>
    <t>Second Buying Date</t>
  </si>
  <si>
    <t>903-929</t>
  </si>
  <si>
    <t>990-1050</t>
  </si>
  <si>
    <t>TATAMOTORS 640 CE 30-NOV</t>
  </si>
  <si>
    <t>TATAMOTORS 670 CE 30-NOV</t>
  </si>
  <si>
    <t>ABBOTINDIA NOV FUT</t>
  </si>
  <si>
    <t>NIFTY 18950 PE 02-NOV</t>
  </si>
  <si>
    <t>NIFTY 18850 PE 02-NOV (2 Lots)</t>
  </si>
  <si>
    <t>ARE&amp;M</t>
  </si>
  <si>
    <t>TCS 3400 CE 30-NOV</t>
  </si>
  <si>
    <t>TCS 3480 CE 30-NOV</t>
  </si>
  <si>
    <t>22888-23150</t>
  </si>
  <si>
    <t>BANKNIFTY 42500 PE 1-NOV</t>
  </si>
  <si>
    <t>R</t>
  </si>
  <si>
    <t>1120-1180</t>
  </si>
  <si>
    <t>Profit of Rs.41/-</t>
  </si>
  <si>
    <t>TATACONSUM 925 CE 30-NOV</t>
  </si>
  <si>
    <t>TATACONSUM 940 CE 30-NOV</t>
  </si>
  <si>
    <t>Loss of Rs.5/-</t>
  </si>
  <si>
    <t>Retail Research Technical Calls &amp; Fundamental Performance Report for the month of November-2023</t>
  </si>
  <si>
    <t>Loss of Rs 275/-</t>
  </si>
  <si>
    <t>ITC NOV FUT</t>
  </si>
  <si>
    <t>439-445</t>
  </si>
  <si>
    <t>BHARTIARTL NOV FUT</t>
  </si>
  <si>
    <t>930-941</t>
  </si>
  <si>
    <t>NIFTY 19150 CE 02-NOV</t>
  </si>
  <si>
    <t>25-35</t>
  </si>
  <si>
    <t>Loss of Rs.11/-</t>
  </si>
  <si>
    <t>8.5</t>
  </si>
  <si>
    <t>FINNIFTY 19550 CE 07-NOV</t>
  </si>
  <si>
    <t>FINNIFTY19200 PE 07-NOV</t>
  </si>
  <si>
    <t>OFSS NOV FUT</t>
  </si>
  <si>
    <t>4023-4075</t>
  </si>
  <si>
    <t>EXIDEIND NOV FUT</t>
  </si>
  <si>
    <t>260-263</t>
  </si>
  <si>
    <t>TATAMOTORS 650 CE 30-NOV</t>
  </si>
  <si>
    <t>TATAMOTORS 680 CE 30-NOV</t>
  </si>
  <si>
    <t>MULTIPLIER SHARE &amp; STOCK ADVISORS PRIVATE LIMITED</t>
  </si>
  <si>
    <t>Profit of Rs.6.25/-</t>
  </si>
  <si>
    <t>Profit of Rs.5.5/-</t>
  </si>
  <si>
    <t>Profit of Rs.3.25/-</t>
  </si>
  <si>
    <t>Profit of Rs.1.5/-</t>
  </si>
  <si>
    <t>Profit of Rs.16.5/-</t>
  </si>
  <si>
    <t>ADORWELD</t>
  </si>
  <si>
    <t>COALINDIA NOV FUT</t>
  </si>
  <si>
    <t>320-325</t>
  </si>
  <si>
    <t>COFORGE NOV FUT</t>
  </si>
  <si>
    <t>5190-5260</t>
  </si>
  <si>
    <t>88-94</t>
  </si>
  <si>
    <t>375-400</t>
  </si>
  <si>
    <t>181.5-189.5</t>
  </si>
  <si>
    <t>204-214</t>
  </si>
  <si>
    <t>FINNIFTY 19500 PE 07-NOV</t>
  </si>
  <si>
    <t>Profit of Rs.10/-</t>
  </si>
  <si>
    <t>FINNIFTY 19500 CE 07-NOV</t>
  </si>
  <si>
    <t>45-65</t>
  </si>
  <si>
    <t>Profit of Rs.15.5/-</t>
  </si>
  <si>
    <t>BAJFINANCE NOV FUT</t>
  </si>
  <si>
    <t>7689-7773</t>
  </si>
  <si>
    <t>Loss of Rs 80/-</t>
  </si>
  <si>
    <t>BANKNIFTY 43800 CE 15-NOV</t>
  </si>
  <si>
    <t>BANKNIFTY 43800 CE 08-NOV</t>
  </si>
  <si>
    <t>Profit of Rs.38.5/-</t>
  </si>
  <si>
    <t>Profit of Rs.26.5/-</t>
  </si>
  <si>
    <t>FINNIFTY 19550 CE 13-NOV</t>
  </si>
  <si>
    <t>120-150</t>
  </si>
  <si>
    <t>GRANULES NOV FUT</t>
  </si>
  <si>
    <t>366-371</t>
  </si>
  <si>
    <t>107.50-112.50</t>
  </si>
  <si>
    <t>119-125</t>
  </si>
  <si>
    <t>Profit of Rs.65/-</t>
  </si>
  <si>
    <t>NIFTY 19550 CE 16-NOV</t>
  </si>
  <si>
    <t>NIFTY 19550 CE 09-NOV</t>
  </si>
  <si>
    <t>Profit of Rs.6/-</t>
  </si>
  <si>
    <t>CUMMINSIND NOV FUT</t>
  </si>
  <si>
    <t>1790-1825</t>
  </si>
  <si>
    <t>LUPIN NOV FUT</t>
  </si>
  <si>
    <t>1231-1244</t>
  </si>
  <si>
    <t>PETRONET NOV FUT</t>
  </si>
  <si>
    <t>198-194</t>
  </si>
  <si>
    <t>Loss of Rs.50/-</t>
  </si>
  <si>
    <t>Profit of Rs.7.5/-</t>
  </si>
  <si>
    <t>NIFTY NOV FUT</t>
  </si>
  <si>
    <t>19550-19650</t>
  </si>
  <si>
    <t>Profit of Rs.50/-</t>
  </si>
  <si>
    <t>Loss of Rs.12/-</t>
  </si>
  <si>
    <t>Loss of Rs.70/-</t>
  </si>
  <si>
    <t>HDFCLIFE NOV FUT</t>
  </si>
  <si>
    <t>632-642</t>
  </si>
  <si>
    <t>50-70</t>
  </si>
  <si>
    <t>SIEMENS NOV FUT</t>
  </si>
  <si>
    <t>3451-3489</t>
  </si>
  <si>
    <t>BANKNIFTY 43800 PE 15-NOV</t>
  </si>
  <si>
    <t>BANKNIFTY 44100 CE 15-NOV</t>
  </si>
  <si>
    <t>624.2-644.2</t>
  </si>
  <si>
    <t>Accu &lt;&gt;</t>
  </si>
  <si>
    <t>3441-3541</t>
  </si>
  <si>
    <t>LIBAS</t>
  </si>
  <si>
    <t>Libas Consu Products Ltd</t>
  </si>
  <si>
    <t>JAI VINAYAK SECURITIES</t>
  </si>
  <si>
    <t>QE SECURITIES LLP</t>
  </si>
  <si>
    <t>HRTI PRIVATE LIMITED</t>
  </si>
  <si>
    <t>Profit of Rs.3/-</t>
  </si>
  <si>
    <t>Profit of Rs.26/-</t>
  </si>
  <si>
    <t>Loss of Rs.11.5/-</t>
  </si>
  <si>
    <t>Profit of Rs.29/-</t>
  </si>
  <si>
    <t>Profit of Rs.9.5/-</t>
  </si>
  <si>
    <t>4093-4145</t>
  </si>
  <si>
    <t>BANKNIFTY 44300 CE 15-NOV</t>
  </si>
  <si>
    <t>72-120</t>
  </si>
  <si>
    <t>Loss of Rs.36/-</t>
  </si>
  <si>
    <t>FINNIFTY 19750 CE 21-NOV</t>
  </si>
  <si>
    <t>145-180</t>
  </si>
  <si>
    <t>3435-3445</t>
  </si>
  <si>
    <t>Profit of Rs.90/-</t>
  </si>
  <si>
    <t>ABB NOV FUT</t>
  </si>
  <si>
    <t>4349-4433</t>
  </si>
  <si>
    <t>Loss of Rs.39/-</t>
  </si>
  <si>
    <t>NIFTY 19700 PE 16-NOV</t>
  </si>
  <si>
    <t>DIXON 5350 CE 30-NOV</t>
  </si>
  <si>
    <t>DIXON 5500 CE 30-NOV</t>
  </si>
  <si>
    <t>NAUKRI NOV FUT</t>
  </si>
  <si>
    <t>POWERGRID NOV FUT</t>
  </si>
  <si>
    <t>40-60</t>
  </si>
  <si>
    <t>Loss of Rs.22.5/-</t>
  </si>
  <si>
    <t>Profit of Rs22./-</t>
  </si>
  <si>
    <t>Profit of Rs.24.5/-</t>
  </si>
  <si>
    <t>4805-4875</t>
  </si>
  <si>
    <t>211-214</t>
  </si>
  <si>
    <t>KARVA AUTOMART LIMITED</t>
  </si>
  <si>
    <t>TCS 3500 CE 30-NOV</t>
  </si>
  <si>
    <t>TCS 3600 CE 30-NOV</t>
  </si>
  <si>
    <t>42-44</t>
  </si>
  <si>
    <t>14-16</t>
  </si>
  <si>
    <t>DIXON NOV FUT</t>
  </si>
  <si>
    <t>DIXON 5600 CE 30-NOV</t>
  </si>
  <si>
    <t>5525-5630</t>
  </si>
  <si>
    <t>Profit of Rs.57.5/-</t>
  </si>
  <si>
    <t>169-174</t>
  </si>
  <si>
    <t>185-195</t>
  </si>
  <si>
    <t>Profit of Rs.2.5/-</t>
  </si>
  <si>
    <t>450-470</t>
  </si>
  <si>
    <t>402.5-422.5</t>
  </si>
  <si>
    <t>METROPOLIS NOV FUT</t>
  </si>
  <si>
    <t>1664-1690</t>
  </si>
  <si>
    <t>SICALLOG</t>
  </si>
  <si>
    <t>MANSI SHARE AND STOCK ADVISORS PVT LTD</t>
  </si>
  <si>
    <t>Sical Logistics Limited</t>
  </si>
  <si>
    <t>URJA</t>
  </si>
  <si>
    <t>Urja Global Limited</t>
  </si>
  <si>
    <t>WILLAMAGOR</t>
  </si>
  <si>
    <t>Williamson Magor &amp; Co</t>
  </si>
  <si>
    <t>Profit of Rs.62.5/-</t>
  </si>
  <si>
    <t>Profit of Rs.74/-</t>
  </si>
  <si>
    <t>Profit of Rs.500/-</t>
  </si>
  <si>
    <t>4900-4970</t>
  </si>
  <si>
    <t>NTPC NOV FUT</t>
  </si>
  <si>
    <t>256-259</t>
  </si>
  <si>
    <t>DIXON 5650 CE 30-NOV</t>
  </si>
  <si>
    <t>105-109</t>
  </si>
  <si>
    <t>55-59</t>
  </si>
  <si>
    <t>35.9-37</t>
  </si>
  <si>
    <t>40-42</t>
  </si>
  <si>
    <t>159-164</t>
  </si>
  <si>
    <t>174-185</t>
  </si>
  <si>
    <t>FINNIFTY 19600 CE 21-NOV</t>
  </si>
  <si>
    <t>FINNIFTY 19450 PE 21-NOV</t>
  </si>
  <si>
    <t>DIAMONDYD</t>
  </si>
  <si>
    <t>QUASAR</t>
  </si>
  <si>
    <t>SKSE SECURITIES LIMITED CORP CM/TM PROP A/C</t>
  </si>
  <si>
    <t>SHARPINV</t>
  </si>
  <si>
    <t>VIKASLIFE</t>
  </si>
  <si>
    <t>Prataap Snacks Limited</t>
  </si>
  <si>
    <t>NIKHIL RAJESH SINGH</t>
  </si>
  <si>
    <t>PIYUSH MAKHIJANI</t>
  </si>
  <si>
    <t>NECCLTD</t>
  </si>
  <si>
    <t>North East Carry Corp Ltd</t>
  </si>
  <si>
    <t>SUNREST</t>
  </si>
  <si>
    <t>Sunrest Lifescience Ltd</t>
  </si>
  <si>
    <t>Vikas Lifecare Limited</t>
  </si>
  <si>
    <t>PATEL MANIBHAI BHAGABHAI</t>
  </si>
  <si>
    <t>Profit of Rs.14.5/-</t>
  </si>
  <si>
    <t>AHLUCONT</t>
  </si>
  <si>
    <t>800-815</t>
  </si>
  <si>
    <t>Profit of Rs.22.5/-</t>
  </si>
  <si>
    <t>4429-4513</t>
  </si>
  <si>
    <t>Loss of Rs.3.5/-</t>
  </si>
  <si>
    <t>FINNIFTY 19600 PE 21-NOV</t>
  </si>
  <si>
    <t>30-40</t>
  </si>
  <si>
    <t>Loss of Rs.12.5/-</t>
  </si>
  <si>
    <t>ABCGAS</t>
  </si>
  <si>
    <t>AKM</t>
  </si>
  <si>
    <t>BANKE TRADELINK PRIVATE LIMITED</t>
  </si>
  <si>
    <t>MONEYSTAR TRADELINK PRIVATE LIMITED</t>
  </si>
  <si>
    <t>BILLWIN</t>
  </si>
  <si>
    <t>SAGAR SSANDIP SHAH</t>
  </si>
  <si>
    <t>GREEN PEAKS ENTERPRISES LLP</t>
  </si>
  <si>
    <t>DPL</t>
  </si>
  <si>
    <t>DIPNA KEYUR SHAH</t>
  </si>
  <si>
    <t>GOYALASS</t>
  </si>
  <si>
    <t>VANDANATIWARI</t>
  </si>
  <si>
    <t>ORIENTTR</t>
  </si>
  <si>
    <t>CHANDRIMA MERCANTILES LIMITED</t>
  </si>
  <si>
    <t>SEACOAST</t>
  </si>
  <si>
    <t>UNISTRMU</t>
  </si>
  <si>
    <t>MARSHALL</t>
  </si>
  <si>
    <t>Marshall Machines Ltd</t>
  </si>
  <si>
    <t>Rallis India Ltd.</t>
  </si>
  <si>
    <t>CRONY VYAPAR PVT LTD</t>
  </si>
  <si>
    <t>TALBROAUTO</t>
  </si>
  <si>
    <t>Talbros Automotive Compon</t>
  </si>
  <si>
    <t>Profit of Rs.2/-</t>
  </si>
  <si>
    <t>212-215</t>
  </si>
  <si>
    <t>471-485</t>
  </si>
  <si>
    <t>520-560</t>
  </si>
  <si>
    <t>BANKNIFTY 43400 CE 22-NOV</t>
  </si>
  <si>
    <t>110-150</t>
  </si>
  <si>
    <t>BATAINDIA NOV FUT</t>
  </si>
  <si>
    <t>1605-1609</t>
  </si>
  <si>
    <t>1636-1664</t>
  </si>
  <si>
    <t>Loss of Rs.85/-</t>
  </si>
  <si>
    <t xml:space="preserve">CAMS </t>
  </si>
  <si>
    <t>2665-2765</t>
  </si>
  <si>
    <t>3100-3300</t>
  </si>
  <si>
    <t>IPCALAB NOV FUT</t>
  </si>
  <si>
    <t xml:space="preserve">1085-1087 </t>
  </si>
  <si>
    <t>1102-1118</t>
  </si>
  <si>
    <t>2705-2805</t>
  </si>
  <si>
    <t>3100-3200</t>
  </si>
  <si>
    <t>Loss of Rs.2.5/-</t>
  </si>
  <si>
    <t>NEELAM SATISH SHOREWALA</t>
  </si>
  <si>
    <t>AJAYSINH PRAVINSINH DEVDA</t>
  </si>
  <si>
    <t>MITHLESH CONSULTANCY LLP</t>
  </si>
  <si>
    <t>ATHARVENT</t>
  </si>
  <si>
    <t>JAGDISH LAXMIRAMJI MANDOWARA</t>
  </si>
  <si>
    <t>VANDANA PRAMOD GADIYA</t>
  </si>
  <si>
    <t>CRANEX</t>
  </si>
  <si>
    <t>CYBERMEDIA</t>
  </si>
  <si>
    <t>SHITAL SUKHRAJ NAHAR</t>
  </si>
  <si>
    <t>FAMILYCARE</t>
  </si>
  <si>
    <t>HITENDRA ABHESINH JHALA</t>
  </si>
  <si>
    <t>ARUN S PAI</t>
  </si>
  <si>
    <t>FUNDVISER</t>
  </si>
  <si>
    <t>JAINAM UDAY SHAH</t>
  </si>
  <si>
    <t>GCMCAPI</t>
  </si>
  <si>
    <t>VINAYKUMARTEKRIWAL</t>
  </si>
  <si>
    <t>SUMANTEKRIWAL</t>
  </si>
  <si>
    <t>GGENG</t>
  </si>
  <si>
    <t>NIKUNJ KAUSHIK SHAH</t>
  </si>
  <si>
    <t>SILONI UPPAL</t>
  </si>
  <si>
    <t>KALYANI</t>
  </si>
  <si>
    <t>KIFS ENTERPRISE</t>
  </si>
  <si>
    <t>LADDERUP</t>
  </si>
  <si>
    <t>RAJESH SATYANARAYAN MURARKA</t>
  </si>
  <si>
    <t>NAVODAYENT</t>
  </si>
  <si>
    <t>VIRENDRA SHRIKUMAR PAPALKAR</t>
  </si>
  <si>
    <t>MAHESH KUMAR VERMA</t>
  </si>
  <si>
    <t>OSIAJEE</t>
  </si>
  <si>
    <t>LOKESH GOYAL</t>
  </si>
  <si>
    <t>SUMANCHEPURI</t>
  </si>
  <si>
    <t>SANJOY GHOSH DASTIDAR</t>
  </si>
  <si>
    <t>LINTON TRADERS PRIVATE LIMITED</t>
  </si>
  <si>
    <t>RAHUL JAYATILAL NISHAR</t>
  </si>
  <si>
    <t>SUNILKUMAR HANDA</t>
  </si>
  <si>
    <t>RITESHIN</t>
  </si>
  <si>
    <t>RITESH ARORA</t>
  </si>
  <si>
    <t>SAGARPROD</t>
  </si>
  <si>
    <t>VAISHALI SHASHIKANT PARKAR</t>
  </si>
  <si>
    <t>TOPGAIN FINANCE PRIVATE LIMITED</t>
  </si>
  <si>
    <t>SALIM KASAMBHAI FULANI</t>
  </si>
  <si>
    <t>MANISH RAICHAND SHAH</t>
  </si>
  <si>
    <t>HJS SECURITIES PRIVATE LIMITED</t>
  </si>
  <si>
    <t>SHARPLINE</t>
  </si>
  <si>
    <t>SONALIS</t>
  </si>
  <si>
    <t>NARAYANANKUTTYNAIRNITHIN</t>
  </si>
  <si>
    <t>SPAR</t>
  </si>
  <si>
    <t>BRUBEN COMMERCIAL PRIVATE LIMITED .</t>
  </si>
  <si>
    <t>SUDARSHAN</t>
  </si>
  <si>
    <t>YASHEN JAYESH SAVLA</t>
  </si>
  <si>
    <t>PRASHANT NARINDERLAL CHADHA</t>
  </si>
  <si>
    <t>SVJ</t>
  </si>
  <si>
    <t>JR SEAMLESS PRIVATE LIMITED</t>
  </si>
  <si>
    <t>BLACK ACE VENTURES LLP</t>
  </si>
  <si>
    <t>SWASTIKA</t>
  </si>
  <si>
    <t>THINKINK</t>
  </si>
  <si>
    <t>DIPAK POPATLAL BAFNA</t>
  </si>
  <si>
    <t>TRANSPACT</t>
  </si>
  <si>
    <t>MANGLA SHANTILAL GADA</t>
  </si>
  <si>
    <t>PANNABEN BHANUBHAI SHAH</t>
  </si>
  <si>
    <t>VIVAA</t>
  </si>
  <si>
    <t>BIREN P.GANDHI HUF</t>
  </si>
  <si>
    <t>SHRENI SHARES PRIVATE LIMITED</t>
  </si>
  <si>
    <t>VIVANTA</t>
  </si>
  <si>
    <t>TARLA AMRISHBHAI PARIKH</t>
  </si>
  <si>
    <t>PARTH HEMANT PARIKH</t>
  </si>
  <si>
    <t>SAHIL BIPIN MEHTA</t>
  </si>
  <si>
    <t>WARDINMOBI</t>
  </si>
  <si>
    <t>INDIAN CO-OPERATIVE CREDIT SOCIETY LIMITED</t>
  </si>
  <si>
    <t>WARDWIZARD SOLUTIONS INDIA PRIVATE LIMITED</t>
  </si>
  <si>
    <t>AKG</t>
  </si>
  <si>
    <t>AKG Exim Limited</t>
  </si>
  <si>
    <t>MSB E TRADE SECURITIES LIMITED</t>
  </si>
  <si>
    <t>AKSHAR</t>
  </si>
  <si>
    <t>Akshar Spintex Limited</t>
  </si>
  <si>
    <t>ALPA</t>
  </si>
  <si>
    <t>Alpa Laboratories Limited</t>
  </si>
  <si>
    <t>BOMDYEING</t>
  </si>
  <si>
    <t>Bombay Dyeing &amp; Mfg Co.</t>
  </si>
  <si>
    <t>CYBERTECH</t>
  </si>
  <si>
    <t>Cybertech Systems &amp; Softw</t>
  </si>
  <si>
    <t>DHUNINV</t>
  </si>
  <si>
    <t>Dhunseri Investments Ltd</t>
  </si>
  <si>
    <t>DREDGECORP</t>
  </si>
  <si>
    <t>Dredging Corporation of I</t>
  </si>
  <si>
    <t>GENESYS</t>
  </si>
  <si>
    <t>Genesys International Cor</t>
  </si>
  <si>
    <t>INDRA KIRAN VENTURES</t>
  </si>
  <si>
    <t>GMDCLTD</t>
  </si>
  <si>
    <t>Gujarat Min. Dev. Corpn</t>
  </si>
  <si>
    <t>INFOLLION</t>
  </si>
  <si>
    <t>Infollion Research Ser L</t>
  </si>
  <si>
    <t>INTLCONV</t>
  </si>
  <si>
    <t>Intl Conveyors Limited</t>
  </si>
  <si>
    <t>IPL</t>
  </si>
  <si>
    <t>India Pesticides Limited</t>
  </si>
  <si>
    <t>VT CAPITAL MARKET PVT LTD</t>
  </si>
  <si>
    <t>JAYSREETEA</t>
  </si>
  <si>
    <t>Jayashree Tea Ltd.</t>
  </si>
  <si>
    <t>SAHIL ENTERPRISES</t>
  </si>
  <si>
    <t>KAVVERITEL</t>
  </si>
  <si>
    <t>Kavveri Telecom Products</t>
  </si>
  <si>
    <t>NAGLE GUNWANT M</t>
  </si>
  <si>
    <t>MAHICKRA</t>
  </si>
  <si>
    <t>Mahickra Chemical Limited</t>
  </si>
  <si>
    <t>NAXI BHAVIK SHAH</t>
  </si>
  <si>
    <t>PARMESHWAR OJHA</t>
  </si>
  <si>
    <t>NGIL</t>
  </si>
  <si>
    <t>Nakoda Group of Ind. Ltd</t>
  </si>
  <si>
    <t>NITINSPIN</t>
  </si>
  <si>
    <t>Nitin Spinners Limited</t>
  </si>
  <si>
    <t>RIIL</t>
  </si>
  <si>
    <t>Reliance Indl Infra Ltd</t>
  </si>
  <si>
    <t>RSWM</t>
  </si>
  <si>
    <t>RSWM Limited</t>
  </si>
  <si>
    <t>MONIKA  SHARMA</t>
  </si>
  <si>
    <t>SRPL</t>
  </si>
  <si>
    <t>Shree Ram Proteins Ltd.</t>
  </si>
  <si>
    <t>TGBHOTELS</t>
  </si>
  <si>
    <t>Bhagwati Banquets And Hot</t>
  </si>
  <si>
    <t>PRAGNESH ROHITKUMAR PANDYA</t>
  </si>
  <si>
    <t>CITADEL SECURITIES INDIA MARKETS PRIVATE LIMITED</t>
  </si>
  <si>
    <t>VISHWAS FINCAP SERVICES PRIVATE LIMITED</t>
  </si>
  <si>
    <t>CORALFINAC</t>
  </si>
  <si>
    <t>Coral India Fin &amp; Hous Lt</t>
  </si>
  <si>
    <t>GANESH KUMAR  .</t>
  </si>
  <si>
    <t>DBREALTY</t>
  </si>
  <si>
    <t>D B Realty Limited</t>
  </si>
  <si>
    <t>V S ERECTORS &amp; BUILDERS PRIVATE LIMITED</t>
  </si>
  <si>
    <t>EID Parry Ltd.</t>
  </si>
  <si>
    <t>AMBADI ENTERPRISES LTD</t>
  </si>
  <si>
    <t>RITEZONE</t>
  </si>
  <si>
    <t>Rite Zone Chemcon Ind Ltd</t>
  </si>
  <si>
    <t>PANKAJ DHANJI CHHEDA HUF</t>
  </si>
  <si>
    <t>SJS</t>
  </si>
  <si>
    <t>SJS Enterprises Limited</t>
  </si>
  <si>
    <t>ASHISH RAMESHCHANDRA KACHOLIA</t>
  </si>
  <si>
    <t>TRU</t>
  </si>
  <si>
    <t>TruCap Finance Limited</t>
  </si>
  <si>
    <t>ZAG CONSTRUCTIONS LLP</t>
  </si>
  <si>
    <t>Profit of Rs.5/-</t>
  </si>
  <si>
    <t>Profit of Rs.42.5/-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</si>
</sst>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rgb="FF99CC00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6" borderId="35" applyNumberFormat="0" applyAlignment="0" applyProtection="0"/>
    <xf numFmtId="0" fontId="47" fillId="17" borderId="36" applyNumberFormat="0" applyAlignment="0" applyProtection="0"/>
    <xf numFmtId="0" fontId="48" fillId="17" borderId="35" applyNumberFormat="0" applyAlignment="0" applyProtection="0"/>
    <xf numFmtId="0" fontId="49" fillId="0" borderId="37" applyNumberFormat="0" applyFill="0" applyAlignment="0" applyProtection="0"/>
    <xf numFmtId="0" fontId="50" fillId="18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54" fillId="43" borderId="23" applyNumberFormat="0" applyBorder="0" applyAlignment="0" applyProtection="0"/>
    <xf numFmtId="0" fontId="54" fillId="20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44" fillId="14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3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5" borderId="23" applyNumberFormat="0" applyBorder="0" applyAlignment="0" applyProtection="0"/>
    <xf numFmtId="0" fontId="3" fillId="0" borderId="23"/>
    <xf numFmtId="0" fontId="3" fillId="0" borderId="23"/>
    <xf numFmtId="0" fontId="2" fillId="19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9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5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74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0" fillId="0" borderId="30" xfId="0" applyBorder="1"/>
    <xf numFmtId="16" fontId="36" fillId="0" borderId="23" xfId="0" applyNumberFormat="1" applyFont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6" fillId="44" borderId="2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0" fontId="36" fillId="0" borderId="30" xfId="0" applyFont="1" applyBorder="1"/>
    <xf numFmtId="0" fontId="36" fillId="0" borderId="41" xfId="0" applyFont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2" fontId="37" fillId="0" borderId="41" xfId="0" applyNumberFormat="1" applyFont="1" applyBorder="1" applyAlignment="1">
      <alignment horizontal="center" vertical="center"/>
    </xf>
    <xf numFmtId="10" fontId="37" fillId="0" borderId="41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15" fontId="3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/>
    </xf>
    <xf numFmtId="43" fontId="36" fillId="12" borderId="30" xfId="0" applyNumberFormat="1" applyFont="1" applyFill="1" applyBorder="1" applyAlignment="1">
      <alignment horizontal="center" vertical="top"/>
    </xf>
    <xf numFmtId="2" fontId="37" fillId="12" borderId="30" xfId="0" applyNumberFormat="1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36" fillId="12" borderId="19" xfId="0" applyFont="1" applyFill="1" applyBorder="1" applyAlignment="1">
      <alignment horizontal="center" vertical="center"/>
    </xf>
    <xf numFmtId="0" fontId="37" fillId="44" borderId="46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11" borderId="31" xfId="0" applyFont="1" applyFill="1" applyBorder="1"/>
    <xf numFmtId="0" fontId="36" fillId="44" borderId="30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10" fontId="36" fillId="44" borderId="30" xfId="0" applyNumberFormat="1" applyFont="1" applyFill="1" applyBorder="1" applyAlignment="1">
      <alignment horizontal="center" vertical="center" wrapText="1"/>
    </xf>
    <xf numFmtId="16" fontId="36" fillId="44" borderId="30" xfId="0" applyNumberFormat="1" applyFont="1" applyFill="1" applyBorder="1" applyAlignment="1">
      <alignment horizontal="center" vertical="center"/>
    </xf>
    <xf numFmtId="0" fontId="36" fillId="12" borderId="41" xfId="0" applyFont="1" applyFill="1" applyBorder="1" applyAlignment="1">
      <alignment horizontal="center" vertical="center"/>
    </xf>
    <xf numFmtId="16" fontId="36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/>
    <xf numFmtId="0" fontId="37" fillId="44" borderId="26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11" borderId="2" xfId="0" applyFont="1" applyFill="1" applyBorder="1"/>
    <xf numFmtId="0" fontId="36" fillId="11" borderId="19" xfId="0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49" fontId="36" fillId="6" borderId="2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7" xfId="0" applyFont="1" applyFill="1" applyBorder="1"/>
    <xf numFmtId="0" fontId="36" fillId="11" borderId="24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0" fontId="36" fillId="12" borderId="7" xfId="0" applyFont="1" applyFill="1" applyBorder="1"/>
    <xf numFmtId="0" fontId="36" fillId="12" borderId="24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44" borderId="50" xfId="0" applyFont="1" applyFill="1" applyBorder="1" applyAlignment="1">
      <alignment horizontal="center" vertical="center"/>
    </xf>
    <xf numFmtId="0" fontId="36" fillId="44" borderId="7" xfId="0" applyFont="1" applyFill="1" applyBorder="1" applyAlignment="1">
      <alignment horizontal="center" vertical="center"/>
    </xf>
    <xf numFmtId="2" fontId="37" fillId="44" borderId="7" xfId="0" applyNumberFormat="1" applyFont="1" applyFill="1" applyBorder="1" applyAlignment="1">
      <alignment horizontal="center" vertical="center"/>
    </xf>
    <xf numFmtId="166" fontId="36" fillId="44" borderId="7" xfId="0" applyNumberFormat="1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7" fillId="46" borderId="30" xfId="0" applyFont="1" applyFill="1" applyBorder="1" applyAlignment="1">
      <alignment horizontal="center" vertical="center"/>
    </xf>
    <xf numFmtId="0" fontId="36" fillId="46" borderId="30" xfId="0" applyFont="1" applyFill="1" applyBorder="1" applyAlignment="1">
      <alignment horizontal="center" vertical="center"/>
    </xf>
    <xf numFmtId="2" fontId="37" fillId="46" borderId="30" xfId="0" applyNumberFormat="1" applyFont="1" applyFill="1" applyBorder="1" applyAlignment="1">
      <alignment horizontal="center" vertical="center"/>
    </xf>
    <xf numFmtId="166" fontId="36" fillId="46" borderId="30" xfId="0" applyNumberFormat="1" applyFont="1" applyFill="1" applyBorder="1" applyAlignment="1">
      <alignment horizontal="center" vertical="center"/>
    </xf>
    <xf numFmtId="0" fontId="36" fillId="12" borderId="26" xfId="0" applyFont="1" applyFill="1" applyBorder="1" applyAlignment="1">
      <alignment horizontal="center" vertical="center"/>
    </xf>
    <xf numFmtId="16" fontId="36" fillId="12" borderId="26" xfId="0" applyNumberFormat="1" applyFont="1" applyFill="1" applyBorder="1" applyAlignment="1">
      <alignment horizontal="center" vertical="center"/>
    </xf>
    <xf numFmtId="0" fontId="36" fillId="12" borderId="26" xfId="0" applyFont="1" applyFill="1" applyBorder="1"/>
    <xf numFmtId="0" fontId="36" fillId="12" borderId="51" xfId="0" applyFont="1" applyFill="1" applyBorder="1" applyAlignment="1">
      <alignment horizontal="center" vertical="center"/>
    </xf>
    <xf numFmtId="0" fontId="37" fillId="12" borderId="41" xfId="0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36" fillId="11" borderId="41" xfId="0" applyFont="1" applyFill="1" applyBorder="1"/>
    <xf numFmtId="0" fontId="37" fillId="11" borderId="41" xfId="0" applyFont="1" applyFill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1" fontId="3" fillId="47" borderId="2" xfId="0" applyNumberFormat="1" applyFont="1" applyFill="1" applyBorder="1" applyAlignment="1">
      <alignment horizontal="center" vertical="center" wrapText="1"/>
    </xf>
    <xf numFmtId="167" fontId="3" fillId="47" borderId="2" xfId="0" applyNumberFormat="1" applyFont="1" applyFill="1" applyBorder="1" applyAlignment="1">
      <alignment horizontal="center" vertical="center"/>
    </xf>
    <xf numFmtId="0" fontId="15" fillId="11" borderId="2" xfId="0" applyFont="1" applyFill="1" applyBorder="1"/>
    <xf numFmtId="0" fontId="15" fillId="11" borderId="2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48" borderId="4" xfId="0" applyFont="1" applyFill="1" applyBorder="1" applyAlignment="1">
      <alignment horizontal="center"/>
    </xf>
    <xf numFmtId="2" fontId="3" fillId="48" borderId="2" xfId="0" applyNumberFormat="1" applyFont="1" applyFill="1" applyBorder="1" applyAlignment="1">
      <alignment horizontal="center" vertical="center" wrapText="1"/>
    </xf>
    <xf numFmtId="10" fontId="3" fillId="48" borderId="2" xfId="0" applyNumberFormat="1" applyFont="1" applyFill="1" applyBorder="1" applyAlignment="1">
      <alignment horizontal="center" vertical="center" wrapText="1"/>
    </xf>
    <xf numFmtId="0" fontId="3" fillId="48" borderId="2" xfId="0" applyFont="1" applyFill="1" applyBorder="1" applyAlignment="1">
      <alignment horizontal="center"/>
    </xf>
    <xf numFmtId="167" fontId="3" fillId="48" borderId="2" xfId="0" applyNumberFormat="1" applyFont="1" applyFill="1" applyBorder="1" applyAlignment="1">
      <alignment horizontal="center" vertical="center" wrapText="1"/>
    </xf>
    <xf numFmtId="0" fontId="36" fillId="0" borderId="31" xfId="0" applyFont="1" applyBorder="1"/>
    <xf numFmtId="0" fontId="36" fillId="0" borderId="31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2" fontId="36" fillId="0" borderId="19" xfId="0" applyNumberFormat="1" applyFont="1" applyBorder="1" applyAlignment="1">
      <alignment horizontal="center" vertical="center"/>
    </xf>
    <xf numFmtId="2" fontId="36" fillId="0" borderId="24" xfId="0" applyNumberFormat="1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vertical="center"/>
    </xf>
    <xf numFmtId="0" fontId="0" fillId="11" borderId="30" xfId="0" applyFill="1" applyBorder="1"/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55" xfId="0" applyNumberFormat="1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166" fontId="37" fillId="0" borderId="30" xfId="0" applyNumberFormat="1" applyFont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7" fillId="6" borderId="26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37" fillId="6" borderId="53" xfId="0" applyFont="1" applyFill="1" applyBorder="1" applyAlignment="1">
      <alignment horizontal="center" vertical="center"/>
    </xf>
    <xf numFmtId="0" fontId="37" fillId="6" borderId="54" xfId="0" applyFont="1" applyFill="1" applyBorder="1" applyAlignment="1">
      <alignment horizontal="center" vertical="center"/>
    </xf>
    <xf numFmtId="0" fontId="37" fillId="6" borderId="48" xfId="0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16" fontId="36" fillId="11" borderId="48" xfId="0" applyNumberFormat="1" applyFont="1" applyFill="1" applyBorder="1" applyAlignment="1">
      <alignment horizontal="center" vertical="center"/>
    </xf>
    <xf numFmtId="16" fontId="36" fillId="11" borderId="45" xfId="0" applyNumberFormat="1" applyFont="1" applyFill="1" applyBorder="1" applyAlignment="1">
      <alignment horizontal="center" vertical="center"/>
    </xf>
    <xf numFmtId="166" fontId="36" fillId="6" borderId="48" xfId="0" applyNumberFormat="1" applyFont="1" applyFill="1" applyBorder="1" applyAlignment="1">
      <alignment horizontal="center" vertical="center"/>
    </xf>
    <xf numFmtId="166" fontId="36" fillId="6" borderId="45" xfId="0" applyNumberFormat="1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0" fontId="36" fillId="6" borderId="26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41" xfId="0" applyFont="1" applyFill="1" applyBorder="1" applyAlignment="1">
      <alignment horizontal="center" vertical="center"/>
    </xf>
    <xf numFmtId="16" fontId="36" fillId="12" borderId="31" xfId="0" applyNumberFormat="1" applyFont="1" applyFill="1" applyBorder="1" applyAlignment="1">
      <alignment horizontal="center" vertical="center"/>
    </xf>
    <xf numFmtId="16" fontId="36" fillId="12" borderId="41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0" fontId="37" fillId="6" borderId="47" xfId="0" applyFont="1" applyFill="1" applyBorder="1" applyAlignment="1">
      <alignment horizontal="center" vertical="center"/>
    </xf>
    <xf numFmtId="166" fontId="36" fillId="44" borderId="7" xfId="0" applyNumberFormat="1" applyFont="1" applyFill="1" applyBorder="1" applyAlignment="1">
      <alignment horizontal="center" vertical="center"/>
    </xf>
    <xf numFmtId="166" fontId="36" fillId="44" borderId="26" xfId="0" applyNumberFormat="1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7" fillId="44" borderId="26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0" fontId="37" fillId="44" borderId="43" xfId="0" applyFont="1" applyFill="1" applyBorder="1" applyAlignment="1">
      <alignment horizontal="center" vertical="center"/>
    </xf>
    <xf numFmtId="0" fontId="37" fillId="44" borderId="47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16" fontId="36" fillId="12" borderId="26" xfId="0" applyNumberFormat="1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7" fillId="11" borderId="49" xfId="0" applyFont="1" applyFill="1" applyBorder="1" applyAlignment="1">
      <alignment horizontal="center" vertical="center"/>
    </xf>
    <xf numFmtId="0" fontId="37" fillId="11" borderId="44" xfId="0" applyFont="1" applyFill="1" applyBorder="1" applyAlignment="1">
      <alignment horizontal="center" vertical="center"/>
    </xf>
    <xf numFmtId="0" fontId="0" fillId="0" borderId="41" xfId="0" applyBorder="1"/>
    <xf numFmtId="166" fontId="36" fillId="6" borderId="29" xfId="0" applyNumberFormat="1" applyFont="1" applyFill="1" applyBorder="1" applyAlignment="1">
      <alignment horizontal="center" vertical="center"/>
    </xf>
    <xf numFmtId="0" fontId="37" fillId="0" borderId="43" xfId="0" applyFont="1" applyBorder="1" applyAlignment="1">
      <alignment horizontal="center" vertical="center"/>
    </xf>
    <xf numFmtId="0" fontId="37" fillId="0" borderId="44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16" fontId="36" fillId="0" borderId="7" xfId="0" applyNumberFormat="1" applyFont="1" applyBorder="1" applyAlignment="1">
      <alignment horizontal="center" vertical="center"/>
    </xf>
    <xf numFmtId="16" fontId="36" fillId="0" borderId="29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5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52" xfId="0" applyNumberFormat="1" applyFont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7"/>
  <sheetViews>
    <sheetView tabSelected="1" workbookViewId="0">
      <selection activeCell="C25" sqref="C25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45253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45253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6" t="s">
        <v>16</v>
      </c>
      <c r="B9" s="408" t="s">
        <v>17</v>
      </c>
      <c r="C9" s="408" t="s">
        <v>18</v>
      </c>
      <c r="D9" s="408" t="s">
        <v>19</v>
      </c>
      <c r="E9" s="26" t="s">
        <v>20</v>
      </c>
      <c r="F9" s="26" t="s">
        <v>21</v>
      </c>
      <c r="G9" s="403" t="s">
        <v>22</v>
      </c>
      <c r="H9" s="404"/>
      <c r="I9" s="405"/>
      <c r="J9" s="403" t="s">
        <v>23</v>
      </c>
      <c r="K9" s="404"/>
      <c r="L9" s="405"/>
      <c r="M9" s="26"/>
      <c r="N9" s="27"/>
      <c r="O9" s="27"/>
      <c r="P9" s="27"/>
    </row>
    <row r="10" spans="1:16" ht="38.25">
      <c r="A10" s="407"/>
      <c r="B10" s="409"/>
      <c r="C10" s="409"/>
      <c r="D10" s="409"/>
      <c r="E10" s="28" t="s">
        <v>24</v>
      </c>
      <c r="F10" s="28" t="s">
        <v>24</v>
      </c>
      <c r="G10" s="255" t="s">
        <v>25</v>
      </c>
      <c r="H10" s="255" t="s">
        <v>26</v>
      </c>
      <c r="I10" s="255" t="s">
        <v>27</v>
      </c>
      <c r="J10" s="255" t="s">
        <v>28</v>
      </c>
      <c r="K10" s="255" t="s">
        <v>29</v>
      </c>
      <c r="L10" s="255" t="s">
        <v>30</v>
      </c>
      <c r="M10" s="255" t="s">
        <v>31</v>
      </c>
      <c r="N10" s="29" t="s">
        <v>32</v>
      </c>
      <c r="O10" s="29" t="s">
        <v>33</v>
      </c>
      <c r="P10" s="30" t="s">
        <v>860</v>
      </c>
    </row>
    <row r="11" spans="1:16" ht="12.75" customHeight="1">
      <c r="A11" s="262">
        <v>1</v>
      </c>
      <c r="B11" s="275" t="s">
        <v>34</v>
      </c>
      <c r="C11" s="252" t="s">
        <v>35</v>
      </c>
      <c r="D11" s="266">
        <v>45260</v>
      </c>
      <c r="E11" s="252">
        <v>19884.099999999999</v>
      </c>
      <c r="F11" s="252">
        <v>19844.7</v>
      </c>
      <c r="G11" s="251">
        <v>19795</v>
      </c>
      <c r="H11" s="251">
        <v>19705.899999999998</v>
      </c>
      <c r="I11" s="251">
        <v>19656.199999999997</v>
      </c>
      <c r="J11" s="251">
        <v>19933.800000000003</v>
      </c>
      <c r="K11" s="251">
        <v>19983.500000000007</v>
      </c>
      <c r="L11" s="251">
        <v>20072.600000000006</v>
      </c>
      <c r="M11" s="250">
        <v>19894.400000000001</v>
      </c>
      <c r="N11" s="250">
        <v>19755.599999999999</v>
      </c>
      <c r="O11" s="250">
        <v>12638700</v>
      </c>
      <c r="P11" s="253">
        <v>4.4119408657003714E-2</v>
      </c>
    </row>
    <row r="12" spans="1:16" ht="12.75" customHeight="1">
      <c r="A12" s="262">
        <v>2</v>
      </c>
      <c r="B12" s="275" t="s">
        <v>34</v>
      </c>
      <c r="C12" s="252" t="s">
        <v>36</v>
      </c>
      <c r="D12" s="266">
        <v>45260</v>
      </c>
      <c r="E12" s="252">
        <v>43587.95</v>
      </c>
      <c r="F12" s="252">
        <v>43586.083333333336</v>
      </c>
      <c r="G12" s="251">
        <v>43376.866666666669</v>
      </c>
      <c r="H12" s="251">
        <v>43165.783333333333</v>
      </c>
      <c r="I12" s="251">
        <v>42956.566666666666</v>
      </c>
      <c r="J12" s="251">
        <v>43797.166666666672</v>
      </c>
      <c r="K12" s="251">
        <v>44006.383333333331</v>
      </c>
      <c r="L12" s="251">
        <v>44217.466666666674</v>
      </c>
      <c r="M12" s="250">
        <v>43795.3</v>
      </c>
      <c r="N12" s="250">
        <v>43375</v>
      </c>
      <c r="O12" s="250">
        <v>2831130</v>
      </c>
      <c r="P12" s="253">
        <v>0.1676472225830998</v>
      </c>
    </row>
    <row r="13" spans="1:16" ht="12.75" customHeight="1">
      <c r="A13" s="262">
        <v>3</v>
      </c>
      <c r="B13" s="275" t="s">
        <v>34</v>
      </c>
      <c r="C13" s="274" t="s">
        <v>37</v>
      </c>
      <c r="D13" s="268">
        <v>45258</v>
      </c>
      <c r="E13" s="267">
        <v>19600.849999999999</v>
      </c>
      <c r="F13" s="267">
        <v>19577.916666666668</v>
      </c>
      <c r="G13" s="269">
        <v>19514.933333333334</v>
      </c>
      <c r="H13" s="269">
        <v>19429.016666666666</v>
      </c>
      <c r="I13" s="269">
        <v>19366.033333333333</v>
      </c>
      <c r="J13" s="269">
        <v>19663.833333333336</v>
      </c>
      <c r="K13" s="269">
        <v>19726.816666666666</v>
      </c>
      <c r="L13" s="269">
        <v>19812.733333333337</v>
      </c>
      <c r="M13" s="270">
        <v>19640.900000000001</v>
      </c>
      <c r="N13" s="270">
        <v>19492</v>
      </c>
      <c r="O13" s="270">
        <v>84160</v>
      </c>
      <c r="P13" s="271">
        <v>-4.4938719927371765E-2</v>
      </c>
    </row>
    <row r="14" spans="1:16" ht="12.75" customHeight="1">
      <c r="A14" s="262">
        <v>4</v>
      </c>
      <c r="B14" s="275" t="s">
        <v>34</v>
      </c>
      <c r="C14" s="274" t="s">
        <v>38</v>
      </c>
      <c r="D14" s="268">
        <v>45254</v>
      </c>
      <c r="E14" s="267">
        <v>9499.65</v>
      </c>
      <c r="F14" s="267">
        <v>9484.2000000000007</v>
      </c>
      <c r="G14" s="269">
        <v>9449.4000000000015</v>
      </c>
      <c r="H14" s="269">
        <v>9399.1500000000015</v>
      </c>
      <c r="I14" s="269">
        <v>9364.3500000000022</v>
      </c>
      <c r="J14" s="269">
        <v>9534.4500000000007</v>
      </c>
      <c r="K14" s="269">
        <v>9569.25</v>
      </c>
      <c r="L14" s="269">
        <v>9619.5</v>
      </c>
      <c r="M14" s="270">
        <v>9519</v>
      </c>
      <c r="N14" s="270">
        <v>9433.9500000000007</v>
      </c>
      <c r="O14" s="270">
        <v>789750</v>
      </c>
      <c r="P14" s="271">
        <v>9.0174966352624494E-2</v>
      </c>
    </row>
    <row r="15" spans="1:16" ht="12.75" customHeight="1">
      <c r="A15" s="262">
        <v>5</v>
      </c>
      <c r="B15" s="275" t="s">
        <v>39</v>
      </c>
      <c r="C15" s="267" t="s">
        <v>40</v>
      </c>
      <c r="D15" s="268">
        <v>45260</v>
      </c>
      <c r="E15" s="267">
        <v>521.65</v>
      </c>
      <c r="F15" s="267">
        <v>522</v>
      </c>
      <c r="G15" s="269">
        <v>518.5</v>
      </c>
      <c r="H15" s="269">
        <v>515.35</v>
      </c>
      <c r="I15" s="269">
        <v>511.85</v>
      </c>
      <c r="J15" s="269">
        <v>525.15</v>
      </c>
      <c r="K15" s="269">
        <v>528.65</v>
      </c>
      <c r="L15" s="269">
        <v>531.79999999999995</v>
      </c>
      <c r="M15" s="270">
        <v>525.5</v>
      </c>
      <c r="N15" s="270">
        <v>518.85</v>
      </c>
      <c r="O15" s="270">
        <v>13913000</v>
      </c>
      <c r="P15" s="271">
        <v>-4.3652497495348507E-3</v>
      </c>
    </row>
    <row r="16" spans="1:16" ht="12.75" customHeight="1">
      <c r="A16" s="262">
        <v>6</v>
      </c>
      <c r="B16" s="275" t="s">
        <v>41</v>
      </c>
      <c r="C16" s="272" t="s">
        <v>42</v>
      </c>
      <c r="D16" s="268">
        <v>45260</v>
      </c>
      <c r="E16" s="267">
        <v>4244.3</v>
      </c>
      <c r="F16" s="267">
        <v>4284.0666666666666</v>
      </c>
      <c r="G16" s="269">
        <v>4189.2333333333336</v>
      </c>
      <c r="H16" s="269">
        <v>4134.166666666667</v>
      </c>
      <c r="I16" s="269">
        <v>4039.3333333333339</v>
      </c>
      <c r="J16" s="269">
        <v>4339.1333333333332</v>
      </c>
      <c r="K16" s="269">
        <v>4433.9666666666672</v>
      </c>
      <c r="L16" s="269">
        <v>4489.0333333333328</v>
      </c>
      <c r="M16" s="270">
        <v>4378.8999999999996</v>
      </c>
      <c r="N16" s="270">
        <v>4229</v>
      </c>
      <c r="O16" s="270">
        <v>1398750</v>
      </c>
      <c r="P16" s="271">
        <v>1.3403368954899474E-2</v>
      </c>
    </row>
    <row r="17" spans="1:16" ht="12.75" customHeight="1">
      <c r="A17" s="262">
        <v>7</v>
      </c>
      <c r="B17" s="275" t="s">
        <v>43</v>
      </c>
      <c r="C17" s="272" t="s">
        <v>44</v>
      </c>
      <c r="D17" s="268">
        <v>45260</v>
      </c>
      <c r="E17" s="267">
        <v>24010.55</v>
      </c>
      <c r="F17" s="267">
        <v>24039.933333333334</v>
      </c>
      <c r="G17" s="269">
        <v>23857.666666666668</v>
      </c>
      <c r="H17" s="269">
        <v>23704.783333333333</v>
      </c>
      <c r="I17" s="269">
        <v>23522.516666666666</v>
      </c>
      <c r="J17" s="269">
        <v>24192.816666666669</v>
      </c>
      <c r="K17" s="269">
        <v>24375.083333333332</v>
      </c>
      <c r="L17" s="269">
        <v>24527.966666666671</v>
      </c>
      <c r="M17" s="270">
        <v>24222.2</v>
      </c>
      <c r="N17" s="270">
        <v>23887.05</v>
      </c>
      <c r="O17" s="270">
        <v>76360</v>
      </c>
      <c r="P17" s="271">
        <v>-3.133159268929504E-3</v>
      </c>
    </row>
    <row r="18" spans="1:16" ht="12.75" customHeight="1">
      <c r="A18" s="262">
        <v>8</v>
      </c>
      <c r="B18" s="275" t="s">
        <v>45</v>
      </c>
      <c r="C18" s="273" t="s">
        <v>46</v>
      </c>
      <c r="D18" s="268">
        <v>45260</v>
      </c>
      <c r="E18" s="267">
        <v>171.65</v>
      </c>
      <c r="F18" s="267">
        <v>171.9</v>
      </c>
      <c r="G18" s="269">
        <v>169.25</v>
      </c>
      <c r="H18" s="269">
        <v>166.85</v>
      </c>
      <c r="I18" s="269">
        <v>164.2</v>
      </c>
      <c r="J18" s="269">
        <v>174.3</v>
      </c>
      <c r="K18" s="269">
        <v>176.95000000000005</v>
      </c>
      <c r="L18" s="269">
        <v>179.35000000000002</v>
      </c>
      <c r="M18" s="270">
        <v>174.55</v>
      </c>
      <c r="N18" s="270">
        <v>169.5</v>
      </c>
      <c r="O18" s="270">
        <v>59583600</v>
      </c>
      <c r="P18" s="271">
        <v>6.1092368013130303E-3</v>
      </c>
    </row>
    <row r="19" spans="1:16" ht="12.75" customHeight="1">
      <c r="A19" s="262">
        <v>9</v>
      </c>
      <c r="B19" s="275" t="s">
        <v>47</v>
      </c>
      <c r="C19" s="270" t="s">
        <v>48</v>
      </c>
      <c r="D19" s="268">
        <v>45260</v>
      </c>
      <c r="E19" s="267">
        <v>215.95</v>
      </c>
      <c r="F19" s="267">
        <v>216.25</v>
      </c>
      <c r="G19" s="269">
        <v>214</v>
      </c>
      <c r="H19" s="269">
        <v>212.05</v>
      </c>
      <c r="I19" s="269">
        <v>209.8</v>
      </c>
      <c r="J19" s="269">
        <v>218.2</v>
      </c>
      <c r="K19" s="269">
        <v>220.45</v>
      </c>
      <c r="L19" s="269">
        <v>222.39999999999998</v>
      </c>
      <c r="M19" s="270">
        <v>218.5</v>
      </c>
      <c r="N19" s="270">
        <v>214.3</v>
      </c>
      <c r="O19" s="270">
        <v>35718800</v>
      </c>
      <c r="P19" s="271">
        <v>1.1485790016197909E-2</v>
      </c>
    </row>
    <row r="20" spans="1:16" ht="12.75" customHeight="1">
      <c r="A20" s="262">
        <v>10</v>
      </c>
      <c r="B20" s="275" t="s">
        <v>49</v>
      </c>
      <c r="C20" s="267" t="s">
        <v>50</v>
      </c>
      <c r="D20" s="268">
        <v>45260</v>
      </c>
      <c r="E20" s="267">
        <v>1816.65</v>
      </c>
      <c r="F20" s="267">
        <v>1821.6499999999999</v>
      </c>
      <c r="G20" s="269">
        <v>1798.2999999999997</v>
      </c>
      <c r="H20" s="269">
        <v>1779.9499999999998</v>
      </c>
      <c r="I20" s="269">
        <v>1756.5999999999997</v>
      </c>
      <c r="J20" s="269">
        <v>1839.9999999999998</v>
      </c>
      <c r="K20" s="269">
        <v>1863.3499999999997</v>
      </c>
      <c r="L20" s="269">
        <v>1881.6999999999998</v>
      </c>
      <c r="M20" s="270">
        <v>1845</v>
      </c>
      <c r="N20" s="270">
        <v>1803.3</v>
      </c>
      <c r="O20" s="270">
        <v>5078700</v>
      </c>
      <c r="P20" s="271">
        <v>1.19552872257756E-2</v>
      </c>
    </row>
    <row r="21" spans="1:16" ht="12.75" customHeight="1">
      <c r="A21" s="262">
        <v>11</v>
      </c>
      <c r="B21" s="275" t="s">
        <v>45</v>
      </c>
      <c r="C21" s="267" t="s">
        <v>51</v>
      </c>
      <c r="D21" s="268">
        <v>45260</v>
      </c>
      <c r="E21" s="267">
        <v>2181</v>
      </c>
      <c r="F21" s="267">
        <v>2192.3666666666668</v>
      </c>
      <c r="G21" s="269">
        <v>2144.7333333333336</v>
      </c>
      <c r="H21" s="269">
        <v>2108.4666666666667</v>
      </c>
      <c r="I21" s="269">
        <v>2060.8333333333335</v>
      </c>
      <c r="J21" s="269">
        <v>2228.6333333333337</v>
      </c>
      <c r="K21" s="269">
        <v>2276.2666666666669</v>
      </c>
      <c r="L21" s="269">
        <v>2312.5333333333338</v>
      </c>
      <c r="M21" s="270">
        <v>2240</v>
      </c>
      <c r="N21" s="270">
        <v>2156.1</v>
      </c>
      <c r="O21" s="270">
        <v>10681200</v>
      </c>
      <c r="P21" s="271">
        <v>2.4045098941555453E-2</v>
      </c>
    </row>
    <row r="22" spans="1:16" ht="12.75" customHeight="1">
      <c r="A22" s="262">
        <v>12</v>
      </c>
      <c r="B22" s="275" t="s">
        <v>45</v>
      </c>
      <c r="C22" s="267" t="s">
        <v>52</v>
      </c>
      <c r="D22" s="268">
        <v>45260</v>
      </c>
      <c r="E22" s="267">
        <v>794.75</v>
      </c>
      <c r="F22" s="267">
        <v>796.81666666666661</v>
      </c>
      <c r="G22" s="269">
        <v>787.08333333333326</v>
      </c>
      <c r="H22" s="269">
        <v>779.41666666666663</v>
      </c>
      <c r="I22" s="269">
        <v>769.68333333333328</v>
      </c>
      <c r="J22" s="269">
        <v>804.48333333333323</v>
      </c>
      <c r="K22" s="269">
        <v>814.21666666666658</v>
      </c>
      <c r="L22" s="269">
        <v>821.88333333333321</v>
      </c>
      <c r="M22" s="270">
        <v>806.55</v>
      </c>
      <c r="N22" s="270">
        <v>789.15</v>
      </c>
      <c r="O22" s="270">
        <v>56854400</v>
      </c>
      <c r="P22" s="271">
        <v>-2.7923162192880296E-3</v>
      </c>
    </row>
    <row r="23" spans="1:16" ht="12.75" customHeight="1">
      <c r="A23" s="262">
        <v>13</v>
      </c>
      <c r="B23" s="275" t="s">
        <v>43</v>
      </c>
      <c r="C23" s="267" t="s">
        <v>53</v>
      </c>
      <c r="D23" s="268">
        <v>45260</v>
      </c>
      <c r="E23" s="267">
        <v>4534.75</v>
      </c>
      <c r="F23" s="267">
        <v>4528.583333333333</v>
      </c>
      <c r="G23" s="269">
        <v>4481.1666666666661</v>
      </c>
      <c r="H23" s="269">
        <v>4427.583333333333</v>
      </c>
      <c r="I23" s="269">
        <v>4380.1666666666661</v>
      </c>
      <c r="J23" s="269">
        <v>4582.1666666666661</v>
      </c>
      <c r="K23" s="269">
        <v>4629.5833333333321</v>
      </c>
      <c r="L23" s="269">
        <v>4683.1666666666661</v>
      </c>
      <c r="M23" s="270">
        <v>4576</v>
      </c>
      <c r="N23" s="270">
        <v>4475</v>
      </c>
      <c r="O23" s="270">
        <v>920800</v>
      </c>
      <c r="P23" s="271">
        <v>-1.9382321618743342E-2</v>
      </c>
    </row>
    <row r="24" spans="1:16" ht="12.75" customHeight="1">
      <c r="A24" s="262">
        <v>14</v>
      </c>
      <c r="B24" s="275" t="s">
        <v>49</v>
      </c>
      <c r="C24" s="267" t="s">
        <v>54</v>
      </c>
      <c r="D24" s="268">
        <v>45260</v>
      </c>
      <c r="E24" s="267">
        <v>415.65</v>
      </c>
      <c r="F24" s="267">
        <v>417.34999999999997</v>
      </c>
      <c r="G24" s="269">
        <v>411.99999999999994</v>
      </c>
      <c r="H24" s="269">
        <v>408.34999999999997</v>
      </c>
      <c r="I24" s="269">
        <v>402.99999999999994</v>
      </c>
      <c r="J24" s="269">
        <v>420.99999999999994</v>
      </c>
      <c r="K24" s="269">
        <v>426.34999999999997</v>
      </c>
      <c r="L24" s="269">
        <v>429.99999999999994</v>
      </c>
      <c r="M24" s="270">
        <v>422.7</v>
      </c>
      <c r="N24" s="270">
        <v>413.7</v>
      </c>
      <c r="O24" s="270">
        <v>61059600</v>
      </c>
      <c r="P24" s="271">
        <v>1.3959049469436557E-2</v>
      </c>
    </row>
    <row r="25" spans="1:16" ht="12.75" customHeight="1">
      <c r="A25" s="262">
        <v>15</v>
      </c>
      <c r="B25" s="275" t="s">
        <v>45</v>
      </c>
      <c r="C25" s="267" t="s">
        <v>55</v>
      </c>
      <c r="D25" s="268">
        <v>45260</v>
      </c>
      <c r="E25" s="267">
        <v>5549.5</v>
      </c>
      <c r="F25" s="267">
        <v>5523.1166666666659</v>
      </c>
      <c r="G25" s="269">
        <v>5487.2333333333318</v>
      </c>
      <c r="H25" s="269">
        <v>5424.9666666666662</v>
      </c>
      <c r="I25" s="269">
        <v>5389.0833333333321</v>
      </c>
      <c r="J25" s="269">
        <v>5585.3833333333314</v>
      </c>
      <c r="K25" s="269">
        <v>5621.2666666666646</v>
      </c>
      <c r="L25" s="269">
        <v>5683.533333333331</v>
      </c>
      <c r="M25" s="270">
        <v>5559</v>
      </c>
      <c r="N25" s="270">
        <v>5460.85</v>
      </c>
      <c r="O25" s="270">
        <v>2236500</v>
      </c>
      <c r="P25" s="271">
        <v>1.659090909090909E-2</v>
      </c>
    </row>
    <row r="26" spans="1:16" ht="12.75" customHeight="1">
      <c r="A26" s="262">
        <v>16</v>
      </c>
      <c r="B26" s="275" t="s">
        <v>56</v>
      </c>
      <c r="C26" s="267" t="s">
        <v>57</v>
      </c>
      <c r="D26" s="268">
        <v>45260</v>
      </c>
      <c r="E26" s="267">
        <v>422.6</v>
      </c>
      <c r="F26" s="267">
        <v>422.36666666666662</v>
      </c>
      <c r="G26" s="269">
        <v>418.23333333333323</v>
      </c>
      <c r="H26" s="269">
        <v>413.86666666666662</v>
      </c>
      <c r="I26" s="269">
        <v>409.73333333333323</v>
      </c>
      <c r="J26" s="269">
        <v>426.73333333333323</v>
      </c>
      <c r="K26" s="269">
        <v>430.86666666666656</v>
      </c>
      <c r="L26" s="269">
        <v>435.23333333333323</v>
      </c>
      <c r="M26" s="270">
        <v>426.5</v>
      </c>
      <c r="N26" s="270">
        <v>418</v>
      </c>
      <c r="O26" s="270">
        <v>12836700</v>
      </c>
      <c r="P26" s="271">
        <v>-3.1426372498717291E-2</v>
      </c>
    </row>
    <row r="27" spans="1:16" ht="12.75" customHeight="1">
      <c r="A27" s="262">
        <v>17</v>
      </c>
      <c r="B27" s="275" t="s">
        <v>56</v>
      </c>
      <c r="C27" s="267" t="s">
        <v>58</v>
      </c>
      <c r="D27" s="268">
        <v>45260</v>
      </c>
      <c r="E27" s="267">
        <v>178.75</v>
      </c>
      <c r="F27" s="267">
        <v>178.9</v>
      </c>
      <c r="G27" s="269">
        <v>176.60000000000002</v>
      </c>
      <c r="H27" s="269">
        <v>174.45000000000002</v>
      </c>
      <c r="I27" s="269">
        <v>172.15000000000003</v>
      </c>
      <c r="J27" s="269">
        <v>181.05</v>
      </c>
      <c r="K27" s="269">
        <v>183.35000000000002</v>
      </c>
      <c r="L27" s="269">
        <v>185.5</v>
      </c>
      <c r="M27" s="270">
        <v>181.2</v>
      </c>
      <c r="N27" s="270">
        <v>176.75</v>
      </c>
      <c r="O27" s="270">
        <v>82260000</v>
      </c>
      <c r="P27" s="271">
        <v>5.4682992499519197E-2</v>
      </c>
    </row>
    <row r="28" spans="1:16" ht="12.75" customHeight="1">
      <c r="A28" s="262">
        <v>18</v>
      </c>
      <c r="B28" s="275" t="s">
        <v>59</v>
      </c>
      <c r="C28" s="267" t="s">
        <v>60</v>
      </c>
      <c r="D28" s="268">
        <v>45260</v>
      </c>
      <c r="E28" s="267">
        <v>3140.95</v>
      </c>
      <c r="F28" s="267">
        <v>3145.0499999999997</v>
      </c>
      <c r="G28" s="269">
        <v>3125.9999999999995</v>
      </c>
      <c r="H28" s="269">
        <v>3111.0499999999997</v>
      </c>
      <c r="I28" s="269">
        <v>3091.9999999999995</v>
      </c>
      <c r="J28" s="269">
        <v>3159.9999999999995</v>
      </c>
      <c r="K28" s="269">
        <v>3179.0499999999997</v>
      </c>
      <c r="L28" s="269">
        <v>3193.9999999999995</v>
      </c>
      <c r="M28" s="270">
        <v>3164.1</v>
      </c>
      <c r="N28" s="270">
        <v>3130.1</v>
      </c>
      <c r="O28" s="270">
        <v>5553000</v>
      </c>
      <c r="P28" s="271">
        <v>-4.6603333930811969E-3</v>
      </c>
    </row>
    <row r="29" spans="1:16" ht="12.75" customHeight="1">
      <c r="A29" s="262">
        <v>19</v>
      </c>
      <c r="B29" s="275" t="s">
        <v>45</v>
      </c>
      <c r="C29" s="267" t="s">
        <v>61</v>
      </c>
      <c r="D29" s="268">
        <v>45260</v>
      </c>
      <c r="E29" s="267">
        <v>1951.2</v>
      </c>
      <c r="F29" s="267">
        <v>1954.0666666666666</v>
      </c>
      <c r="G29" s="269">
        <v>1930.1333333333332</v>
      </c>
      <c r="H29" s="269">
        <v>1909.0666666666666</v>
      </c>
      <c r="I29" s="269">
        <v>1885.1333333333332</v>
      </c>
      <c r="J29" s="269">
        <v>1975.1333333333332</v>
      </c>
      <c r="K29" s="269">
        <v>1999.0666666666666</v>
      </c>
      <c r="L29" s="269">
        <v>2020.1333333333332</v>
      </c>
      <c r="M29" s="270">
        <v>1978</v>
      </c>
      <c r="N29" s="270">
        <v>1933</v>
      </c>
      <c r="O29" s="270">
        <v>3341535</v>
      </c>
      <c r="P29" s="271">
        <v>1.675041876046901E-2</v>
      </c>
    </row>
    <row r="30" spans="1:16" ht="12.75" customHeight="1">
      <c r="A30" s="262">
        <v>20</v>
      </c>
      <c r="B30" s="275" t="s">
        <v>45</v>
      </c>
      <c r="C30" s="272" t="s">
        <v>62</v>
      </c>
      <c r="D30" s="268">
        <v>45260</v>
      </c>
      <c r="E30" s="267">
        <v>6537.6</v>
      </c>
      <c r="F30" s="267">
        <v>6547.4333333333343</v>
      </c>
      <c r="G30" s="269">
        <v>6490.3166666666684</v>
      </c>
      <c r="H30" s="269">
        <v>6443.0333333333338</v>
      </c>
      <c r="I30" s="269">
        <v>6385.9166666666679</v>
      </c>
      <c r="J30" s="269">
        <v>6594.716666666669</v>
      </c>
      <c r="K30" s="269">
        <v>6651.8333333333339</v>
      </c>
      <c r="L30" s="269">
        <v>6699.1166666666695</v>
      </c>
      <c r="M30" s="270">
        <v>6604.55</v>
      </c>
      <c r="N30" s="270">
        <v>6500.15</v>
      </c>
      <c r="O30" s="270">
        <v>374775</v>
      </c>
      <c r="P30" s="271">
        <v>3.5218562253987985E-2</v>
      </c>
    </row>
    <row r="31" spans="1:16" ht="12.75" customHeight="1">
      <c r="A31" s="262">
        <v>21</v>
      </c>
      <c r="B31" s="275" t="s">
        <v>63</v>
      </c>
      <c r="C31" s="267" t="s">
        <v>64</v>
      </c>
      <c r="D31" s="268">
        <v>45260</v>
      </c>
      <c r="E31" s="267">
        <v>718.25</v>
      </c>
      <c r="F31" s="267">
        <v>718.30000000000007</v>
      </c>
      <c r="G31" s="269">
        <v>712.20000000000016</v>
      </c>
      <c r="H31" s="269">
        <v>706.15000000000009</v>
      </c>
      <c r="I31" s="269">
        <v>700.05000000000018</v>
      </c>
      <c r="J31" s="269">
        <v>724.35000000000014</v>
      </c>
      <c r="K31" s="269">
        <v>730.45</v>
      </c>
      <c r="L31" s="269">
        <v>736.50000000000011</v>
      </c>
      <c r="M31" s="270">
        <v>724.4</v>
      </c>
      <c r="N31" s="270">
        <v>712.25</v>
      </c>
      <c r="O31" s="270">
        <v>15198000</v>
      </c>
      <c r="P31" s="271">
        <v>6.1683548725113516E-2</v>
      </c>
    </row>
    <row r="32" spans="1:16" ht="12.75" customHeight="1">
      <c r="A32" s="262">
        <v>22</v>
      </c>
      <c r="B32" s="275" t="s">
        <v>43</v>
      </c>
      <c r="C32" s="267" t="s">
        <v>65</v>
      </c>
      <c r="D32" s="268">
        <v>45260</v>
      </c>
      <c r="E32" s="267">
        <v>1056.75</v>
      </c>
      <c r="F32" s="267">
        <v>1046.0333333333335</v>
      </c>
      <c r="G32" s="269">
        <v>1033.2666666666671</v>
      </c>
      <c r="H32" s="269">
        <v>1009.7833333333335</v>
      </c>
      <c r="I32" s="269">
        <v>997.01666666666711</v>
      </c>
      <c r="J32" s="269">
        <v>1069.5166666666671</v>
      </c>
      <c r="K32" s="269">
        <v>1082.2833333333335</v>
      </c>
      <c r="L32" s="269">
        <v>1105.7666666666671</v>
      </c>
      <c r="M32" s="270">
        <v>1058.8</v>
      </c>
      <c r="N32" s="270">
        <v>1022.55</v>
      </c>
      <c r="O32" s="270">
        <v>20219100</v>
      </c>
      <c r="P32" s="271">
        <v>3.9120357284187911E-2</v>
      </c>
    </row>
    <row r="33" spans="1:16" ht="12.75" customHeight="1">
      <c r="A33" s="262">
        <v>23</v>
      </c>
      <c r="B33" s="275" t="s">
        <v>63</v>
      </c>
      <c r="C33" s="267" t="s">
        <v>66</v>
      </c>
      <c r="D33" s="268">
        <v>45260</v>
      </c>
      <c r="E33" s="267">
        <v>1001.15</v>
      </c>
      <c r="F33" s="267">
        <v>998.23333333333323</v>
      </c>
      <c r="G33" s="269">
        <v>994.06666666666649</v>
      </c>
      <c r="H33" s="269">
        <v>986.98333333333323</v>
      </c>
      <c r="I33" s="269">
        <v>982.81666666666649</v>
      </c>
      <c r="J33" s="269">
        <v>1005.3166666666665</v>
      </c>
      <c r="K33" s="269">
        <v>1009.4833333333332</v>
      </c>
      <c r="L33" s="269">
        <v>1016.5666666666665</v>
      </c>
      <c r="M33" s="270">
        <v>1002.4</v>
      </c>
      <c r="N33" s="270">
        <v>991.15</v>
      </c>
      <c r="O33" s="270">
        <v>50561250</v>
      </c>
      <c r="P33" s="271">
        <v>3.595850941221667E-2</v>
      </c>
    </row>
    <row r="34" spans="1:16" ht="12.75" customHeight="1">
      <c r="A34" s="262">
        <v>24</v>
      </c>
      <c r="B34" s="275" t="s">
        <v>56</v>
      </c>
      <c r="C34" s="267" t="s">
        <v>67</v>
      </c>
      <c r="D34" s="268">
        <v>45260</v>
      </c>
      <c r="E34" s="267">
        <v>5775.1</v>
      </c>
      <c r="F34" s="267">
        <v>5744.45</v>
      </c>
      <c r="G34" s="269">
        <v>5702.9</v>
      </c>
      <c r="H34" s="269">
        <v>5630.7</v>
      </c>
      <c r="I34" s="269">
        <v>5589.15</v>
      </c>
      <c r="J34" s="269">
        <v>5816.65</v>
      </c>
      <c r="K34" s="269">
        <v>5858.2000000000007</v>
      </c>
      <c r="L34" s="269">
        <v>5930.4</v>
      </c>
      <c r="M34" s="270">
        <v>5786</v>
      </c>
      <c r="N34" s="270">
        <v>5672.25</v>
      </c>
      <c r="O34" s="270">
        <v>2878000</v>
      </c>
      <c r="P34" s="271">
        <v>8.4809649453448932E-2</v>
      </c>
    </row>
    <row r="35" spans="1:16" ht="12.75" customHeight="1">
      <c r="A35" s="262">
        <v>25</v>
      </c>
      <c r="B35" s="275" t="s">
        <v>68</v>
      </c>
      <c r="C35" s="267" t="s">
        <v>69</v>
      </c>
      <c r="D35" s="268">
        <v>45260</v>
      </c>
      <c r="E35" s="267">
        <v>1629.65</v>
      </c>
      <c r="F35" s="267">
        <v>1622.3</v>
      </c>
      <c r="G35" s="269">
        <v>1612.6</v>
      </c>
      <c r="H35" s="269">
        <v>1595.55</v>
      </c>
      <c r="I35" s="269">
        <v>1585.85</v>
      </c>
      <c r="J35" s="269">
        <v>1639.35</v>
      </c>
      <c r="K35" s="269">
        <v>1649.0500000000002</v>
      </c>
      <c r="L35" s="269">
        <v>1666.1</v>
      </c>
      <c r="M35" s="270">
        <v>1632</v>
      </c>
      <c r="N35" s="270">
        <v>1605.25</v>
      </c>
      <c r="O35" s="270">
        <v>8648500</v>
      </c>
      <c r="P35" s="271">
        <v>2.1858569149878892E-2</v>
      </c>
    </row>
    <row r="36" spans="1:16" ht="12.75" customHeight="1">
      <c r="A36" s="262">
        <v>26</v>
      </c>
      <c r="B36" s="275" t="s">
        <v>68</v>
      </c>
      <c r="C36" s="267" t="s">
        <v>70</v>
      </c>
      <c r="D36" s="268">
        <v>45260</v>
      </c>
      <c r="E36" s="267">
        <v>7151.5</v>
      </c>
      <c r="F36" s="267">
        <v>7149.8</v>
      </c>
      <c r="G36" s="269">
        <v>7095.2000000000007</v>
      </c>
      <c r="H36" s="269">
        <v>7038.9000000000005</v>
      </c>
      <c r="I36" s="269">
        <v>6984.3000000000011</v>
      </c>
      <c r="J36" s="269">
        <v>7206.1</v>
      </c>
      <c r="K36" s="269">
        <v>7260.7000000000007</v>
      </c>
      <c r="L36" s="269">
        <v>7317</v>
      </c>
      <c r="M36" s="270">
        <v>7204.4</v>
      </c>
      <c r="N36" s="270">
        <v>7093.5</v>
      </c>
      <c r="O36" s="270">
        <v>7297875</v>
      </c>
      <c r="P36" s="271">
        <v>1.7870218626869834E-2</v>
      </c>
    </row>
    <row r="37" spans="1:16" ht="12.75" customHeight="1">
      <c r="A37" s="262">
        <v>27</v>
      </c>
      <c r="B37" s="275" t="s">
        <v>56</v>
      </c>
      <c r="C37" s="267" t="s">
        <v>71</v>
      </c>
      <c r="D37" s="268">
        <v>45260</v>
      </c>
      <c r="E37" s="267">
        <v>2511.0500000000002</v>
      </c>
      <c r="F37" s="267">
        <v>2502.9666666666667</v>
      </c>
      <c r="G37" s="269">
        <v>2489.4833333333336</v>
      </c>
      <c r="H37" s="269">
        <v>2467.916666666667</v>
      </c>
      <c r="I37" s="269">
        <v>2454.4333333333338</v>
      </c>
      <c r="J37" s="269">
        <v>2524.5333333333333</v>
      </c>
      <c r="K37" s="269">
        <v>2538.016666666666</v>
      </c>
      <c r="L37" s="269">
        <v>2559.583333333333</v>
      </c>
      <c r="M37" s="270">
        <v>2516.4499999999998</v>
      </c>
      <c r="N37" s="270">
        <v>2481.4</v>
      </c>
      <c r="O37" s="270">
        <v>2285700</v>
      </c>
      <c r="P37" s="271">
        <v>-2.6243275160740061E-4</v>
      </c>
    </row>
    <row r="38" spans="1:16" ht="12.75" customHeight="1">
      <c r="A38" s="262">
        <v>28</v>
      </c>
      <c r="B38" s="275" t="s">
        <v>45</v>
      </c>
      <c r="C38" s="273" t="s">
        <v>72</v>
      </c>
      <c r="D38" s="268">
        <v>45260</v>
      </c>
      <c r="E38" s="267">
        <v>463.15</v>
      </c>
      <c r="F38" s="267">
        <v>459.43333333333334</v>
      </c>
      <c r="G38" s="269">
        <v>453.01666666666665</v>
      </c>
      <c r="H38" s="269">
        <v>442.88333333333333</v>
      </c>
      <c r="I38" s="269">
        <v>436.46666666666664</v>
      </c>
      <c r="J38" s="269">
        <v>469.56666666666666</v>
      </c>
      <c r="K38" s="269">
        <v>475.98333333333329</v>
      </c>
      <c r="L38" s="269">
        <v>486.11666666666667</v>
      </c>
      <c r="M38" s="270">
        <v>465.85</v>
      </c>
      <c r="N38" s="270">
        <v>449.3</v>
      </c>
      <c r="O38" s="270">
        <v>12060800</v>
      </c>
      <c r="P38" s="271">
        <v>3.0767127034048953E-2</v>
      </c>
    </row>
    <row r="39" spans="1:16" ht="12.75" customHeight="1">
      <c r="A39" s="262">
        <v>29</v>
      </c>
      <c r="B39" s="275" t="s">
        <v>63</v>
      </c>
      <c r="C39" s="267" t="s">
        <v>73</v>
      </c>
      <c r="D39" s="268">
        <v>45260</v>
      </c>
      <c r="E39" s="267">
        <v>212.9</v>
      </c>
      <c r="F39" s="267">
        <v>213.73333333333335</v>
      </c>
      <c r="G39" s="269">
        <v>211.06666666666669</v>
      </c>
      <c r="H39" s="269">
        <v>209.23333333333335</v>
      </c>
      <c r="I39" s="269">
        <v>206.56666666666669</v>
      </c>
      <c r="J39" s="269">
        <v>215.56666666666669</v>
      </c>
      <c r="K39" s="269">
        <v>218.23333333333332</v>
      </c>
      <c r="L39" s="269">
        <v>220.06666666666669</v>
      </c>
      <c r="M39" s="270">
        <v>216.4</v>
      </c>
      <c r="N39" s="270">
        <v>211.9</v>
      </c>
      <c r="O39" s="270">
        <v>71307500</v>
      </c>
      <c r="P39" s="271">
        <v>3.9164966482075195E-2</v>
      </c>
    </row>
    <row r="40" spans="1:16" ht="12.75" customHeight="1">
      <c r="A40" s="262">
        <v>30</v>
      </c>
      <c r="B40" s="275" t="s">
        <v>63</v>
      </c>
      <c r="C40" s="267" t="s">
        <v>74</v>
      </c>
      <c r="D40" s="268">
        <v>45260</v>
      </c>
      <c r="E40" s="267">
        <v>194.75</v>
      </c>
      <c r="F40" s="267">
        <v>194.9</v>
      </c>
      <c r="G40" s="269">
        <v>192.75</v>
      </c>
      <c r="H40" s="269">
        <v>190.75</v>
      </c>
      <c r="I40" s="269">
        <v>188.6</v>
      </c>
      <c r="J40" s="269">
        <v>196.9</v>
      </c>
      <c r="K40" s="269">
        <v>199.05000000000004</v>
      </c>
      <c r="L40" s="269">
        <v>201.05</v>
      </c>
      <c r="M40" s="270">
        <v>197.05</v>
      </c>
      <c r="N40" s="270">
        <v>192.9</v>
      </c>
      <c r="O40" s="270">
        <v>141537825</v>
      </c>
      <c r="P40" s="271">
        <v>3.9059480352158039E-2</v>
      </c>
    </row>
    <row r="41" spans="1:16" ht="12.75" customHeight="1">
      <c r="A41" s="262">
        <v>31</v>
      </c>
      <c r="B41" s="275" t="s">
        <v>59</v>
      </c>
      <c r="C41" s="267" t="s">
        <v>75</v>
      </c>
      <c r="D41" s="268">
        <v>45260</v>
      </c>
      <c r="E41" s="267">
        <v>1618.7</v>
      </c>
      <c r="F41" s="267">
        <v>1613.8</v>
      </c>
      <c r="G41" s="269">
        <v>1600.75</v>
      </c>
      <c r="H41" s="269">
        <v>1582.8</v>
      </c>
      <c r="I41" s="269">
        <v>1569.75</v>
      </c>
      <c r="J41" s="269">
        <v>1631.75</v>
      </c>
      <c r="K41" s="269">
        <v>1644.7999999999997</v>
      </c>
      <c r="L41" s="269">
        <v>1662.75</v>
      </c>
      <c r="M41" s="270">
        <v>1626.85</v>
      </c>
      <c r="N41" s="270">
        <v>1595.85</v>
      </c>
      <c r="O41" s="270">
        <v>2452500</v>
      </c>
      <c r="P41" s="271">
        <v>0.13129216398546964</v>
      </c>
    </row>
    <row r="42" spans="1:16" ht="12.75" customHeight="1">
      <c r="A42" s="262">
        <v>32</v>
      </c>
      <c r="B42" s="275" t="s">
        <v>41</v>
      </c>
      <c r="C42" s="267" t="s">
        <v>76</v>
      </c>
      <c r="D42" s="268">
        <v>45260</v>
      </c>
      <c r="E42" s="267">
        <v>142.44999999999999</v>
      </c>
      <c r="F42" s="267">
        <v>142.28333333333333</v>
      </c>
      <c r="G42" s="269">
        <v>140.76666666666665</v>
      </c>
      <c r="H42" s="269">
        <v>139.08333333333331</v>
      </c>
      <c r="I42" s="269">
        <v>137.56666666666663</v>
      </c>
      <c r="J42" s="269">
        <v>143.96666666666667</v>
      </c>
      <c r="K42" s="269">
        <v>145.48333333333338</v>
      </c>
      <c r="L42" s="269">
        <v>147.16666666666669</v>
      </c>
      <c r="M42" s="270">
        <v>143.80000000000001</v>
      </c>
      <c r="N42" s="270">
        <v>140.6</v>
      </c>
      <c r="O42" s="270">
        <v>68770500</v>
      </c>
      <c r="P42" s="271">
        <v>2.567372268979002E-2</v>
      </c>
    </row>
    <row r="43" spans="1:16" ht="12.75" customHeight="1">
      <c r="A43" s="262">
        <v>33</v>
      </c>
      <c r="B43" s="275" t="s">
        <v>59</v>
      </c>
      <c r="C43" s="267" t="s">
        <v>77</v>
      </c>
      <c r="D43" s="268">
        <v>45260</v>
      </c>
      <c r="E43" s="267">
        <v>571.85</v>
      </c>
      <c r="F43" s="267">
        <v>576.4666666666667</v>
      </c>
      <c r="G43" s="269">
        <v>566.58333333333337</v>
      </c>
      <c r="H43" s="269">
        <v>561.31666666666672</v>
      </c>
      <c r="I43" s="269">
        <v>551.43333333333339</v>
      </c>
      <c r="J43" s="269">
        <v>581.73333333333335</v>
      </c>
      <c r="K43" s="269">
        <v>591.61666666666656</v>
      </c>
      <c r="L43" s="269">
        <v>596.88333333333333</v>
      </c>
      <c r="M43" s="270">
        <v>586.35</v>
      </c>
      <c r="N43" s="270">
        <v>571.20000000000005</v>
      </c>
      <c r="O43" s="270">
        <v>9702000</v>
      </c>
      <c r="P43" s="271">
        <v>-1.9011406844106464E-3</v>
      </c>
    </row>
    <row r="44" spans="1:16" ht="12.75" customHeight="1">
      <c r="A44" s="262">
        <v>34</v>
      </c>
      <c r="B44" s="275" t="s">
        <v>56</v>
      </c>
      <c r="C44" s="267" t="s">
        <v>78</v>
      </c>
      <c r="D44" s="268">
        <v>45260</v>
      </c>
      <c r="E44" s="267">
        <v>1098.9000000000001</v>
      </c>
      <c r="F44" s="267">
        <v>1090.0666666666666</v>
      </c>
      <c r="G44" s="269">
        <v>1080.1333333333332</v>
      </c>
      <c r="H44" s="269">
        <v>1061.3666666666666</v>
      </c>
      <c r="I44" s="269">
        <v>1051.4333333333332</v>
      </c>
      <c r="J44" s="269">
        <v>1108.8333333333333</v>
      </c>
      <c r="K44" s="269">
        <v>1118.7666666666667</v>
      </c>
      <c r="L44" s="269">
        <v>1137.5333333333333</v>
      </c>
      <c r="M44" s="270">
        <v>1100</v>
      </c>
      <c r="N44" s="270">
        <v>1071.3</v>
      </c>
      <c r="O44" s="270">
        <v>6959000</v>
      </c>
      <c r="P44" s="271">
        <v>-2.4325271643883633E-2</v>
      </c>
    </row>
    <row r="45" spans="1:16" ht="12.75" customHeight="1">
      <c r="A45" s="262">
        <v>35</v>
      </c>
      <c r="B45" s="275" t="s">
        <v>79</v>
      </c>
      <c r="C45" s="267" t="s">
        <v>80</v>
      </c>
      <c r="D45" s="268">
        <v>45260</v>
      </c>
      <c r="E45" s="267">
        <v>973.2</v>
      </c>
      <c r="F45" s="267">
        <v>973.13333333333333</v>
      </c>
      <c r="G45" s="269">
        <v>969.4666666666667</v>
      </c>
      <c r="H45" s="269">
        <v>965.73333333333335</v>
      </c>
      <c r="I45" s="269">
        <v>962.06666666666672</v>
      </c>
      <c r="J45" s="269">
        <v>976.86666666666667</v>
      </c>
      <c r="K45" s="269">
        <v>980.53333333333342</v>
      </c>
      <c r="L45" s="269">
        <v>984.26666666666665</v>
      </c>
      <c r="M45" s="270">
        <v>976.8</v>
      </c>
      <c r="N45" s="270">
        <v>969.4</v>
      </c>
      <c r="O45" s="270">
        <v>37848950</v>
      </c>
      <c r="P45" s="271">
        <v>2.0073226310264484E-2</v>
      </c>
    </row>
    <row r="46" spans="1:16" ht="12.75" customHeight="1">
      <c r="A46" s="262">
        <v>36</v>
      </c>
      <c r="B46" s="275" t="s">
        <v>41</v>
      </c>
      <c r="C46" s="267" t="s">
        <v>81</v>
      </c>
      <c r="D46" s="268">
        <v>45260</v>
      </c>
      <c r="E46" s="267">
        <v>141.4</v>
      </c>
      <c r="F46" s="267">
        <v>140.78333333333333</v>
      </c>
      <c r="G46" s="269">
        <v>139.66666666666666</v>
      </c>
      <c r="H46" s="269">
        <v>137.93333333333334</v>
      </c>
      <c r="I46" s="269">
        <v>136.81666666666666</v>
      </c>
      <c r="J46" s="269">
        <v>142.51666666666665</v>
      </c>
      <c r="K46" s="269">
        <v>143.63333333333333</v>
      </c>
      <c r="L46" s="269">
        <v>145.36666666666665</v>
      </c>
      <c r="M46" s="270">
        <v>141.9</v>
      </c>
      <c r="N46" s="270">
        <v>139.05000000000001</v>
      </c>
      <c r="O46" s="270">
        <v>105215250</v>
      </c>
      <c r="P46" s="271">
        <v>-2.8409366364473748E-2</v>
      </c>
    </row>
    <row r="47" spans="1:16" ht="12.75" customHeight="1">
      <c r="A47" s="262">
        <v>37</v>
      </c>
      <c r="B47" s="275" t="s">
        <v>43</v>
      </c>
      <c r="C47" s="267" t="s">
        <v>82</v>
      </c>
      <c r="D47" s="268">
        <v>45260</v>
      </c>
      <c r="E47" s="267">
        <v>236.25</v>
      </c>
      <c r="F47" s="267">
        <v>236.1</v>
      </c>
      <c r="G47" s="269">
        <v>234.29999999999998</v>
      </c>
      <c r="H47" s="269">
        <v>232.35</v>
      </c>
      <c r="I47" s="269">
        <v>230.54999999999998</v>
      </c>
      <c r="J47" s="269">
        <v>238.04999999999998</v>
      </c>
      <c r="K47" s="269">
        <v>239.85</v>
      </c>
      <c r="L47" s="269">
        <v>241.79999999999998</v>
      </c>
      <c r="M47" s="270">
        <v>237.9</v>
      </c>
      <c r="N47" s="270">
        <v>234.15</v>
      </c>
      <c r="O47" s="270">
        <v>40037500</v>
      </c>
      <c r="P47" s="271">
        <v>-4.72313715741719E-3</v>
      </c>
    </row>
    <row r="48" spans="1:16" ht="12.75" customHeight="1">
      <c r="A48" s="262">
        <v>38</v>
      </c>
      <c r="B48" s="275" t="s">
        <v>56</v>
      </c>
      <c r="C48" s="267" t="s">
        <v>83</v>
      </c>
      <c r="D48" s="268">
        <v>45260</v>
      </c>
      <c r="E48" s="267">
        <v>20863.849999999999</v>
      </c>
      <c r="F48" s="267">
        <v>20956.75</v>
      </c>
      <c r="G48" s="269">
        <v>20676.599999999999</v>
      </c>
      <c r="H48" s="269">
        <v>20489.349999999999</v>
      </c>
      <c r="I48" s="269">
        <v>20209.199999999997</v>
      </c>
      <c r="J48" s="269">
        <v>21144</v>
      </c>
      <c r="K48" s="269">
        <v>21424.15</v>
      </c>
      <c r="L48" s="269">
        <v>21611.4</v>
      </c>
      <c r="M48" s="270">
        <v>21236.9</v>
      </c>
      <c r="N48" s="270">
        <v>20769.5</v>
      </c>
      <c r="O48" s="270">
        <v>147050</v>
      </c>
      <c r="P48" s="271">
        <v>2.0471894517696043E-2</v>
      </c>
    </row>
    <row r="49" spans="1:16" ht="12.75" customHeight="1">
      <c r="A49" s="262">
        <v>39</v>
      </c>
      <c r="B49" s="275" t="s">
        <v>84</v>
      </c>
      <c r="C49" s="267" t="s">
        <v>85</v>
      </c>
      <c r="D49" s="268">
        <v>45260</v>
      </c>
      <c r="E49" s="267">
        <v>402.15</v>
      </c>
      <c r="F49" s="267">
        <v>399.06666666666666</v>
      </c>
      <c r="G49" s="269">
        <v>395.13333333333333</v>
      </c>
      <c r="H49" s="269">
        <v>388.11666666666667</v>
      </c>
      <c r="I49" s="269">
        <v>384.18333333333334</v>
      </c>
      <c r="J49" s="269">
        <v>406.08333333333331</v>
      </c>
      <c r="K49" s="269">
        <v>410.01666666666659</v>
      </c>
      <c r="L49" s="269">
        <v>417.0333333333333</v>
      </c>
      <c r="M49" s="270">
        <v>403</v>
      </c>
      <c r="N49" s="270">
        <v>392.05</v>
      </c>
      <c r="O49" s="270">
        <v>31320000</v>
      </c>
      <c r="P49" s="271">
        <v>0.1328125</v>
      </c>
    </row>
    <row r="50" spans="1:16" ht="12.75" customHeight="1">
      <c r="A50" s="262">
        <v>40</v>
      </c>
      <c r="B50" s="275" t="s">
        <v>59</v>
      </c>
      <c r="C50" s="267" t="s">
        <v>86</v>
      </c>
      <c r="D50" s="268">
        <v>45260</v>
      </c>
      <c r="E50" s="267">
        <v>4699.55</v>
      </c>
      <c r="F50" s="267">
        <v>4698.4833333333336</v>
      </c>
      <c r="G50" s="269">
        <v>4672.1166666666668</v>
      </c>
      <c r="H50" s="269">
        <v>4644.6833333333334</v>
      </c>
      <c r="I50" s="269">
        <v>4618.3166666666666</v>
      </c>
      <c r="J50" s="269">
        <v>4725.916666666667</v>
      </c>
      <c r="K50" s="269">
        <v>4752.2833333333338</v>
      </c>
      <c r="L50" s="269">
        <v>4779.7166666666672</v>
      </c>
      <c r="M50" s="270">
        <v>4724.8500000000004</v>
      </c>
      <c r="N50" s="270">
        <v>4671.05</v>
      </c>
      <c r="O50" s="270">
        <v>2086000</v>
      </c>
      <c r="P50" s="271">
        <v>1.7287744909719553E-3</v>
      </c>
    </row>
    <row r="51" spans="1:16" ht="12.75" customHeight="1">
      <c r="A51" s="262">
        <v>41</v>
      </c>
      <c r="B51" s="275" t="s">
        <v>87</v>
      </c>
      <c r="C51" s="272" t="s">
        <v>88</v>
      </c>
      <c r="D51" s="268">
        <v>45260</v>
      </c>
      <c r="E51" s="267">
        <v>625.70000000000005</v>
      </c>
      <c r="F51" s="267">
        <v>622.18333333333339</v>
      </c>
      <c r="G51" s="269">
        <v>616.51666666666677</v>
      </c>
      <c r="H51" s="269">
        <v>607.33333333333337</v>
      </c>
      <c r="I51" s="269">
        <v>601.66666666666674</v>
      </c>
      <c r="J51" s="269">
        <v>631.36666666666679</v>
      </c>
      <c r="K51" s="269">
        <v>637.0333333333333</v>
      </c>
      <c r="L51" s="269">
        <v>646.21666666666681</v>
      </c>
      <c r="M51" s="270">
        <v>627.85</v>
      </c>
      <c r="N51" s="270">
        <v>613</v>
      </c>
      <c r="O51" s="270">
        <v>6519000</v>
      </c>
      <c r="P51" s="271">
        <v>3.1650577623041617E-2</v>
      </c>
    </row>
    <row r="52" spans="1:16" ht="12.75" customHeight="1">
      <c r="A52" s="262">
        <v>42</v>
      </c>
      <c r="B52" s="275" t="s">
        <v>63</v>
      </c>
      <c r="C52" s="267" t="s">
        <v>89</v>
      </c>
      <c r="D52" s="268">
        <v>45260</v>
      </c>
      <c r="E52" s="267">
        <v>395.45</v>
      </c>
      <c r="F52" s="267">
        <v>396.65000000000003</v>
      </c>
      <c r="G52" s="269">
        <v>391.00000000000006</v>
      </c>
      <c r="H52" s="269">
        <v>386.55</v>
      </c>
      <c r="I52" s="269">
        <v>380.90000000000003</v>
      </c>
      <c r="J52" s="269">
        <v>401.10000000000008</v>
      </c>
      <c r="K52" s="269">
        <v>406.75000000000006</v>
      </c>
      <c r="L52" s="269">
        <v>411.2000000000001</v>
      </c>
      <c r="M52" s="270">
        <v>402.3</v>
      </c>
      <c r="N52" s="270">
        <v>392.2</v>
      </c>
      <c r="O52" s="270">
        <v>45937800</v>
      </c>
      <c r="P52" s="271">
        <v>-1.7629429394135277E-4</v>
      </c>
    </row>
    <row r="53" spans="1:16" ht="12.75" customHeight="1">
      <c r="A53" s="262">
        <v>43</v>
      </c>
      <c r="B53" s="275" t="s">
        <v>68</v>
      </c>
      <c r="C53" s="274" t="s">
        <v>90</v>
      </c>
      <c r="D53" s="268">
        <v>45260</v>
      </c>
      <c r="E53" s="267">
        <v>767.65</v>
      </c>
      <c r="F53" s="267">
        <v>771.23333333333323</v>
      </c>
      <c r="G53" s="269">
        <v>760.01666666666642</v>
      </c>
      <c r="H53" s="269">
        <v>752.38333333333321</v>
      </c>
      <c r="I53" s="269">
        <v>741.1666666666664</v>
      </c>
      <c r="J53" s="269">
        <v>778.86666666666645</v>
      </c>
      <c r="K53" s="269">
        <v>790.08333333333337</v>
      </c>
      <c r="L53" s="269">
        <v>797.71666666666647</v>
      </c>
      <c r="M53" s="270">
        <v>782.45</v>
      </c>
      <c r="N53" s="270">
        <v>763.6</v>
      </c>
      <c r="O53" s="270">
        <v>3936075</v>
      </c>
      <c r="P53" s="271">
        <v>-2.9100529100529099E-2</v>
      </c>
    </row>
    <row r="54" spans="1:16" ht="12.75" customHeight="1">
      <c r="A54" s="262">
        <v>44</v>
      </c>
      <c r="B54" s="275" t="s">
        <v>45</v>
      </c>
      <c r="C54" s="272" t="s">
        <v>91</v>
      </c>
      <c r="D54" s="268">
        <v>45260</v>
      </c>
      <c r="E54" s="267">
        <v>312.89999999999998</v>
      </c>
      <c r="F54" s="267">
        <v>311.40000000000003</v>
      </c>
      <c r="G54" s="269">
        <v>308.30000000000007</v>
      </c>
      <c r="H54" s="269">
        <v>303.70000000000005</v>
      </c>
      <c r="I54" s="269">
        <v>300.60000000000008</v>
      </c>
      <c r="J54" s="269">
        <v>316.00000000000006</v>
      </c>
      <c r="K54" s="269">
        <v>319.10000000000008</v>
      </c>
      <c r="L54" s="269">
        <v>323.70000000000005</v>
      </c>
      <c r="M54" s="270">
        <v>314.5</v>
      </c>
      <c r="N54" s="270">
        <v>306.8</v>
      </c>
      <c r="O54" s="270">
        <v>13030200</v>
      </c>
      <c r="P54" s="271">
        <v>-3.7608756665731123E-2</v>
      </c>
    </row>
    <row r="55" spans="1:16" ht="12.75" customHeight="1">
      <c r="A55" s="262">
        <v>45</v>
      </c>
      <c r="B55" s="275" t="s">
        <v>68</v>
      </c>
      <c r="C55" s="267" t="s">
        <v>92</v>
      </c>
      <c r="D55" s="268">
        <v>45260</v>
      </c>
      <c r="E55" s="267">
        <v>1125.4000000000001</v>
      </c>
      <c r="F55" s="267">
        <v>1122.5000000000002</v>
      </c>
      <c r="G55" s="269">
        <v>1107.3000000000004</v>
      </c>
      <c r="H55" s="269">
        <v>1089.2000000000003</v>
      </c>
      <c r="I55" s="269">
        <v>1074.0000000000005</v>
      </c>
      <c r="J55" s="269">
        <v>1140.6000000000004</v>
      </c>
      <c r="K55" s="269">
        <v>1155.8000000000002</v>
      </c>
      <c r="L55" s="269">
        <v>1173.9000000000003</v>
      </c>
      <c r="M55" s="270">
        <v>1137.7</v>
      </c>
      <c r="N55" s="270">
        <v>1104.4000000000001</v>
      </c>
      <c r="O55" s="270">
        <v>14165000</v>
      </c>
      <c r="P55" s="271">
        <v>3.6684658311224957E-2</v>
      </c>
    </row>
    <row r="56" spans="1:16" ht="12.75" customHeight="1">
      <c r="A56" s="262">
        <v>46</v>
      </c>
      <c r="B56" s="275" t="s">
        <v>43</v>
      </c>
      <c r="C56" s="267" t="s">
        <v>93</v>
      </c>
      <c r="D56" s="268">
        <v>45260</v>
      </c>
      <c r="E56" s="267">
        <v>1276</v>
      </c>
      <c r="F56" s="267">
        <v>1272.3999999999999</v>
      </c>
      <c r="G56" s="269">
        <v>1257.7999999999997</v>
      </c>
      <c r="H56" s="269">
        <v>1239.5999999999999</v>
      </c>
      <c r="I56" s="269">
        <v>1224.9999999999998</v>
      </c>
      <c r="J56" s="269">
        <v>1290.5999999999997</v>
      </c>
      <c r="K56" s="269">
        <v>1305.1999999999996</v>
      </c>
      <c r="L56" s="269">
        <v>1323.3999999999996</v>
      </c>
      <c r="M56" s="270">
        <v>1287</v>
      </c>
      <c r="N56" s="270">
        <v>1254.2</v>
      </c>
      <c r="O56" s="270">
        <v>10341500</v>
      </c>
      <c r="P56" s="271">
        <v>7.1669136467735414E-2</v>
      </c>
    </row>
    <row r="57" spans="1:16" ht="12.75" customHeight="1">
      <c r="A57" s="262">
        <v>47</v>
      </c>
      <c r="B57" s="275" t="s">
        <v>45</v>
      </c>
      <c r="C57" s="267" t="s">
        <v>94</v>
      </c>
      <c r="D57" s="268">
        <v>45260</v>
      </c>
      <c r="E57" s="267">
        <v>333.2</v>
      </c>
      <c r="F57" s="267">
        <v>333.68333333333334</v>
      </c>
      <c r="G57" s="269">
        <v>329.56666666666666</v>
      </c>
      <c r="H57" s="269">
        <v>325.93333333333334</v>
      </c>
      <c r="I57" s="269">
        <v>321.81666666666666</v>
      </c>
      <c r="J57" s="269">
        <v>337.31666666666666</v>
      </c>
      <c r="K57" s="269">
        <v>341.43333333333334</v>
      </c>
      <c r="L57" s="269">
        <v>345.06666666666666</v>
      </c>
      <c r="M57" s="270">
        <v>337.8</v>
      </c>
      <c r="N57" s="270">
        <v>330.05</v>
      </c>
      <c r="O57" s="270">
        <v>64709400</v>
      </c>
      <c r="P57" s="271">
        <v>1.625276296970485E-3</v>
      </c>
    </row>
    <row r="58" spans="1:16" ht="12.75" customHeight="1">
      <c r="A58" s="262">
        <v>48</v>
      </c>
      <c r="B58" s="275" t="s">
        <v>87</v>
      </c>
      <c r="C58" s="267" t="s">
        <v>95</v>
      </c>
      <c r="D58" s="268">
        <v>45260</v>
      </c>
      <c r="E58" s="267">
        <v>5650.35</v>
      </c>
      <c r="F58" s="267">
        <v>5643.5166666666664</v>
      </c>
      <c r="G58" s="269">
        <v>5607.0333333333328</v>
      </c>
      <c r="H58" s="269">
        <v>5563.7166666666662</v>
      </c>
      <c r="I58" s="269">
        <v>5527.2333333333327</v>
      </c>
      <c r="J58" s="269">
        <v>5686.833333333333</v>
      </c>
      <c r="K58" s="269">
        <v>5723.3166666666666</v>
      </c>
      <c r="L58" s="269">
        <v>5766.6333333333332</v>
      </c>
      <c r="M58" s="270">
        <v>5680</v>
      </c>
      <c r="N58" s="270">
        <v>5600.2</v>
      </c>
      <c r="O58" s="270">
        <v>1189500</v>
      </c>
      <c r="P58" s="271">
        <v>-2.050395256916996E-2</v>
      </c>
    </row>
    <row r="59" spans="1:16" ht="12.75" customHeight="1">
      <c r="A59" s="262">
        <v>49</v>
      </c>
      <c r="B59" s="275" t="s">
        <v>59</v>
      </c>
      <c r="C59" s="267" t="s">
        <v>96</v>
      </c>
      <c r="D59" s="268">
        <v>45260</v>
      </c>
      <c r="E59" s="267">
        <v>2170.3000000000002</v>
      </c>
      <c r="F59" s="267">
        <v>2173.2833333333333</v>
      </c>
      <c r="G59" s="269">
        <v>2162.0166666666664</v>
      </c>
      <c r="H59" s="269">
        <v>2153.7333333333331</v>
      </c>
      <c r="I59" s="269">
        <v>2142.4666666666662</v>
      </c>
      <c r="J59" s="269">
        <v>2181.5666666666666</v>
      </c>
      <c r="K59" s="269">
        <v>2192.8333333333339</v>
      </c>
      <c r="L59" s="269">
        <v>2201.1166666666668</v>
      </c>
      <c r="M59" s="270">
        <v>2184.5500000000002</v>
      </c>
      <c r="N59" s="270">
        <v>2165</v>
      </c>
      <c r="O59" s="270">
        <v>3704050</v>
      </c>
      <c r="P59" s="271">
        <v>1.7985611510791368E-3</v>
      </c>
    </row>
    <row r="60" spans="1:16" ht="12.75" customHeight="1">
      <c r="A60" s="262">
        <v>50</v>
      </c>
      <c r="B60" s="275" t="s">
        <v>45</v>
      </c>
      <c r="C60" s="267" t="s">
        <v>97</v>
      </c>
      <c r="D60" s="268">
        <v>45260</v>
      </c>
      <c r="E60" s="267">
        <v>752.1</v>
      </c>
      <c r="F60" s="267">
        <v>751.35</v>
      </c>
      <c r="G60" s="269">
        <v>744.40000000000009</v>
      </c>
      <c r="H60" s="269">
        <v>736.7</v>
      </c>
      <c r="I60" s="269">
        <v>729.75000000000011</v>
      </c>
      <c r="J60" s="269">
        <v>759.05000000000007</v>
      </c>
      <c r="K60" s="269">
        <v>766.00000000000011</v>
      </c>
      <c r="L60" s="269">
        <v>773.7</v>
      </c>
      <c r="M60" s="270">
        <v>758.3</v>
      </c>
      <c r="N60" s="270">
        <v>743.65</v>
      </c>
      <c r="O60" s="270">
        <v>6548000</v>
      </c>
      <c r="P60" s="271">
        <v>-1.8143649722597091E-2</v>
      </c>
    </row>
    <row r="61" spans="1:16" ht="12.75" customHeight="1">
      <c r="A61" s="262">
        <v>51</v>
      </c>
      <c r="B61" s="275" t="s">
        <v>45</v>
      </c>
      <c r="C61" s="274" t="s">
        <v>98</v>
      </c>
      <c r="D61" s="268">
        <v>45260</v>
      </c>
      <c r="E61" s="267">
        <v>1125.55</v>
      </c>
      <c r="F61" s="267">
        <v>1122.9000000000001</v>
      </c>
      <c r="G61" s="269">
        <v>1115.8000000000002</v>
      </c>
      <c r="H61" s="269">
        <v>1106.0500000000002</v>
      </c>
      <c r="I61" s="269">
        <v>1098.9500000000003</v>
      </c>
      <c r="J61" s="269">
        <v>1132.6500000000001</v>
      </c>
      <c r="K61" s="269">
        <v>1139.75</v>
      </c>
      <c r="L61" s="269">
        <v>1149.5</v>
      </c>
      <c r="M61" s="270">
        <v>1130</v>
      </c>
      <c r="N61" s="270">
        <v>1113.1500000000001</v>
      </c>
      <c r="O61" s="270">
        <v>1459500</v>
      </c>
      <c r="P61" s="271">
        <v>-1.9746121297602257E-2</v>
      </c>
    </row>
    <row r="62" spans="1:16" ht="12.75" customHeight="1">
      <c r="A62" s="262">
        <v>52</v>
      </c>
      <c r="B62" s="275" t="s">
        <v>41</v>
      </c>
      <c r="C62" s="272" t="s">
        <v>99</v>
      </c>
      <c r="D62" s="268">
        <v>45260</v>
      </c>
      <c r="E62" s="267">
        <v>290.14999999999998</v>
      </c>
      <c r="F62" s="267">
        <v>291.16666666666669</v>
      </c>
      <c r="G62" s="269">
        <v>287.83333333333337</v>
      </c>
      <c r="H62" s="269">
        <v>285.51666666666671</v>
      </c>
      <c r="I62" s="269">
        <v>282.18333333333339</v>
      </c>
      <c r="J62" s="269">
        <v>293.48333333333335</v>
      </c>
      <c r="K62" s="269">
        <v>296.81666666666672</v>
      </c>
      <c r="L62" s="269">
        <v>299.13333333333333</v>
      </c>
      <c r="M62" s="270">
        <v>294.5</v>
      </c>
      <c r="N62" s="270">
        <v>288.85000000000002</v>
      </c>
      <c r="O62" s="270">
        <v>12704400</v>
      </c>
      <c r="P62" s="271">
        <v>1.5831894070236038E-2</v>
      </c>
    </row>
    <row r="63" spans="1:16" ht="12.75" customHeight="1">
      <c r="A63" s="262">
        <v>53</v>
      </c>
      <c r="B63" s="275" t="s">
        <v>63</v>
      </c>
      <c r="C63" s="267" t="s">
        <v>100</v>
      </c>
      <c r="D63" s="268">
        <v>45260</v>
      </c>
      <c r="E63" s="267">
        <v>149.1</v>
      </c>
      <c r="F63" s="267">
        <v>149.51666666666668</v>
      </c>
      <c r="G63" s="269">
        <v>147.63333333333335</v>
      </c>
      <c r="H63" s="269">
        <v>146.16666666666669</v>
      </c>
      <c r="I63" s="269">
        <v>144.28333333333336</v>
      </c>
      <c r="J63" s="269">
        <v>150.98333333333335</v>
      </c>
      <c r="K63" s="269">
        <v>152.86666666666667</v>
      </c>
      <c r="L63" s="269">
        <v>154.33333333333334</v>
      </c>
      <c r="M63" s="270">
        <v>151.4</v>
      </c>
      <c r="N63" s="270">
        <v>148.05000000000001</v>
      </c>
      <c r="O63" s="270">
        <v>36450000</v>
      </c>
      <c r="P63" s="271">
        <v>1.6027874564459931E-2</v>
      </c>
    </row>
    <row r="64" spans="1:16" ht="12.75" customHeight="1">
      <c r="A64" s="262">
        <v>54</v>
      </c>
      <c r="B64" s="275" t="s">
        <v>41</v>
      </c>
      <c r="C64" s="267" t="s">
        <v>101</v>
      </c>
      <c r="D64" s="268">
        <v>45260</v>
      </c>
      <c r="E64" s="267">
        <v>1853.45</v>
      </c>
      <c r="F64" s="267">
        <v>1856.4666666666665</v>
      </c>
      <c r="G64" s="269">
        <v>1837.833333333333</v>
      </c>
      <c r="H64" s="269">
        <v>1822.2166666666665</v>
      </c>
      <c r="I64" s="269">
        <v>1803.583333333333</v>
      </c>
      <c r="J64" s="269">
        <v>1872.083333333333</v>
      </c>
      <c r="K64" s="269">
        <v>1890.7166666666667</v>
      </c>
      <c r="L64" s="269">
        <v>1906.333333333333</v>
      </c>
      <c r="M64" s="270">
        <v>1875.1</v>
      </c>
      <c r="N64" s="270">
        <v>1840.85</v>
      </c>
      <c r="O64" s="270">
        <v>3799800</v>
      </c>
      <c r="P64" s="271">
        <v>-4.4018236126395225E-3</v>
      </c>
    </row>
    <row r="65" spans="1:16" ht="12.75" customHeight="1">
      <c r="A65" s="262">
        <v>55</v>
      </c>
      <c r="B65" s="275" t="s">
        <v>59</v>
      </c>
      <c r="C65" s="267" t="s">
        <v>102</v>
      </c>
      <c r="D65" s="268">
        <v>45260</v>
      </c>
      <c r="E65" s="267">
        <v>542.54999999999995</v>
      </c>
      <c r="F65" s="267">
        <v>541.76666666666665</v>
      </c>
      <c r="G65" s="269">
        <v>540.2833333333333</v>
      </c>
      <c r="H65" s="269">
        <v>538.01666666666665</v>
      </c>
      <c r="I65" s="269">
        <v>536.5333333333333</v>
      </c>
      <c r="J65" s="269">
        <v>544.0333333333333</v>
      </c>
      <c r="K65" s="269">
        <v>545.51666666666665</v>
      </c>
      <c r="L65" s="269">
        <v>547.7833333333333</v>
      </c>
      <c r="M65" s="270">
        <v>543.25</v>
      </c>
      <c r="N65" s="270">
        <v>539.5</v>
      </c>
      <c r="O65" s="270">
        <v>20537500</v>
      </c>
      <c r="P65" s="271">
        <v>-1.5192950470981465E-3</v>
      </c>
    </row>
    <row r="66" spans="1:16" ht="12.75" customHeight="1">
      <c r="A66" s="262">
        <v>56</v>
      </c>
      <c r="B66" s="275" t="s">
        <v>49</v>
      </c>
      <c r="C66" s="272" t="s">
        <v>103</v>
      </c>
      <c r="D66" s="268">
        <v>45260</v>
      </c>
      <c r="E66" s="267">
        <v>2162.4499999999998</v>
      </c>
      <c r="F66" s="267">
        <v>2172.5333333333333</v>
      </c>
      <c r="G66" s="269">
        <v>2135.0666666666666</v>
      </c>
      <c r="H66" s="269">
        <v>2107.6833333333334</v>
      </c>
      <c r="I66" s="269">
        <v>2070.2166666666667</v>
      </c>
      <c r="J66" s="269">
        <v>2199.9166666666665</v>
      </c>
      <c r="K66" s="269">
        <v>2237.3833333333328</v>
      </c>
      <c r="L66" s="269">
        <v>2264.7666666666664</v>
      </c>
      <c r="M66" s="270">
        <v>2210</v>
      </c>
      <c r="N66" s="270">
        <v>2145.15</v>
      </c>
      <c r="O66" s="270">
        <v>2206000</v>
      </c>
      <c r="P66" s="271">
        <v>2.5807951639153684E-2</v>
      </c>
    </row>
    <row r="67" spans="1:16" ht="12.75" customHeight="1">
      <c r="A67" s="262">
        <v>57</v>
      </c>
      <c r="B67" s="275" t="s">
        <v>39</v>
      </c>
      <c r="C67" s="267" t="s">
        <v>104</v>
      </c>
      <c r="D67" s="268">
        <v>45260</v>
      </c>
      <c r="E67" s="267">
        <v>2141.9</v>
      </c>
      <c r="F67" s="267">
        <v>2142.4833333333331</v>
      </c>
      <c r="G67" s="269">
        <v>2124.9666666666662</v>
      </c>
      <c r="H67" s="269">
        <v>2108.0333333333333</v>
      </c>
      <c r="I67" s="269">
        <v>2090.5166666666664</v>
      </c>
      <c r="J67" s="269">
        <v>2159.4166666666661</v>
      </c>
      <c r="K67" s="269">
        <v>2176.9333333333334</v>
      </c>
      <c r="L67" s="269">
        <v>2193.8666666666659</v>
      </c>
      <c r="M67" s="270">
        <v>2160</v>
      </c>
      <c r="N67" s="270">
        <v>2125.5500000000002</v>
      </c>
      <c r="O67" s="270">
        <v>2439600</v>
      </c>
      <c r="P67" s="271">
        <v>-5.6248471508926392E-3</v>
      </c>
    </row>
    <row r="68" spans="1:16" ht="12.75" customHeight="1">
      <c r="A68" s="262">
        <v>58</v>
      </c>
      <c r="B68" s="275" t="s">
        <v>45</v>
      </c>
      <c r="C68" s="272" t="s">
        <v>105</v>
      </c>
      <c r="D68" s="268">
        <v>45260</v>
      </c>
      <c r="E68" s="267">
        <v>139.1</v>
      </c>
      <c r="F68" s="267">
        <v>138.69999999999999</v>
      </c>
      <c r="G68" s="269">
        <v>137.69999999999999</v>
      </c>
      <c r="H68" s="269">
        <v>136.30000000000001</v>
      </c>
      <c r="I68" s="269">
        <v>135.30000000000001</v>
      </c>
      <c r="J68" s="269">
        <v>140.09999999999997</v>
      </c>
      <c r="K68" s="269">
        <v>141.09999999999997</v>
      </c>
      <c r="L68" s="269">
        <v>142.49999999999994</v>
      </c>
      <c r="M68" s="270">
        <v>139.69999999999999</v>
      </c>
      <c r="N68" s="270">
        <v>137.30000000000001</v>
      </c>
      <c r="O68" s="270">
        <v>15621600</v>
      </c>
      <c r="P68" s="271">
        <v>-2.3650000000000001E-2</v>
      </c>
    </row>
    <row r="69" spans="1:16" ht="12.75" customHeight="1">
      <c r="A69" s="262">
        <v>59</v>
      </c>
      <c r="B69" s="275" t="s">
        <v>43</v>
      </c>
      <c r="C69" s="267" t="s">
        <v>106</v>
      </c>
      <c r="D69" s="268">
        <v>45260</v>
      </c>
      <c r="E69" s="267">
        <v>3717.6</v>
      </c>
      <c r="F69" s="267">
        <v>3721.3333333333335</v>
      </c>
      <c r="G69" s="269">
        <v>3694.8166666666671</v>
      </c>
      <c r="H69" s="269">
        <v>3672.0333333333338</v>
      </c>
      <c r="I69" s="269">
        <v>3645.5166666666673</v>
      </c>
      <c r="J69" s="269">
        <v>3744.1166666666668</v>
      </c>
      <c r="K69" s="269">
        <v>3770.6333333333332</v>
      </c>
      <c r="L69" s="269">
        <v>3793.4166666666665</v>
      </c>
      <c r="M69" s="270">
        <v>3747.85</v>
      </c>
      <c r="N69" s="270">
        <v>3698.55</v>
      </c>
      <c r="O69" s="270">
        <v>2729800</v>
      </c>
      <c r="P69" s="271">
        <v>1.5701741330555141E-2</v>
      </c>
    </row>
    <row r="70" spans="1:16" ht="12.75" customHeight="1">
      <c r="A70" s="262">
        <v>60</v>
      </c>
      <c r="B70" s="275" t="s">
        <v>45</v>
      </c>
      <c r="C70" s="274" t="s">
        <v>107</v>
      </c>
      <c r="D70" s="268">
        <v>45260</v>
      </c>
      <c r="E70" s="267">
        <v>5434.75</v>
      </c>
      <c r="F70" s="267">
        <v>5451</v>
      </c>
      <c r="G70" s="269">
        <v>5382.2</v>
      </c>
      <c r="H70" s="269">
        <v>5329.65</v>
      </c>
      <c r="I70" s="269">
        <v>5260.8499999999995</v>
      </c>
      <c r="J70" s="269">
        <v>5503.55</v>
      </c>
      <c r="K70" s="269">
        <v>5572.3499999999995</v>
      </c>
      <c r="L70" s="269">
        <v>5624.9000000000005</v>
      </c>
      <c r="M70" s="270">
        <v>5519.8</v>
      </c>
      <c r="N70" s="270">
        <v>5398.45</v>
      </c>
      <c r="O70" s="270">
        <v>1293000</v>
      </c>
      <c r="P70" s="271">
        <v>1.015625E-2</v>
      </c>
    </row>
    <row r="71" spans="1:16" ht="12.75" customHeight="1">
      <c r="A71" s="262">
        <v>61</v>
      </c>
      <c r="B71" s="275" t="s">
        <v>108</v>
      </c>
      <c r="C71" s="267" t="s">
        <v>109</v>
      </c>
      <c r="D71" s="268">
        <v>45260</v>
      </c>
      <c r="E71" s="267">
        <v>633.29999999999995</v>
      </c>
      <c r="F71" s="267">
        <v>631.66666666666663</v>
      </c>
      <c r="G71" s="269">
        <v>625.93333333333328</v>
      </c>
      <c r="H71" s="269">
        <v>618.56666666666661</v>
      </c>
      <c r="I71" s="269">
        <v>612.83333333333326</v>
      </c>
      <c r="J71" s="269">
        <v>639.0333333333333</v>
      </c>
      <c r="K71" s="269">
        <v>644.76666666666665</v>
      </c>
      <c r="L71" s="269">
        <v>652.13333333333333</v>
      </c>
      <c r="M71" s="270">
        <v>637.4</v>
      </c>
      <c r="N71" s="270">
        <v>624.29999999999995</v>
      </c>
      <c r="O71" s="270">
        <v>37933500</v>
      </c>
      <c r="P71" s="271">
        <v>-3.0203324052982369E-2</v>
      </c>
    </row>
    <row r="72" spans="1:16" ht="12.75" customHeight="1">
      <c r="A72" s="262">
        <v>62</v>
      </c>
      <c r="B72" s="275" t="s">
        <v>43</v>
      </c>
      <c r="C72" s="267" t="s">
        <v>110</v>
      </c>
      <c r="D72" s="268">
        <v>45260</v>
      </c>
      <c r="E72" s="267">
        <v>5685.25</v>
      </c>
      <c r="F72" s="267">
        <v>5701.9666666666672</v>
      </c>
      <c r="G72" s="269">
        <v>5655.0333333333347</v>
      </c>
      <c r="H72" s="269">
        <v>5624.8166666666675</v>
      </c>
      <c r="I72" s="269">
        <v>5577.883333333335</v>
      </c>
      <c r="J72" s="269">
        <v>5732.1833333333343</v>
      </c>
      <c r="K72" s="269">
        <v>5779.1166666666668</v>
      </c>
      <c r="L72" s="269">
        <v>5809.3333333333339</v>
      </c>
      <c r="M72" s="270">
        <v>5748.9</v>
      </c>
      <c r="N72" s="270">
        <v>5671.75</v>
      </c>
      <c r="O72" s="270">
        <v>3328125</v>
      </c>
      <c r="P72" s="271">
        <v>4.0567475671239299E-2</v>
      </c>
    </row>
    <row r="73" spans="1:16" ht="12.75" customHeight="1">
      <c r="A73" s="262">
        <v>63</v>
      </c>
      <c r="B73" s="275" t="s">
        <v>56</v>
      </c>
      <c r="C73" s="267" t="s">
        <v>111</v>
      </c>
      <c r="D73" s="268">
        <v>45260</v>
      </c>
      <c r="E73" s="267">
        <v>3846.55</v>
      </c>
      <c r="F73" s="267">
        <v>3842.4333333333329</v>
      </c>
      <c r="G73" s="269">
        <v>3819.8666666666659</v>
      </c>
      <c r="H73" s="269">
        <v>3793.1833333333329</v>
      </c>
      <c r="I73" s="269">
        <v>3770.6166666666659</v>
      </c>
      <c r="J73" s="269">
        <v>3869.1166666666659</v>
      </c>
      <c r="K73" s="269">
        <v>3891.6833333333325</v>
      </c>
      <c r="L73" s="269">
        <v>3918.3666666666659</v>
      </c>
      <c r="M73" s="270">
        <v>3865</v>
      </c>
      <c r="N73" s="270">
        <v>3815.75</v>
      </c>
      <c r="O73" s="270">
        <v>3089625</v>
      </c>
      <c r="P73" s="271">
        <v>-1.4140271493212669E-3</v>
      </c>
    </row>
    <row r="74" spans="1:16" ht="12.75" customHeight="1">
      <c r="A74" s="262">
        <v>64</v>
      </c>
      <c r="B74" s="275" t="s">
        <v>56</v>
      </c>
      <c r="C74" s="267" t="s">
        <v>112</v>
      </c>
      <c r="D74" s="268">
        <v>45260</v>
      </c>
      <c r="E74" s="267">
        <v>3216.85</v>
      </c>
      <c r="F74" s="267">
        <v>3225.9500000000003</v>
      </c>
      <c r="G74" s="269">
        <v>3191.9000000000005</v>
      </c>
      <c r="H74" s="269">
        <v>3166.9500000000003</v>
      </c>
      <c r="I74" s="269">
        <v>3132.9000000000005</v>
      </c>
      <c r="J74" s="269">
        <v>3250.9000000000005</v>
      </c>
      <c r="K74" s="269">
        <v>3284.9500000000007</v>
      </c>
      <c r="L74" s="269">
        <v>3309.9000000000005</v>
      </c>
      <c r="M74" s="270">
        <v>3260</v>
      </c>
      <c r="N74" s="270">
        <v>3201</v>
      </c>
      <c r="O74" s="270">
        <v>1857625</v>
      </c>
      <c r="P74" s="271">
        <v>1.5178839795611663E-2</v>
      </c>
    </row>
    <row r="75" spans="1:16" ht="12.75" customHeight="1">
      <c r="A75" s="262">
        <v>65</v>
      </c>
      <c r="B75" s="275" t="s">
        <v>56</v>
      </c>
      <c r="C75" s="267" t="s">
        <v>113</v>
      </c>
      <c r="D75" s="268">
        <v>45260</v>
      </c>
      <c r="E75" s="267">
        <v>284.3</v>
      </c>
      <c r="F75" s="267">
        <v>284.95</v>
      </c>
      <c r="G75" s="269">
        <v>281.89999999999998</v>
      </c>
      <c r="H75" s="269">
        <v>279.5</v>
      </c>
      <c r="I75" s="269">
        <v>276.45</v>
      </c>
      <c r="J75" s="269">
        <v>287.34999999999997</v>
      </c>
      <c r="K75" s="269">
        <v>290.40000000000003</v>
      </c>
      <c r="L75" s="269">
        <v>292.79999999999995</v>
      </c>
      <c r="M75" s="270">
        <v>288</v>
      </c>
      <c r="N75" s="270">
        <v>282.55</v>
      </c>
      <c r="O75" s="270">
        <v>20052000</v>
      </c>
      <c r="P75" s="271">
        <v>3.8017144986954902E-2</v>
      </c>
    </row>
    <row r="76" spans="1:16" ht="12.75" customHeight="1">
      <c r="A76" s="262">
        <v>66</v>
      </c>
      <c r="B76" s="275" t="s">
        <v>63</v>
      </c>
      <c r="C76" s="267" t="s">
        <v>114</v>
      </c>
      <c r="D76" s="268">
        <v>45260</v>
      </c>
      <c r="E76" s="267">
        <v>145.85</v>
      </c>
      <c r="F76" s="267">
        <v>146.35</v>
      </c>
      <c r="G76" s="269">
        <v>145.1</v>
      </c>
      <c r="H76" s="269">
        <v>144.35</v>
      </c>
      <c r="I76" s="269">
        <v>143.1</v>
      </c>
      <c r="J76" s="269">
        <v>147.1</v>
      </c>
      <c r="K76" s="269">
        <v>148.35</v>
      </c>
      <c r="L76" s="269">
        <v>149.1</v>
      </c>
      <c r="M76" s="270">
        <v>147.6</v>
      </c>
      <c r="N76" s="270">
        <v>145.6</v>
      </c>
      <c r="O76" s="270">
        <v>113285000</v>
      </c>
      <c r="P76" s="271">
        <v>4.2563960979201176E-2</v>
      </c>
    </row>
    <row r="77" spans="1:16" ht="12.75" customHeight="1">
      <c r="A77" s="262">
        <v>67</v>
      </c>
      <c r="B77" s="275" t="s">
        <v>84</v>
      </c>
      <c r="C77" s="267" t="s">
        <v>115</v>
      </c>
      <c r="D77" s="268">
        <v>45260</v>
      </c>
      <c r="E77" s="267">
        <v>124.3</v>
      </c>
      <c r="F77" s="267">
        <v>124.44999999999999</v>
      </c>
      <c r="G77" s="269">
        <v>123.04999999999998</v>
      </c>
      <c r="H77" s="269">
        <v>121.8</v>
      </c>
      <c r="I77" s="269">
        <v>120.39999999999999</v>
      </c>
      <c r="J77" s="269">
        <v>125.69999999999997</v>
      </c>
      <c r="K77" s="269">
        <v>127.09999999999998</v>
      </c>
      <c r="L77" s="269">
        <v>128.34999999999997</v>
      </c>
      <c r="M77" s="270">
        <v>125.85</v>
      </c>
      <c r="N77" s="270">
        <v>123.2</v>
      </c>
      <c r="O77" s="270">
        <v>143796825</v>
      </c>
      <c r="P77" s="271">
        <v>8.3410862660806516E-3</v>
      </c>
    </row>
    <row r="78" spans="1:16" ht="12.75" customHeight="1">
      <c r="A78" s="262">
        <v>68</v>
      </c>
      <c r="B78" s="275" t="s">
        <v>43</v>
      </c>
      <c r="C78" s="267" t="s">
        <v>116</v>
      </c>
      <c r="D78" s="268">
        <v>45260</v>
      </c>
      <c r="E78" s="267">
        <v>779.45</v>
      </c>
      <c r="F78" s="267">
        <v>783.38333333333333</v>
      </c>
      <c r="G78" s="269">
        <v>772.76666666666665</v>
      </c>
      <c r="H78" s="269">
        <v>766.08333333333337</v>
      </c>
      <c r="I78" s="269">
        <v>755.4666666666667</v>
      </c>
      <c r="J78" s="269">
        <v>790.06666666666661</v>
      </c>
      <c r="K78" s="269">
        <v>800.68333333333317</v>
      </c>
      <c r="L78" s="269">
        <v>807.36666666666656</v>
      </c>
      <c r="M78" s="270">
        <v>794</v>
      </c>
      <c r="N78" s="270">
        <v>776.7</v>
      </c>
      <c r="O78" s="270">
        <v>11473850</v>
      </c>
      <c r="P78" s="271">
        <v>3.1076943123330512E-2</v>
      </c>
    </row>
    <row r="79" spans="1:16" ht="12.75" customHeight="1">
      <c r="A79" s="262">
        <v>69</v>
      </c>
      <c r="B79" s="275" t="s">
        <v>117</v>
      </c>
      <c r="C79" s="267" t="s">
        <v>118</v>
      </c>
      <c r="D79" s="268">
        <v>45260</v>
      </c>
      <c r="E79" s="267">
        <v>57.7</v>
      </c>
      <c r="F79" s="267">
        <v>57.45000000000001</v>
      </c>
      <c r="G79" s="269">
        <v>56.700000000000017</v>
      </c>
      <c r="H79" s="269">
        <v>55.70000000000001</v>
      </c>
      <c r="I79" s="269">
        <v>54.950000000000017</v>
      </c>
      <c r="J79" s="269">
        <v>58.450000000000017</v>
      </c>
      <c r="K79" s="269">
        <v>59.2</v>
      </c>
      <c r="L79" s="269">
        <v>60.200000000000017</v>
      </c>
      <c r="M79" s="270">
        <v>58.2</v>
      </c>
      <c r="N79" s="270">
        <v>56.45</v>
      </c>
      <c r="O79" s="270">
        <v>136372500</v>
      </c>
      <c r="P79" s="271">
        <v>4.6714446075468437E-2</v>
      </c>
    </row>
    <row r="80" spans="1:16" ht="12.75" customHeight="1">
      <c r="A80" s="262">
        <v>70</v>
      </c>
      <c r="B80" s="275" t="s">
        <v>45</v>
      </c>
      <c r="C80" s="273" t="s">
        <v>119</v>
      </c>
      <c r="D80" s="268">
        <v>45260</v>
      </c>
      <c r="E80" s="267">
        <v>691.85</v>
      </c>
      <c r="F80" s="267">
        <v>695.41666666666663</v>
      </c>
      <c r="G80" s="269">
        <v>683.98333333333323</v>
      </c>
      <c r="H80" s="269">
        <v>676.11666666666656</v>
      </c>
      <c r="I80" s="269">
        <v>664.68333333333317</v>
      </c>
      <c r="J80" s="269">
        <v>703.2833333333333</v>
      </c>
      <c r="K80" s="269">
        <v>714.7166666666667</v>
      </c>
      <c r="L80" s="269">
        <v>722.58333333333337</v>
      </c>
      <c r="M80" s="270">
        <v>706.85</v>
      </c>
      <c r="N80" s="270">
        <v>687.55</v>
      </c>
      <c r="O80" s="270">
        <v>8736000</v>
      </c>
      <c r="P80" s="271">
        <v>-9.5799557848194553E-3</v>
      </c>
    </row>
    <row r="81" spans="1:16" ht="12.75" customHeight="1">
      <c r="A81" s="262">
        <v>71</v>
      </c>
      <c r="B81" s="275" t="s">
        <v>59</v>
      </c>
      <c r="C81" s="267" t="s">
        <v>120</v>
      </c>
      <c r="D81" s="268">
        <v>45260</v>
      </c>
      <c r="E81" s="267">
        <v>1012.25</v>
      </c>
      <c r="F81" s="267">
        <v>1009.3833333333333</v>
      </c>
      <c r="G81" s="269">
        <v>1002.2666666666667</v>
      </c>
      <c r="H81" s="269">
        <v>992.2833333333333</v>
      </c>
      <c r="I81" s="269">
        <v>985.16666666666663</v>
      </c>
      <c r="J81" s="269">
        <v>1019.3666666666667</v>
      </c>
      <c r="K81" s="269">
        <v>1026.4833333333331</v>
      </c>
      <c r="L81" s="269">
        <v>1036.4666666666667</v>
      </c>
      <c r="M81" s="270">
        <v>1016.5</v>
      </c>
      <c r="N81" s="270">
        <v>999.4</v>
      </c>
      <c r="O81" s="270">
        <v>8989000</v>
      </c>
      <c r="P81" s="271">
        <v>3.6853336409250821E-2</v>
      </c>
    </row>
    <row r="82" spans="1:16" ht="12.75" customHeight="1">
      <c r="A82" s="262">
        <v>72</v>
      </c>
      <c r="B82" s="275" t="s">
        <v>108</v>
      </c>
      <c r="C82" s="267" t="s">
        <v>121</v>
      </c>
      <c r="D82" s="268">
        <v>45260</v>
      </c>
      <c r="E82" s="267">
        <v>1863</v>
      </c>
      <c r="F82" s="267">
        <v>1864.6666666666667</v>
      </c>
      <c r="G82" s="269">
        <v>1831.0833333333335</v>
      </c>
      <c r="H82" s="269">
        <v>1799.1666666666667</v>
      </c>
      <c r="I82" s="269">
        <v>1765.5833333333335</v>
      </c>
      <c r="J82" s="269">
        <v>1896.5833333333335</v>
      </c>
      <c r="K82" s="269">
        <v>1930.166666666667</v>
      </c>
      <c r="L82" s="269">
        <v>1962.0833333333335</v>
      </c>
      <c r="M82" s="270">
        <v>1898.25</v>
      </c>
      <c r="N82" s="270">
        <v>1832.75</v>
      </c>
      <c r="O82" s="270">
        <v>3638975</v>
      </c>
      <c r="P82" s="271">
        <v>2.6174584478471405E-3</v>
      </c>
    </row>
    <row r="83" spans="1:16" ht="12.75" customHeight="1">
      <c r="A83" s="262">
        <v>73</v>
      </c>
      <c r="B83" s="275" t="s">
        <v>43</v>
      </c>
      <c r="C83" s="267" t="s">
        <v>122</v>
      </c>
      <c r="D83" s="268">
        <v>45260</v>
      </c>
      <c r="E83" s="267">
        <v>364.4</v>
      </c>
      <c r="F83" s="267">
        <v>366.34999999999997</v>
      </c>
      <c r="G83" s="269">
        <v>359.09999999999991</v>
      </c>
      <c r="H83" s="269">
        <v>353.79999999999995</v>
      </c>
      <c r="I83" s="269">
        <v>346.5499999999999</v>
      </c>
      <c r="J83" s="269">
        <v>371.64999999999992</v>
      </c>
      <c r="K83" s="269">
        <v>378.90000000000003</v>
      </c>
      <c r="L83" s="269">
        <v>384.19999999999993</v>
      </c>
      <c r="M83" s="270">
        <v>373.6</v>
      </c>
      <c r="N83" s="270">
        <v>361.05</v>
      </c>
      <c r="O83" s="270">
        <v>12378000</v>
      </c>
      <c r="P83" s="271">
        <v>2.9955067398901646E-2</v>
      </c>
    </row>
    <row r="84" spans="1:16" ht="12.75" customHeight="1">
      <c r="A84" s="262">
        <v>74</v>
      </c>
      <c r="B84" s="275" t="s">
        <v>49</v>
      </c>
      <c r="C84" s="267" t="s">
        <v>123</v>
      </c>
      <c r="D84" s="268">
        <v>45260</v>
      </c>
      <c r="E84" s="267">
        <v>1976.1</v>
      </c>
      <c r="F84" s="267">
        <v>1974.8833333333332</v>
      </c>
      <c r="G84" s="269">
        <v>1961.7666666666664</v>
      </c>
      <c r="H84" s="269">
        <v>1947.4333333333332</v>
      </c>
      <c r="I84" s="269">
        <v>1934.3166666666664</v>
      </c>
      <c r="J84" s="269">
        <v>1989.2166666666665</v>
      </c>
      <c r="K84" s="269">
        <v>2002.3333333333333</v>
      </c>
      <c r="L84" s="269">
        <v>2016.6666666666665</v>
      </c>
      <c r="M84" s="270">
        <v>1988</v>
      </c>
      <c r="N84" s="270">
        <v>1960.55</v>
      </c>
      <c r="O84" s="270">
        <v>10498925</v>
      </c>
      <c r="P84" s="271">
        <v>1.1625246006682228E-2</v>
      </c>
    </row>
    <row r="85" spans="1:16" ht="12.75" customHeight="1">
      <c r="A85" s="262">
        <v>75</v>
      </c>
      <c r="B85" s="275" t="s">
        <v>84</v>
      </c>
      <c r="C85" s="267" t="s">
        <v>124</v>
      </c>
      <c r="D85" s="268">
        <v>45260</v>
      </c>
      <c r="E85" s="267">
        <v>427.75</v>
      </c>
      <c r="F85" s="267">
        <v>427.76666666666665</v>
      </c>
      <c r="G85" s="269">
        <v>426.18333333333328</v>
      </c>
      <c r="H85" s="269">
        <v>424.61666666666662</v>
      </c>
      <c r="I85" s="269">
        <v>423.03333333333325</v>
      </c>
      <c r="J85" s="269">
        <v>429.33333333333331</v>
      </c>
      <c r="K85" s="269">
        <v>430.91666666666669</v>
      </c>
      <c r="L85" s="269">
        <v>432.48333333333335</v>
      </c>
      <c r="M85" s="270">
        <v>429.35</v>
      </c>
      <c r="N85" s="270">
        <v>426.2</v>
      </c>
      <c r="O85" s="270">
        <v>8607500</v>
      </c>
      <c r="P85" s="271">
        <v>2.1207177814029365E-2</v>
      </c>
    </row>
    <row r="86" spans="1:16" ht="12.75" customHeight="1">
      <c r="A86" s="262">
        <v>76</v>
      </c>
      <c r="B86" s="275" t="s">
        <v>45</v>
      </c>
      <c r="C86" s="274" t="s">
        <v>125</v>
      </c>
      <c r="D86" s="268">
        <v>45260</v>
      </c>
      <c r="E86" s="267">
        <v>2114.3000000000002</v>
      </c>
      <c r="F86" s="267">
        <v>2118.25</v>
      </c>
      <c r="G86" s="269">
        <v>2082.4</v>
      </c>
      <c r="H86" s="269">
        <v>2050.5</v>
      </c>
      <c r="I86" s="269">
        <v>2014.65</v>
      </c>
      <c r="J86" s="269">
        <v>2150.15</v>
      </c>
      <c r="K86" s="269">
        <v>2186.0000000000005</v>
      </c>
      <c r="L86" s="269">
        <v>2217.9</v>
      </c>
      <c r="M86" s="270">
        <v>2154.1</v>
      </c>
      <c r="N86" s="270">
        <v>2086.35</v>
      </c>
      <c r="O86" s="270">
        <v>7331400</v>
      </c>
      <c r="P86" s="271">
        <v>-4.2782055983376114E-3</v>
      </c>
    </row>
    <row r="87" spans="1:16" ht="12.75" customHeight="1">
      <c r="A87" s="262">
        <v>77</v>
      </c>
      <c r="B87" s="275" t="s">
        <v>41</v>
      </c>
      <c r="C87" s="267" t="s">
        <v>126</v>
      </c>
      <c r="D87" s="268">
        <v>45260</v>
      </c>
      <c r="E87" s="267">
        <v>1307.4000000000001</v>
      </c>
      <c r="F87" s="267">
        <v>1305.6499999999999</v>
      </c>
      <c r="G87" s="269">
        <v>1300.7499999999998</v>
      </c>
      <c r="H87" s="269">
        <v>1294.0999999999999</v>
      </c>
      <c r="I87" s="269">
        <v>1289.1999999999998</v>
      </c>
      <c r="J87" s="269">
        <v>1312.2999999999997</v>
      </c>
      <c r="K87" s="269">
        <v>1317.1999999999998</v>
      </c>
      <c r="L87" s="269">
        <v>1323.8499999999997</v>
      </c>
      <c r="M87" s="270">
        <v>1310.55</v>
      </c>
      <c r="N87" s="270">
        <v>1299</v>
      </c>
      <c r="O87" s="270">
        <v>6494000</v>
      </c>
      <c r="P87" s="271">
        <v>-1.4941221084565795E-2</v>
      </c>
    </row>
    <row r="88" spans="1:16" ht="12.75" customHeight="1">
      <c r="A88" s="262">
        <v>78</v>
      </c>
      <c r="B88" s="275" t="s">
        <v>87</v>
      </c>
      <c r="C88" s="267" t="s">
        <v>127</v>
      </c>
      <c r="D88" s="268">
        <v>45260</v>
      </c>
      <c r="E88" s="267">
        <v>1333.7</v>
      </c>
      <c r="F88" s="267">
        <v>1331.4833333333333</v>
      </c>
      <c r="G88" s="269">
        <v>1326.6166666666668</v>
      </c>
      <c r="H88" s="269">
        <v>1319.5333333333335</v>
      </c>
      <c r="I88" s="269">
        <v>1314.666666666667</v>
      </c>
      <c r="J88" s="269">
        <v>1338.5666666666666</v>
      </c>
      <c r="K88" s="269">
        <v>1343.4333333333329</v>
      </c>
      <c r="L88" s="269">
        <v>1350.5166666666664</v>
      </c>
      <c r="M88" s="270">
        <v>1336.35</v>
      </c>
      <c r="N88" s="270">
        <v>1324.4</v>
      </c>
      <c r="O88" s="270">
        <v>13624100</v>
      </c>
      <c r="P88" s="271">
        <v>1.5337263289686473E-2</v>
      </c>
    </row>
    <row r="89" spans="1:16" ht="12.75" customHeight="1">
      <c r="A89" s="262">
        <v>79</v>
      </c>
      <c r="B89" s="275" t="s">
        <v>68</v>
      </c>
      <c r="C89" s="267" t="s">
        <v>128</v>
      </c>
      <c r="D89" s="268">
        <v>45260</v>
      </c>
      <c r="E89" s="267">
        <v>2864.7</v>
      </c>
      <c r="F89" s="267">
        <v>2871.6166666666668</v>
      </c>
      <c r="G89" s="269">
        <v>2836.1833333333334</v>
      </c>
      <c r="H89" s="269">
        <v>2807.6666666666665</v>
      </c>
      <c r="I89" s="269">
        <v>2772.2333333333331</v>
      </c>
      <c r="J89" s="269">
        <v>2900.1333333333337</v>
      </c>
      <c r="K89" s="269">
        <v>2935.5666666666671</v>
      </c>
      <c r="L89" s="269">
        <v>2964.0833333333339</v>
      </c>
      <c r="M89" s="270">
        <v>2907.05</v>
      </c>
      <c r="N89" s="270">
        <v>2843.1</v>
      </c>
      <c r="O89" s="270">
        <v>2975100</v>
      </c>
      <c r="P89" s="271">
        <v>7.9276349222481956E-3</v>
      </c>
    </row>
    <row r="90" spans="1:16" ht="12.75" customHeight="1">
      <c r="A90" s="262">
        <v>80</v>
      </c>
      <c r="B90" s="275" t="s">
        <v>63</v>
      </c>
      <c r="C90" s="267" t="s">
        <v>129</v>
      </c>
      <c r="D90" s="268">
        <v>45260</v>
      </c>
      <c r="E90" s="267">
        <v>1516.65</v>
      </c>
      <c r="F90" s="267">
        <v>1514.8166666666666</v>
      </c>
      <c r="G90" s="269">
        <v>1507.2833333333333</v>
      </c>
      <c r="H90" s="269">
        <v>1497.9166666666667</v>
      </c>
      <c r="I90" s="269">
        <v>1490.3833333333334</v>
      </c>
      <c r="J90" s="269">
        <v>1524.1833333333332</v>
      </c>
      <c r="K90" s="269">
        <v>1531.7166666666665</v>
      </c>
      <c r="L90" s="269">
        <v>1541.083333333333</v>
      </c>
      <c r="M90" s="270">
        <v>1522.35</v>
      </c>
      <c r="N90" s="270">
        <v>1505.45</v>
      </c>
      <c r="O90" s="270">
        <v>163918150</v>
      </c>
      <c r="P90" s="271">
        <v>2.1213533350237457E-2</v>
      </c>
    </row>
    <row r="91" spans="1:16" ht="12.75" customHeight="1">
      <c r="A91" s="262">
        <v>81</v>
      </c>
      <c r="B91" s="275" t="s">
        <v>68</v>
      </c>
      <c r="C91" s="267" t="s">
        <v>130</v>
      </c>
      <c r="D91" s="268">
        <v>45260</v>
      </c>
      <c r="E91" s="267">
        <v>670.4</v>
      </c>
      <c r="F91" s="267">
        <v>670.81666666666661</v>
      </c>
      <c r="G91" s="269">
        <v>665.93333333333317</v>
      </c>
      <c r="H91" s="269">
        <v>661.46666666666658</v>
      </c>
      <c r="I91" s="269">
        <v>656.58333333333314</v>
      </c>
      <c r="J91" s="269">
        <v>675.28333333333319</v>
      </c>
      <c r="K91" s="269">
        <v>680.16666666666663</v>
      </c>
      <c r="L91" s="269">
        <v>684.63333333333321</v>
      </c>
      <c r="M91" s="270">
        <v>675.7</v>
      </c>
      <c r="N91" s="270">
        <v>666.35</v>
      </c>
      <c r="O91" s="270">
        <v>16590200</v>
      </c>
      <c r="P91" s="271">
        <v>1.9536267153383358E-2</v>
      </c>
    </row>
    <row r="92" spans="1:16" ht="12.75" customHeight="1">
      <c r="A92" s="262">
        <v>82</v>
      </c>
      <c r="B92" s="275" t="s">
        <v>56</v>
      </c>
      <c r="C92" s="267" t="s">
        <v>131</v>
      </c>
      <c r="D92" s="268">
        <v>45260</v>
      </c>
      <c r="E92" s="267">
        <v>3419.2</v>
      </c>
      <c r="F92" s="267">
        <v>3408.6166666666668</v>
      </c>
      <c r="G92" s="269">
        <v>3388.5833333333335</v>
      </c>
      <c r="H92" s="269">
        <v>3357.9666666666667</v>
      </c>
      <c r="I92" s="269">
        <v>3337.9333333333334</v>
      </c>
      <c r="J92" s="269">
        <v>3439.2333333333336</v>
      </c>
      <c r="K92" s="269">
        <v>3459.2666666666664</v>
      </c>
      <c r="L92" s="269">
        <v>3489.8833333333337</v>
      </c>
      <c r="M92" s="270">
        <v>3428.65</v>
      </c>
      <c r="N92" s="270">
        <v>3378</v>
      </c>
      <c r="O92" s="270">
        <v>3787800</v>
      </c>
      <c r="P92" s="271">
        <v>-1.1866149829918519E-3</v>
      </c>
    </row>
    <row r="93" spans="1:16" ht="12.75" customHeight="1">
      <c r="A93" s="262">
        <v>83</v>
      </c>
      <c r="B93" s="275" t="s">
        <v>132</v>
      </c>
      <c r="C93" s="267" t="s">
        <v>133</v>
      </c>
      <c r="D93" s="268">
        <v>45260</v>
      </c>
      <c r="E93" s="267">
        <v>502.2</v>
      </c>
      <c r="F93" s="267">
        <v>503.58333333333331</v>
      </c>
      <c r="G93" s="269">
        <v>499.11666666666662</v>
      </c>
      <c r="H93" s="269">
        <v>496.0333333333333</v>
      </c>
      <c r="I93" s="269">
        <v>491.56666666666661</v>
      </c>
      <c r="J93" s="269">
        <v>506.66666666666663</v>
      </c>
      <c r="K93" s="269">
        <v>511.13333333333333</v>
      </c>
      <c r="L93" s="269">
        <v>514.2166666666667</v>
      </c>
      <c r="M93" s="270">
        <v>508.05</v>
      </c>
      <c r="N93" s="270">
        <v>500.5</v>
      </c>
      <c r="O93" s="270">
        <v>35565600</v>
      </c>
      <c r="P93" s="271">
        <v>3.6982610825373498E-2</v>
      </c>
    </row>
    <row r="94" spans="1:16" ht="12.75" customHeight="1">
      <c r="A94" s="262">
        <v>84</v>
      </c>
      <c r="B94" s="275" t="s">
        <v>132</v>
      </c>
      <c r="C94" s="273" t="s">
        <v>134</v>
      </c>
      <c r="D94" s="268">
        <v>45260</v>
      </c>
      <c r="E94" s="267">
        <v>158.30000000000001</v>
      </c>
      <c r="F94" s="267">
        <v>159.01666666666665</v>
      </c>
      <c r="G94" s="269">
        <v>156.68333333333331</v>
      </c>
      <c r="H94" s="269">
        <v>155.06666666666666</v>
      </c>
      <c r="I94" s="269">
        <v>152.73333333333332</v>
      </c>
      <c r="J94" s="269">
        <v>160.6333333333333</v>
      </c>
      <c r="K94" s="269">
        <v>162.96666666666667</v>
      </c>
      <c r="L94" s="269">
        <v>164.58333333333329</v>
      </c>
      <c r="M94" s="270">
        <v>161.35</v>
      </c>
      <c r="N94" s="270">
        <v>157.4</v>
      </c>
      <c r="O94" s="270">
        <v>39135200</v>
      </c>
      <c r="P94" s="271">
        <v>-1.1247991430101767E-2</v>
      </c>
    </row>
    <row r="95" spans="1:16" ht="12.75" customHeight="1">
      <c r="A95" s="262">
        <v>85</v>
      </c>
      <c r="B95" s="275" t="s">
        <v>84</v>
      </c>
      <c r="C95" s="267" t="s">
        <v>135</v>
      </c>
      <c r="D95" s="268">
        <v>45260</v>
      </c>
      <c r="E95" s="267">
        <v>305.7</v>
      </c>
      <c r="F95" s="267">
        <v>307.71666666666664</v>
      </c>
      <c r="G95" s="269">
        <v>300.5333333333333</v>
      </c>
      <c r="H95" s="269">
        <v>295.36666666666667</v>
      </c>
      <c r="I95" s="269">
        <v>288.18333333333334</v>
      </c>
      <c r="J95" s="269">
        <v>312.88333333333327</v>
      </c>
      <c r="K95" s="269">
        <v>320.06666666666655</v>
      </c>
      <c r="L95" s="269">
        <v>325.23333333333323</v>
      </c>
      <c r="M95" s="270">
        <v>314.89999999999998</v>
      </c>
      <c r="N95" s="270">
        <v>302.55</v>
      </c>
      <c r="O95" s="270">
        <v>60477300</v>
      </c>
      <c r="P95" s="271">
        <v>4.7857410179640722E-2</v>
      </c>
    </row>
    <row r="96" spans="1:16" ht="12.75" customHeight="1">
      <c r="A96" s="262">
        <v>86</v>
      </c>
      <c r="B96" s="275" t="s">
        <v>59</v>
      </c>
      <c r="C96" s="267" t="s">
        <v>136</v>
      </c>
      <c r="D96" s="268">
        <v>45260</v>
      </c>
      <c r="E96" s="267">
        <v>2528.1999999999998</v>
      </c>
      <c r="F96" s="267">
        <v>2523.2166666666667</v>
      </c>
      <c r="G96" s="269">
        <v>2515.2833333333333</v>
      </c>
      <c r="H96" s="269">
        <v>2502.3666666666668</v>
      </c>
      <c r="I96" s="269">
        <v>2494.4333333333334</v>
      </c>
      <c r="J96" s="269">
        <v>2536.1333333333332</v>
      </c>
      <c r="K96" s="269">
        <v>2544.0666666666666</v>
      </c>
      <c r="L96" s="269">
        <v>2556.9833333333331</v>
      </c>
      <c r="M96" s="270">
        <v>2531.15</v>
      </c>
      <c r="N96" s="270">
        <v>2510.3000000000002</v>
      </c>
      <c r="O96" s="270">
        <v>8847000</v>
      </c>
      <c r="P96" s="271">
        <v>1.9498029454470028E-2</v>
      </c>
    </row>
    <row r="97" spans="1:16" ht="12.75" customHeight="1">
      <c r="A97" s="262">
        <v>87</v>
      </c>
      <c r="B97" s="275" t="s">
        <v>68</v>
      </c>
      <c r="C97" s="267" t="s">
        <v>137</v>
      </c>
      <c r="D97" s="268">
        <v>45260</v>
      </c>
      <c r="E97" s="267">
        <v>184.55</v>
      </c>
      <c r="F97" s="267">
        <v>185.13333333333333</v>
      </c>
      <c r="G97" s="269">
        <v>181.26666666666665</v>
      </c>
      <c r="H97" s="269">
        <v>177.98333333333332</v>
      </c>
      <c r="I97" s="269">
        <v>174.11666666666665</v>
      </c>
      <c r="J97" s="269">
        <v>188.41666666666666</v>
      </c>
      <c r="K97" s="269">
        <v>192.28333333333333</v>
      </c>
      <c r="L97" s="269">
        <v>195.56666666666666</v>
      </c>
      <c r="M97" s="270">
        <v>189</v>
      </c>
      <c r="N97" s="270">
        <v>181.85</v>
      </c>
      <c r="O97" s="270">
        <v>61087800</v>
      </c>
      <c r="P97" s="271">
        <v>-1.714942151472881E-2</v>
      </c>
    </row>
    <row r="98" spans="1:16" ht="12.75" customHeight="1">
      <c r="A98" s="262">
        <v>88</v>
      </c>
      <c r="B98" s="275" t="s">
        <v>63</v>
      </c>
      <c r="C98" s="267" t="s">
        <v>138</v>
      </c>
      <c r="D98" s="268">
        <v>45260</v>
      </c>
      <c r="E98" s="267">
        <v>924.6</v>
      </c>
      <c r="F98" s="267">
        <v>923.19999999999993</v>
      </c>
      <c r="G98" s="269">
        <v>919.14999999999986</v>
      </c>
      <c r="H98" s="269">
        <v>913.69999999999993</v>
      </c>
      <c r="I98" s="269">
        <v>909.64999999999986</v>
      </c>
      <c r="J98" s="269">
        <v>928.64999999999986</v>
      </c>
      <c r="K98" s="269">
        <v>932.69999999999982</v>
      </c>
      <c r="L98" s="269">
        <v>938.14999999999986</v>
      </c>
      <c r="M98" s="270">
        <v>927.25</v>
      </c>
      <c r="N98" s="270">
        <v>917.75</v>
      </c>
      <c r="O98" s="270">
        <v>103089700</v>
      </c>
      <c r="P98" s="271">
        <v>5.4587247937671862E-2</v>
      </c>
    </row>
    <row r="99" spans="1:16" ht="12.75" customHeight="1">
      <c r="A99" s="262">
        <v>89</v>
      </c>
      <c r="B99" s="275" t="s">
        <v>68</v>
      </c>
      <c r="C99" s="267" t="s">
        <v>139</v>
      </c>
      <c r="D99" s="268">
        <v>45260</v>
      </c>
      <c r="E99" s="267">
        <v>1454.1</v>
      </c>
      <c r="F99" s="267">
        <v>1461.6833333333334</v>
      </c>
      <c r="G99" s="269">
        <v>1434.2166666666667</v>
      </c>
      <c r="H99" s="269">
        <v>1414.3333333333333</v>
      </c>
      <c r="I99" s="269">
        <v>1386.8666666666666</v>
      </c>
      <c r="J99" s="269">
        <v>1481.5666666666668</v>
      </c>
      <c r="K99" s="269">
        <v>1509.0333333333335</v>
      </c>
      <c r="L99" s="269">
        <v>1528.916666666667</v>
      </c>
      <c r="M99" s="270">
        <v>1489.15</v>
      </c>
      <c r="N99" s="270">
        <v>1441.8</v>
      </c>
      <c r="O99" s="270">
        <v>2727000</v>
      </c>
      <c r="P99" s="271">
        <v>-1.1060743427017225E-2</v>
      </c>
    </row>
    <row r="100" spans="1:16" ht="12.75" customHeight="1">
      <c r="A100" s="262">
        <v>90</v>
      </c>
      <c r="B100" s="275" t="s">
        <v>68</v>
      </c>
      <c r="C100" s="267" t="s">
        <v>140</v>
      </c>
      <c r="D100" s="268">
        <v>45260</v>
      </c>
      <c r="E100" s="267">
        <v>559.45000000000005</v>
      </c>
      <c r="F100" s="267">
        <v>559.73333333333323</v>
      </c>
      <c r="G100" s="269">
        <v>552.06666666666649</v>
      </c>
      <c r="H100" s="269">
        <v>544.68333333333328</v>
      </c>
      <c r="I100" s="269">
        <v>537.01666666666654</v>
      </c>
      <c r="J100" s="269">
        <v>567.11666666666645</v>
      </c>
      <c r="K100" s="269">
        <v>574.78333333333319</v>
      </c>
      <c r="L100" s="269">
        <v>582.1666666666664</v>
      </c>
      <c r="M100" s="270">
        <v>567.4</v>
      </c>
      <c r="N100" s="270">
        <v>552.35</v>
      </c>
      <c r="O100" s="270">
        <v>9576000</v>
      </c>
      <c r="P100" s="271">
        <v>8.4607543323139647E-2</v>
      </c>
    </row>
    <row r="101" spans="1:16" ht="12.75" customHeight="1">
      <c r="A101" s="262">
        <v>91</v>
      </c>
      <c r="B101" s="275" t="s">
        <v>79</v>
      </c>
      <c r="C101" s="267" t="s">
        <v>141</v>
      </c>
      <c r="D101" s="268">
        <v>45260</v>
      </c>
      <c r="E101" s="267">
        <v>13.55</v>
      </c>
      <c r="F101" s="267">
        <v>13.583333333333334</v>
      </c>
      <c r="G101" s="269">
        <v>13.316666666666668</v>
      </c>
      <c r="H101" s="269">
        <v>13.083333333333334</v>
      </c>
      <c r="I101" s="269">
        <v>12.816666666666668</v>
      </c>
      <c r="J101" s="269">
        <v>13.816666666666668</v>
      </c>
      <c r="K101" s="269">
        <v>14.083333333333334</v>
      </c>
      <c r="L101" s="269">
        <v>14.316666666666668</v>
      </c>
      <c r="M101" s="270">
        <v>13.85</v>
      </c>
      <c r="N101" s="270">
        <v>13.35</v>
      </c>
      <c r="O101" s="270">
        <v>1778640000</v>
      </c>
      <c r="P101" s="271">
        <v>5.1106278366111951E-2</v>
      </c>
    </row>
    <row r="102" spans="1:16" ht="12.75" customHeight="1">
      <c r="A102" s="262">
        <v>92</v>
      </c>
      <c r="B102" s="275" t="s">
        <v>68</v>
      </c>
      <c r="C102" s="273" t="s">
        <v>142</v>
      </c>
      <c r="D102" s="268">
        <v>45260</v>
      </c>
      <c r="E102" s="267">
        <v>116.35</v>
      </c>
      <c r="F102" s="267">
        <v>116.48333333333333</v>
      </c>
      <c r="G102" s="269">
        <v>114.81666666666666</v>
      </c>
      <c r="H102" s="269">
        <v>113.28333333333333</v>
      </c>
      <c r="I102" s="269">
        <v>111.61666666666666</v>
      </c>
      <c r="J102" s="269">
        <v>118.01666666666667</v>
      </c>
      <c r="K102" s="269">
        <v>119.68333333333332</v>
      </c>
      <c r="L102" s="269">
        <v>121.21666666666667</v>
      </c>
      <c r="M102" s="270">
        <v>118.15</v>
      </c>
      <c r="N102" s="270">
        <v>114.95</v>
      </c>
      <c r="O102" s="270">
        <v>86045000</v>
      </c>
      <c r="P102" s="271">
        <v>-2.7236903106165971E-3</v>
      </c>
    </row>
    <row r="103" spans="1:16" ht="12.75" customHeight="1">
      <c r="A103" s="262">
        <v>93</v>
      </c>
      <c r="B103" s="275" t="s">
        <v>63</v>
      </c>
      <c r="C103" s="267" t="s">
        <v>143</v>
      </c>
      <c r="D103" s="268">
        <v>45260</v>
      </c>
      <c r="E103" s="267">
        <v>83.45</v>
      </c>
      <c r="F103" s="267">
        <v>83.616666666666674</v>
      </c>
      <c r="G103" s="269">
        <v>82.583333333333343</v>
      </c>
      <c r="H103" s="269">
        <v>81.716666666666669</v>
      </c>
      <c r="I103" s="269">
        <v>80.683333333333337</v>
      </c>
      <c r="J103" s="269">
        <v>84.483333333333348</v>
      </c>
      <c r="K103" s="269">
        <v>85.51666666666668</v>
      </c>
      <c r="L103" s="269">
        <v>86.383333333333354</v>
      </c>
      <c r="M103" s="270">
        <v>84.65</v>
      </c>
      <c r="N103" s="270">
        <v>82.75</v>
      </c>
      <c r="O103" s="270">
        <v>324420000</v>
      </c>
      <c r="P103" s="271">
        <v>5.3662338927727572E-2</v>
      </c>
    </row>
    <row r="104" spans="1:16" ht="12.75" customHeight="1">
      <c r="A104" s="262">
        <v>94</v>
      </c>
      <c r="B104" s="275" t="s">
        <v>45</v>
      </c>
      <c r="C104" s="274" t="s">
        <v>144</v>
      </c>
      <c r="D104" s="268">
        <v>45260</v>
      </c>
      <c r="E104" s="267">
        <v>144.05000000000001</v>
      </c>
      <c r="F104" s="267">
        <v>143.03333333333333</v>
      </c>
      <c r="G104" s="269">
        <v>141.26666666666665</v>
      </c>
      <c r="H104" s="269">
        <v>138.48333333333332</v>
      </c>
      <c r="I104" s="269">
        <v>136.71666666666664</v>
      </c>
      <c r="J104" s="269">
        <v>145.81666666666666</v>
      </c>
      <c r="K104" s="269">
        <v>147.58333333333337</v>
      </c>
      <c r="L104" s="269">
        <v>150.36666666666667</v>
      </c>
      <c r="M104" s="270">
        <v>144.80000000000001</v>
      </c>
      <c r="N104" s="270">
        <v>140.25</v>
      </c>
      <c r="O104" s="270">
        <v>64683750</v>
      </c>
      <c r="P104" s="271">
        <v>9.9923479148067845E-2</v>
      </c>
    </row>
    <row r="105" spans="1:16" ht="12.75" customHeight="1">
      <c r="A105" s="262">
        <v>95</v>
      </c>
      <c r="B105" s="275" t="s">
        <v>84</v>
      </c>
      <c r="C105" s="267" t="s">
        <v>145</v>
      </c>
      <c r="D105" s="268">
        <v>45260</v>
      </c>
      <c r="E105" s="267">
        <v>389.85</v>
      </c>
      <c r="F105" s="267">
        <v>389.8</v>
      </c>
      <c r="G105" s="269">
        <v>387.05</v>
      </c>
      <c r="H105" s="269">
        <v>384.25</v>
      </c>
      <c r="I105" s="269">
        <v>381.5</v>
      </c>
      <c r="J105" s="269">
        <v>392.6</v>
      </c>
      <c r="K105" s="269">
        <v>395.35</v>
      </c>
      <c r="L105" s="269">
        <v>398.15000000000003</v>
      </c>
      <c r="M105" s="270">
        <v>392.55</v>
      </c>
      <c r="N105" s="270">
        <v>387</v>
      </c>
      <c r="O105" s="270">
        <v>18565250</v>
      </c>
      <c r="P105" s="271">
        <v>-9.3910491562729272E-3</v>
      </c>
    </row>
    <row r="106" spans="1:16" ht="12.75" customHeight="1">
      <c r="A106" s="262">
        <v>96</v>
      </c>
      <c r="B106" s="275" t="s">
        <v>117</v>
      </c>
      <c r="C106" s="274" t="s">
        <v>146</v>
      </c>
      <c r="D106" s="268">
        <v>45260</v>
      </c>
      <c r="E106" s="267">
        <v>417.9</v>
      </c>
      <c r="F106" s="267">
        <v>418.01666666666665</v>
      </c>
      <c r="G106" s="269">
        <v>414.13333333333333</v>
      </c>
      <c r="H106" s="269">
        <v>410.36666666666667</v>
      </c>
      <c r="I106" s="269">
        <v>406.48333333333335</v>
      </c>
      <c r="J106" s="269">
        <v>421.7833333333333</v>
      </c>
      <c r="K106" s="269">
        <v>425.66666666666663</v>
      </c>
      <c r="L106" s="269">
        <v>429.43333333333328</v>
      </c>
      <c r="M106" s="270">
        <v>421.9</v>
      </c>
      <c r="N106" s="270">
        <v>414.25</v>
      </c>
      <c r="O106" s="270">
        <v>19658000</v>
      </c>
      <c r="P106" s="271">
        <v>3.2241125813904641E-2</v>
      </c>
    </row>
    <row r="107" spans="1:16" ht="12.75" customHeight="1">
      <c r="A107" s="262">
        <v>97</v>
      </c>
      <c r="B107" s="275" t="s">
        <v>49</v>
      </c>
      <c r="C107" s="272" t="s">
        <v>147</v>
      </c>
      <c r="D107" s="268">
        <v>45260</v>
      </c>
      <c r="E107" s="267">
        <v>217.5</v>
      </c>
      <c r="F107" s="267">
        <v>217.20000000000002</v>
      </c>
      <c r="G107" s="269">
        <v>214.90000000000003</v>
      </c>
      <c r="H107" s="269">
        <v>212.3</v>
      </c>
      <c r="I107" s="269">
        <v>210.00000000000003</v>
      </c>
      <c r="J107" s="269">
        <v>219.80000000000004</v>
      </c>
      <c r="K107" s="269">
        <v>222.10000000000005</v>
      </c>
      <c r="L107" s="269">
        <v>224.70000000000005</v>
      </c>
      <c r="M107" s="270">
        <v>219.5</v>
      </c>
      <c r="N107" s="270">
        <v>214.6</v>
      </c>
      <c r="O107" s="270">
        <v>24771800</v>
      </c>
      <c r="P107" s="271">
        <v>-2.8213879408418657E-2</v>
      </c>
    </row>
    <row r="108" spans="1:16" ht="12.75" customHeight="1">
      <c r="A108" s="262">
        <v>98</v>
      </c>
      <c r="B108" s="275" t="s">
        <v>45</v>
      </c>
      <c r="C108" s="274" t="s">
        <v>148</v>
      </c>
      <c r="D108" s="268">
        <v>45260</v>
      </c>
      <c r="E108" s="267">
        <v>2584.1</v>
      </c>
      <c r="F108" s="267">
        <v>2586.0499999999997</v>
      </c>
      <c r="G108" s="269">
        <v>2563.2499999999995</v>
      </c>
      <c r="H108" s="269">
        <v>2542.3999999999996</v>
      </c>
      <c r="I108" s="269">
        <v>2519.5999999999995</v>
      </c>
      <c r="J108" s="269">
        <v>2606.8999999999996</v>
      </c>
      <c r="K108" s="269">
        <v>2629.7</v>
      </c>
      <c r="L108" s="269">
        <v>2650.5499999999997</v>
      </c>
      <c r="M108" s="270">
        <v>2608.85</v>
      </c>
      <c r="N108" s="270">
        <v>2565.1999999999998</v>
      </c>
      <c r="O108" s="270">
        <v>1151400</v>
      </c>
      <c r="P108" s="271">
        <v>1.9659936238044632E-2</v>
      </c>
    </row>
    <row r="109" spans="1:16" ht="12.75" customHeight="1">
      <c r="A109" s="262">
        <v>99</v>
      </c>
      <c r="B109" s="275" t="s">
        <v>45</v>
      </c>
      <c r="C109" s="267" t="s">
        <v>149</v>
      </c>
      <c r="D109" s="268">
        <v>45260</v>
      </c>
      <c r="E109" s="267">
        <v>2608.6</v>
      </c>
      <c r="F109" s="267">
        <v>2622.7999999999997</v>
      </c>
      <c r="G109" s="269">
        <v>2583.5499999999993</v>
      </c>
      <c r="H109" s="269">
        <v>2558.4999999999995</v>
      </c>
      <c r="I109" s="269">
        <v>2519.2499999999991</v>
      </c>
      <c r="J109" s="269">
        <v>2647.8499999999995</v>
      </c>
      <c r="K109" s="269">
        <v>2687.1000000000004</v>
      </c>
      <c r="L109" s="269">
        <v>2712.1499999999996</v>
      </c>
      <c r="M109" s="270">
        <v>2662.05</v>
      </c>
      <c r="N109" s="270">
        <v>2597.75</v>
      </c>
      <c r="O109" s="270">
        <v>6966900</v>
      </c>
      <c r="P109" s="271">
        <v>-1.2039479281885476E-2</v>
      </c>
    </row>
    <row r="110" spans="1:16" ht="12.75" customHeight="1">
      <c r="A110" s="262">
        <v>100</v>
      </c>
      <c r="B110" s="275" t="s">
        <v>63</v>
      </c>
      <c r="C110" s="267" t="s">
        <v>150</v>
      </c>
      <c r="D110" s="268">
        <v>45260</v>
      </c>
      <c r="E110" s="267">
        <v>1469.7</v>
      </c>
      <c r="F110" s="267">
        <v>1478.4833333333333</v>
      </c>
      <c r="G110" s="269">
        <v>1451.2166666666667</v>
      </c>
      <c r="H110" s="269">
        <v>1432.7333333333333</v>
      </c>
      <c r="I110" s="269">
        <v>1405.4666666666667</v>
      </c>
      <c r="J110" s="269">
        <v>1496.9666666666667</v>
      </c>
      <c r="K110" s="269">
        <v>1524.2333333333336</v>
      </c>
      <c r="L110" s="269">
        <v>1542.7166666666667</v>
      </c>
      <c r="M110" s="270">
        <v>1505.75</v>
      </c>
      <c r="N110" s="270">
        <v>1460</v>
      </c>
      <c r="O110" s="270">
        <v>25571500</v>
      </c>
      <c r="P110" s="271">
        <v>7.4004074004074008E-2</v>
      </c>
    </row>
    <row r="111" spans="1:16" ht="12.75" customHeight="1">
      <c r="A111" s="262">
        <v>101</v>
      </c>
      <c r="B111" s="275" t="s">
        <v>79</v>
      </c>
      <c r="C111" s="267" t="s">
        <v>151</v>
      </c>
      <c r="D111" s="268">
        <v>45260</v>
      </c>
      <c r="E111" s="267">
        <v>187</v>
      </c>
      <c r="F111" s="267">
        <v>187.15</v>
      </c>
      <c r="G111" s="269">
        <v>185.15</v>
      </c>
      <c r="H111" s="269">
        <v>183.3</v>
      </c>
      <c r="I111" s="269">
        <v>181.3</v>
      </c>
      <c r="J111" s="269">
        <v>189</v>
      </c>
      <c r="K111" s="269">
        <v>191</v>
      </c>
      <c r="L111" s="269">
        <v>192.85</v>
      </c>
      <c r="M111" s="270">
        <v>189.15</v>
      </c>
      <c r="N111" s="270">
        <v>185.3</v>
      </c>
      <c r="O111" s="270">
        <v>72515200</v>
      </c>
      <c r="P111" s="271">
        <v>-8.5072753474966303E-3</v>
      </c>
    </row>
    <row r="112" spans="1:16" ht="12.75" customHeight="1">
      <c r="A112" s="262">
        <v>102</v>
      </c>
      <c r="B112" s="275" t="s">
        <v>87</v>
      </c>
      <c r="C112" s="267" t="s">
        <v>152</v>
      </c>
      <c r="D112" s="268">
        <v>45260</v>
      </c>
      <c r="E112" s="267">
        <v>1463.3</v>
      </c>
      <c r="F112" s="267">
        <v>1455.5</v>
      </c>
      <c r="G112" s="269">
        <v>1446.75</v>
      </c>
      <c r="H112" s="269">
        <v>1430.2</v>
      </c>
      <c r="I112" s="269">
        <v>1421.45</v>
      </c>
      <c r="J112" s="269">
        <v>1472.05</v>
      </c>
      <c r="K112" s="269">
        <v>1480.8</v>
      </c>
      <c r="L112" s="269">
        <v>1497.35</v>
      </c>
      <c r="M112" s="270">
        <v>1464.25</v>
      </c>
      <c r="N112" s="270">
        <v>1438.95</v>
      </c>
      <c r="O112" s="270">
        <v>27182400</v>
      </c>
      <c r="P112" s="271">
        <v>4.6797498382574944E-2</v>
      </c>
    </row>
    <row r="113" spans="1:16" ht="12.75" customHeight="1">
      <c r="A113" s="262">
        <v>103</v>
      </c>
      <c r="B113" s="275" t="s">
        <v>84</v>
      </c>
      <c r="C113" s="267" t="s">
        <v>154</v>
      </c>
      <c r="D113" s="268">
        <v>45260</v>
      </c>
      <c r="E113" s="267">
        <v>101.6</v>
      </c>
      <c r="F113" s="267">
        <v>101.71666666666665</v>
      </c>
      <c r="G113" s="269">
        <v>100.48333333333331</v>
      </c>
      <c r="H113" s="269">
        <v>99.366666666666646</v>
      </c>
      <c r="I113" s="269">
        <v>98.133333333333297</v>
      </c>
      <c r="J113" s="269">
        <v>102.83333333333331</v>
      </c>
      <c r="K113" s="269">
        <v>104.06666666666666</v>
      </c>
      <c r="L113" s="269">
        <v>105.18333333333332</v>
      </c>
      <c r="M113" s="270">
        <v>102.95</v>
      </c>
      <c r="N113" s="270">
        <v>100.6</v>
      </c>
      <c r="O113" s="270">
        <v>151827000</v>
      </c>
      <c r="P113" s="271">
        <v>2.1315668656129074E-2</v>
      </c>
    </row>
    <row r="114" spans="1:16" ht="12.75" customHeight="1">
      <c r="A114" s="262">
        <v>104</v>
      </c>
      <c r="B114" s="275" t="s">
        <v>43</v>
      </c>
      <c r="C114" s="274" t="s">
        <v>155</v>
      </c>
      <c r="D114" s="268">
        <v>45260</v>
      </c>
      <c r="E114" s="267">
        <v>1086.8</v>
      </c>
      <c r="F114" s="267">
        <v>1088.3</v>
      </c>
      <c r="G114" s="269">
        <v>1074.1499999999999</v>
      </c>
      <c r="H114" s="269">
        <v>1061.5</v>
      </c>
      <c r="I114" s="269">
        <v>1047.3499999999999</v>
      </c>
      <c r="J114" s="269">
        <v>1100.9499999999998</v>
      </c>
      <c r="K114" s="269">
        <v>1115.0999999999999</v>
      </c>
      <c r="L114" s="269">
        <v>1127.7499999999998</v>
      </c>
      <c r="M114" s="270">
        <v>1102.45</v>
      </c>
      <c r="N114" s="270">
        <v>1075.6500000000001</v>
      </c>
      <c r="O114" s="270">
        <v>2449200</v>
      </c>
      <c r="P114" s="271">
        <v>7.5649443334284902E-2</v>
      </c>
    </row>
    <row r="115" spans="1:16" ht="12.75" customHeight="1">
      <c r="A115" s="262">
        <v>105</v>
      </c>
      <c r="B115" s="275" t="s">
        <v>45</v>
      </c>
      <c r="C115" s="267" t="s">
        <v>156</v>
      </c>
      <c r="D115" s="268">
        <v>45260</v>
      </c>
      <c r="E115" s="267">
        <v>701.8</v>
      </c>
      <c r="F115" s="267">
        <v>702.41666666666663</v>
      </c>
      <c r="G115" s="269">
        <v>692.98333333333323</v>
      </c>
      <c r="H115" s="269">
        <v>684.16666666666663</v>
      </c>
      <c r="I115" s="269">
        <v>674.73333333333323</v>
      </c>
      <c r="J115" s="269">
        <v>711.23333333333323</v>
      </c>
      <c r="K115" s="269">
        <v>720.66666666666663</v>
      </c>
      <c r="L115" s="269">
        <v>729.48333333333323</v>
      </c>
      <c r="M115" s="270">
        <v>711.85</v>
      </c>
      <c r="N115" s="270">
        <v>693.6</v>
      </c>
      <c r="O115" s="270">
        <v>14778750</v>
      </c>
      <c r="P115" s="271">
        <v>3.0506406345332519E-2</v>
      </c>
    </row>
    <row r="116" spans="1:16" ht="12.75" customHeight="1">
      <c r="A116" s="262">
        <v>106</v>
      </c>
      <c r="B116" s="275" t="s">
        <v>59</v>
      </c>
      <c r="C116" s="267" t="s">
        <v>157</v>
      </c>
      <c r="D116" s="268">
        <v>45260</v>
      </c>
      <c r="E116" s="267">
        <v>441.3</v>
      </c>
      <c r="F116" s="267">
        <v>439.8</v>
      </c>
      <c r="G116" s="269">
        <v>437.70000000000005</v>
      </c>
      <c r="H116" s="269">
        <v>434.1</v>
      </c>
      <c r="I116" s="269">
        <v>432.00000000000006</v>
      </c>
      <c r="J116" s="269">
        <v>443.40000000000003</v>
      </c>
      <c r="K116" s="269">
        <v>445.50000000000006</v>
      </c>
      <c r="L116" s="269">
        <v>449.1</v>
      </c>
      <c r="M116" s="270">
        <v>441.9</v>
      </c>
      <c r="N116" s="270">
        <v>436.2</v>
      </c>
      <c r="O116" s="270">
        <v>58024000</v>
      </c>
      <c r="P116" s="271">
        <v>2.1462974959862546E-2</v>
      </c>
    </row>
    <row r="117" spans="1:16" ht="12.75" customHeight="1">
      <c r="A117" s="262">
        <v>107</v>
      </c>
      <c r="B117" s="275" t="s">
        <v>132</v>
      </c>
      <c r="C117" s="267" t="s">
        <v>158</v>
      </c>
      <c r="D117" s="268">
        <v>45260</v>
      </c>
      <c r="E117" s="267">
        <v>652.85</v>
      </c>
      <c r="F117" s="267">
        <v>653.93333333333339</v>
      </c>
      <c r="G117" s="269">
        <v>650.06666666666683</v>
      </c>
      <c r="H117" s="269">
        <v>647.28333333333342</v>
      </c>
      <c r="I117" s="269">
        <v>643.41666666666686</v>
      </c>
      <c r="J117" s="269">
        <v>656.71666666666681</v>
      </c>
      <c r="K117" s="269">
        <v>660.58333333333337</v>
      </c>
      <c r="L117" s="269">
        <v>663.36666666666679</v>
      </c>
      <c r="M117" s="270">
        <v>657.8</v>
      </c>
      <c r="N117" s="270">
        <v>651.15</v>
      </c>
      <c r="O117" s="270">
        <v>27413750</v>
      </c>
      <c r="P117" s="271">
        <v>-1.2295081967213115E-2</v>
      </c>
    </row>
    <row r="118" spans="1:16" ht="12.75" customHeight="1">
      <c r="A118" s="262">
        <v>108</v>
      </c>
      <c r="B118" s="275" t="s">
        <v>49</v>
      </c>
      <c r="C118" s="272" t="s">
        <v>159</v>
      </c>
      <c r="D118" s="268">
        <v>45260</v>
      </c>
      <c r="E118" s="267">
        <v>3516.4</v>
      </c>
      <c r="F118" s="267">
        <v>3510.6166666666668</v>
      </c>
      <c r="G118" s="269">
        <v>3489.3333333333335</v>
      </c>
      <c r="H118" s="269">
        <v>3462.2666666666669</v>
      </c>
      <c r="I118" s="269">
        <v>3440.9833333333336</v>
      </c>
      <c r="J118" s="269">
        <v>3537.6833333333334</v>
      </c>
      <c r="K118" s="269">
        <v>3558.9666666666662</v>
      </c>
      <c r="L118" s="269">
        <v>3586.0333333333333</v>
      </c>
      <c r="M118" s="270">
        <v>3531.9</v>
      </c>
      <c r="N118" s="270">
        <v>3483.55</v>
      </c>
      <c r="O118" s="270">
        <v>734750</v>
      </c>
      <c r="P118" s="271">
        <v>-1.5080428954423592E-2</v>
      </c>
    </row>
    <row r="119" spans="1:16" ht="12.75" customHeight="1">
      <c r="A119" s="262">
        <v>109</v>
      </c>
      <c r="B119" s="275" t="s">
        <v>132</v>
      </c>
      <c r="C119" s="267" t="s">
        <v>160</v>
      </c>
      <c r="D119" s="268">
        <v>45260</v>
      </c>
      <c r="E119" s="267">
        <v>771.6</v>
      </c>
      <c r="F119" s="267">
        <v>772.9</v>
      </c>
      <c r="G119" s="269">
        <v>766.8</v>
      </c>
      <c r="H119" s="269">
        <v>762</v>
      </c>
      <c r="I119" s="269">
        <v>755.9</v>
      </c>
      <c r="J119" s="269">
        <v>777.69999999999993</v>
      </c>
      <c r="K119" s="269">
        <v>783.80000000000007</v>
      </c>
      <c r="L119" s="269">
        <v>788.59999999999991</v>
      </c>
      <c r="M119" s="270">
        <v>779</v>
      </c>
      <c r="N119" s="270">
        <v>768.1</v>
      </c>
      <c r="O119" s="270">
        <v>18264825</v>
      </c>
      <c r="P119" s="271">
        <v>1.7446888512878362E-2</v>
      </c>
    </row>
    <row r="120" spans="1:16" ht="12.75" customHeight="1">
      <c r="A120" s="262">
        <v>110</v>
      </c>
      <c r="B120" s="275" t="s">
        <v>45</v>
      </c>
      <c r="C120" s="267" t="s">
        <v>161</v>
      </c>
      <c r="D120" s="268">
        <v>45260</v>
      </c>
      <c r="E120" s="267">
        <v>531.54999999999995</v>
      </c>
      <c r="F120" s="267">
        <v>528.86666666666667</v>
      </c>
      <c r="G120" s="269">
        <v>522.73333333333335</v>
      </c>
      <c r="H120" s="269">
        <v>513.91666666666663</v>
      </c>
      <c r="I120" s="269">
        <v>507.7833333333333</v>
      </c>
      <c r="J120" s="269">
        <v>537.68333333333339</v>
      </c>
      <c r="K120" s="269">
        <v>543.81666666666683</v>
      </c>
      <c r="L120" s="269">
        <v>552.63333333333344</v>
      </c>
      <c r="M120" s="270">
        <v>535</v>
      </c>
      <c r="N120" s="270">
        <v>520.04999999999995</v>
      </c>
      <c r="O120" s="270">
        <v>23237500</v>
      </c>
      <c r="P120" s="271">
        <v>9.503122454520771E-3</v>
      </c>
    </row>
    <row r="121" spans="1:16" ht="12.75" customHeight="1">
      <c r="A121" s="262">
        <v>111</v>
      </c>
      <c r="B121" s="275" t="s">
        <v>63</v>
      </c>
      <c r="C121" s="267" t="s">
        <v>162</v>
      </c>
      <c r="D121" s="268">
        <v>45260</v>
      </c>
      <c r="E121" s="267">
        <v>1751.2</v>
      </c>
      <c r="F121" s="267">
        <v>1754.3333333333333</v>
      </c>
      <c r="G121" s="269">
        <v>1739.9666666666665</v>
      </c>
      <c r="H121" s="269">
        <v>1728.7333333333331</v>
      </c>
      <c r="I121" s="269">
        <v>1714.3666666666663</v>
      </c>
      <c r="J121" s="269">
        <v>1765.5666666666666</v>
      </c>
      <c r="K121" s="269">
        <v>1779.9333333333334</v>
      </c>
      <c r="L121" s="269">
        <v>1791.1666666666667</v>
      </c>
      <c r="M121" s="270">
        <v>1768.7</v>
      </c>
      <c r="N121" s="270">
        <v>1743.1</v>
      </c>
      <c r="O121" s="270">
        <v>26882800</v>
      </c>
      <c r="P121" s="271">
        <v>7.260046602189664E-2</v>
      </c>
    </row>
    <row r="122" spans="1:16" ht="12.75" customHeight="1">
      <c r="A122" s="262">
        <v>112</v>
      </c>
      <c r="B122" s="275" t="s">
        <v>68</v>
      </c>
      <c r="C122" s="267" t="s">
        <v>163</v>
      </c>
      <c r="D122" s="268">
        <v>45260</v>
      </c>
      <c r="E122" s="267">
        <v>141.94999999999999</v>
      </c>
      <c r="F122" s="267">
        <v>141.81666666666669</v>
      </c>
      <c r="G122" s="269">
        <v>140.23333333333338</v>
      </c>
      <c r="H122" s="269">
        <v>138.51666666666668</v>
      </c>
      <c r="I122" s="269">
        <v>136.93333333333337</v>
      </c>
      <c r="J122" s="269">
        <v>143.53333333333339</v>
      </c>
      <c r="K122" s="269">
        <v>145.1166666666667</v>
      </c>
      <c r="L122" s="269">
        <v>146.8333333333334</v>
      </c>
      <c r="M122" s="270">
        <v>143.4</v>
      </c>
      <c r="N122" s="270">
        <v>140.1</v>
      </c>
      <c r="O122" s="270">
        <v>61892402</v>
      </c>
      <c r="P122" s="271">
        <v>6.4925696147742032E-4</v>
      </c>
    </row>
    <row r="123" spans="1:16" ht="12.75" customHeight="1">
      <c r="A123" s="262">
        <v>113</v>
      </c>
      <c r="B123" s="275" t="s">
        <v>45</v>
      </c>
      <c r="C123" s="267" t="s">
        <v>164</v>
      </c>
      <c r="D123" s="268">
        <v>45260</v>
      </c>
      <c r="E123" s="267">
        <v>2707.8</v>
      </c>
      <c r="F123" s="267">
        <v>2709.7000000000003</v>
      </c>
      <c r="G123" s="269">
        <v>2680.4000000000005</v>
      </c>
      <c r="H123" s="269">
        <v>2653.0000000000005</v>
      </c>
      <c r="I123" s="269">
        <v>2623.7000000000007</v>
      </c>
      <c r="J123" s="269">
        <v>2737.1000000000004</v>
      </c>
      <c r="K123" s="269">
        <v>2766.4000000000005</v>
      </c>
      <c r="L123" s="269">
        <v>2793.8</v>
      </c>
      <c r="M123" s="270">
        <v>2739</v>
      </c>
      <c r="N123" s="270">
        <v>2682.3</v>
      </c>
      <c r="O123" s="270">
        <v>1054200</v>
      </c>
      <c r="P123" s="271">
        <v>2.8989751098096633E-2</v>
      </c>
    </row>
    <row r="124" spans="1:16" ht="12.75" customHeight="1">
      <c r="A124" s="262">
        <v>114</v>
      </c>
      <c r="B124" s="275" t="s">
        <v>43</v>
      </c>
      <c r="C124" s="272" t="s">
        <v>165</v>
      </c>
      <c r="D124" s="268">
        <v>45260</v>
      </c>
      <c r="E124" s="267">
        <v>376.05</v>
      </c>
      <c r="F124" s="267">
        <v>376.58333333333331</v>
      </c>
      <c r="G124" s="269">
        <v>372.61666666666662</v>
      </c>
      <c r="H124" s="269">
        <v>369.18333333333328</v>
      </c>
      <c r="I124" s="269">
        <v>365.21666666666658</v>
      </c>
      <c r="J124" s="269">
        <v>380.01666666666665</v>
      </c>
      <c r="K124" s="269">
        <v>383.98333333333335</v>
      </c>
      <c r="L124" s="269">
        <v>387.41666666666669</v>
      </c>
      <c r="M124" s="270">
        <v>380.55</v>
      </c>
      <c r="N124" s="270">
        <v>373.15</v>
      </c>
      <c r="O124" s="270">
        <v>14240900</v>
      </c>
      <c r="P124" s="271">
        <v>-3.5799522673031026E-4</v>
      </c>
    </row>
    <row r="125" spans="1:16" ht="12.75" customHeight="1">
      <c r="A125" s="262">
        <v>115</v>
      </c>
      <c r="B125" s="275" t="s">
        <v>68</v>
      </c>
      <c r="C125" s="267" t="s">
        <v>166</v>
      </c>
      <c r="D125" s="268">
        <v>45260</v>
      </c>
      <c r="E125" s="267">
        <v>458.2</v>
      </c>
      <c r="F125" s="267">
        <v>458.95</v>
      </c>
      <c r="G125" s="269">
        <v>453.7</v>
      </c>
      <c r="H125" s="269">
        <v>449.2</v>
      </c>
      <c r="I125" s="269">
        <v>443.95</v>
      </c>
      <c r="J125" s="269">
        <v>463.45</v>
      </c>
      <c r="K125" s="269">
        <v>468.7</v>
      </c>
      <c r="L125" s="269">
        <v>473.2</v>
      </c>
      <c r="M125" s="270">
        <v>464.2</v>
      </c>
      <c r="N125" s="270">
        <v>454.45</v>
      </c>
      <c r="O125" s="270">
        <v>23362000</v>
      </c>
      <c r="P125" s="271">
        <v>1.0729428052262699E-2</v>
      </c>
    </row>
    <row r="126" spans="1:16" ht="12.75" customHeight="1">
      <c r="A126" s="262">
        <v>116</v>
      </c>
      <c r="B126" s="275" t="s">
        <v>41</v>
      </c>
      <c r="C126" s="267" t="s">
        <v>167</v>
      </c>
      <c r="D126" s="268">
        <v>45260</v>
      </c>
      <c r="E126" s="267">
        <v>3094.3</v>
      </c>
      <c r="F126" s="267">
        <v>3088.6166666666668</v>
      </c>
      <c r="G126" s="269">
        <v>3078.6833333333334</v>
      </c>
      <c r="H126" s="269">
        <v>3063.0666666666666</v>
      </c>
      <c r="I126" s="269">
        <v>3053.1333333333332</v>
      </c>
      <c r="J126" s="269">
        <v>3104.2333333333336</v>
      </c>
      <c r="K126" s="269">
        <v>3114.166666666667</v>
      </c>
      <c r="L126" s="269">
        <v>3129.7833333333338</v>
      </c>
      <c r="M126" s="270">
        <v>3098.55</v>
      </c>
      <c r="N126" s="270">
        <v>3073</v>
      </c>
      <c r="O126" s="270">
        <v>9309600</v>
      </c>
      <c r="P126" s="271">
        <v>4.1901692183722805E-2</v>
      </c>
    </row>
    <row r="127" spans="1:16" ht="12.75" customHeight="1">
      <c r="A127" s="262">
        <v>117</v>
      </c>
      <c r="B127" s="275" t="s">
        <v>87</v>
      </c>
      <c r="C127" s="267" t="s">
        <v>168</v>
      </c>
      <c r="D127" s="268">
        <v>45260</v>
      </c>
      <c r="E127" s="267">
        <v>5576.9</v>
      </c>
      <c r="F127" s="267">
        <v>5562.2166666666672</v>
      </c>
      <c r="G127" s="269">
        <v>5537.3333333333339</v>
      </c>
      <c r="H127" s="269">
        <v>5497.7666666666664</v>
      </c>
      <c r="I127" s="269">
        <v>5472.8833333333332</v>
      </c>
      <c r="J127" s="269">
        <v>5601.7833333333347</v>
      </c>
      <c r="K127" s="269">
        <v>5626.6666666666679</v>
      </c>
      <c r="L127" s="269">
        <v>5666.2333333333354</v>
      </c>
      <c r="M127" s="270">
        <v>5587.1</v>
      </c>
      <c r="N127" s="270">
        <v>5522.65</v>
      </c>
      <c r="O127" s="270">
        <v>1479750</v>
      </c>
      <c r="P127" s="271">
        <v>1.470890763217445E-2</v>
      </c>
    </row>
    <row r="128" spans="1:16" ht="12.75" customHeight="1">
      <c r="A128" s="262">
        <v>118</v>
      </c>
      <c r="B128" s="275" t="s">
        <v>87</v>
      </c>
      <c r="C128" s="267" t="s">
        <v>169</v>
      </c>
      <c r="D128" s="268">
        <v>45260</v>
      </c>
      <c r="E128" s="267">
        <v>4586.6499999999996</v>
      </c>
      <c r="F128" s="267">
        <v>4590.5333333333328</v>
      </c>
      <c r="G128" s="269">
        <v>4558.1666666666661</v>
      </c>
      <c r="H128" s="269">
        <v>4529.6833333333334</v>
      </c>
      <c r="I128" s="269">
        <v>4497.3166666666666</v>
      </c>
      <c r="J128" s="269">
        <v>4619.0166666666655</v>
      </c>
      <c r="K128" s="269">
        <v>4651.3833333333323</v>
      </c>
      <c r="L128" s="269">
        <v>4679.866666666665</v>
      </c>
      <c r="M128" s="270">
        <v>4622.8999999999996</v>
      </c>
      <c r="N128" s="270">
        <v>4562.05</v>
      </c>
      <c r="O128" s="270">
        <v>810000</v>
      </c>
      <c r="P128" s="271">
        <v>2.6876267748478701E-2</v>
      </c>
    </row>
    <row r="129" spans="1:16" ht="12.75" customHeight="1">
      <c r="A129" s="262">
        <v>119</v>
      </c>
      <c r="B129" s="275" t="s">
        <v>43</v>
      </c>
      <c r="C129" s="267" t="s">
        <v>170</v>
      </c>
      <c r="D129" s="268">
        <v>45260</v>
      </c>
      <c r="E129" s="267">
        <v>1221.4000000000001</v>
      </c>
      <c r="F129" s="267">
        <v>1226.6666666666667</v>
      </c>
      <c r="G129" s="269">
        <v>1212.4833333333336</v>
      </c>
      <c r="H129" s="269">
        <v>1203.5666666666668</v>
      </c>
      <c r="I129" s="269">
        <v>1189.3833333333337</v>
      </c>
      <c r="J129" s="269">
        <v>1235.5833333333335</v>
      </c>
      <c r="K129" s="269">
        <v>1249.7666666666664</v>
      </c>
      <c r="L129" s="269">
        <v>1258.6833333333334</v>
      </c>
      <c r="M129" s="270">
        <v>1240.8499999999999</v>
      </c>
      <c r="N129" s="270">
        <v>1217.75</v>
      </c>
      <c r="O129" s="270">
        <v>9772450</v>
      </c>
      <c r="P129" s="271">
        <v>-7.5960293482952093E-3</v>
      </c>
    </row>
    <row r="130" spans="1:16" ht="12.75" customHeight="1">
      <c r="A130" s="262">
        <v>120</v>
      </c>
      <c r="B130" s="275" t="s">
        <v>56</v>
      </c>
      <c r="C130" s="267" t="s">
        <v>171</v>
      </c>
      <c r="D130" s="268">
        <v>45260</v>
      </c>
      <c r="E130" s="267">
        <v>1548.9</v>
      </c>
      <c r="F130" s="267">
        <v>1552.6000000000001</v>
      </c>
      <c r="G130" s="269">
        <v>1535.2000000000003</v>
      </c>
      <c r="H130" s="269">
        <v>1521.5000000000002</v>
      </c>
      <c r="I130" s="269">
        <v>1504.1000000000004</v>
      </c>
      <c r="J130" s="269">
        <v>1566.3000000000002</v>
      </c>
      <c r="K130" s="269">
        <v>1583.7000000000003</v>
      </c>
      <c r="L130" s="269">
        <v>1597.4</v>
      </c>
      <c r="M130" s="270">
        <v>1570</v>
      </c>
      <c r="N130" s="270">
        <v>1538.9</v>
      </c>
      <c r="O130" s="270">
        <v>14969850</v>
      </c>
      <c r="P130" s="271">
        <v>3.4465244521840084E-2</v>
      </c>
    </row>
    <row r="131" spans="1:16" ht="12.75" customHeight="1">
      <c r="A131" s="262">
        <v>121</v>
      </c>
      <c r="B131" s="275" t="s">
        <v>68</v>
      </c>
      <c r="C131" s="267" t="s">
        <v>172</v>
      </c>
      <c r="D131" s="268">
        <v>45260</v>
      </c>
      <c r="E131" s="267">
        <v>274</v>
      </c>
      <c r="F131" s="267">
        <v>273.85000000000002</v>
      </c>
      <c r="G131" s="269">
        <v>272.25000000000006</v>
      </c>
      <c r="H131" s="269">
        <v>270.50000000000006</v>
      </c>
      <c r="I131" s="269">
        <v>268.90000000000009</v>
      </c>
      <c r="J131" s="269">
        <v>275.60000000000002</v>
      </c>
      <c r="K131" s="269">
        <v>277.19999999999993</v>
      </c>
      <c r="L131" s="269">
        <v>278.95</v>
      </c>
      <c r="M131" s="270">
        <v>275.45</v>
      </c>
      <c r="N131" s="270">
        <v>272.10000000000002</v>
      </c>
      <c r="O131" s="270">
        <v>38196000</v>
      </c>
      <c r="P131" s="271">
        <v>2.4845720418567214E-2</v>
      </c>
    </row>
    <row r="132" spans="1:16" ht="12.75" customHeight="1">
      <c r="A132" s="262">
        <v>122</v>
      </c>
      <c r="B132" s="275" t="s">
        <v>68</v>
      </c>
      <c r="C132" s="267" t="s">
        <v>173</v>
      </c>
      <c r="D132" s="268">
        <v>45260</v>
      </c>
      <c r="E132" s="267">
        <v>151.80000000000001</v>
      </c>
      <c r="F132" s="267">
        <v>152.25000000000003</v>
      </c>
      <c r="G132" s="269">
        <v>150.85000000000005</v>
      </c>
      <c r="H132" s="269">
        <v>149.90000000000003</v>
      </c>
      <c r="I132" s="269">
        <v>148.50000000000006</v>
      </c>
      <c r="J132" s="269">
        <v>153.20000000000005</v>
      </c>
      <c r="K132" s="269">
        <v>154.60000000000002</v>
      </c>
      <c r="L132" s="269">
        <v>155.55000000000004</v>
      </c>
      <c r="M132" s="270">
        <v>153.65</v>
      </c>
      <c r="N132" s="270">
        <v>151.30000000000001</v>
      </c>
      <c r="O132" s="270">
        <v>67944000</v>
      </c>
      <c r="P132" s="271">
        <v>-9.1004550227511381E-3</v>
      </c>
    </row>
    <row r="133" spans="1:16" ht="12.75" customHeight="1">
      <c r="A133" s="262">
        <v>123</v>
      </c>
      <c r="B133" s="275" t="s">
        <v>59</v>
      </c>
      <c r="C133" s="267" t="s">
        <v>174</v>
      </c>
      <c r="D133" s="268">
        <v>45260</v>
      </c>
      <c r="E133" s="267">
        <v>533.15</v>
      </c>
      <c r="F133" s="267">
        <v>532.31666666666661</v>
      </c>
      <c r="G133" s="269">
        <v>528.43333333333317</v>
      </c>
      <c r="H133" s="269">
        <v>523.71666666666658</v>
      </c>
      <c r="I133" s="269">
        <v>519.83333333333314</v>
      </c>
      <c r="J133" s="269">
        <v>537.03333333333319</v>
      </c>
      <c r="K133" s="269">
        <v>540.91666666666663</v>
      </c>
      <c r="L133" s="269">
        <v>545.63333333333321</v>
      </c>
      <c r="M133" s="270">
        <v>536.20000000000005</v>
      </c>
      <c r="N133" s="270">
        <v>527.6</v>
      </c>
      <c r="O133" s="270">
        <v>14101200</v>
      </c>
      <c r="P133" s="271">
        <v>1.7022725338326666E-4</v>
      </c>
    </row>
    <row r="134" spans="1:16" ht="12.75" customHeight="1">
      <c r="A134" s="262">
        <v>124</v>
      </c>
      <c r="B134" s="275" t="s">
        <v>56</v>
      </c>
      <c r="C134" s="267" t="s">
        <v>175</v>
      </c>
      <c r="D134" s="268">
        <v>45260</v>
      </c>
      <c r="E134" s="267">
        <v>10515.15</v>
      </c>
      <c r="F134" s="267">
        <v>10501.616666666667</v>
      </c>
      <c r="G134" s="269">
        <v>10439.833333333334</v>
      </c>
      <c r="H134" s="269">
        <v>10364.516666666666</v>
      </c>
      <c r="I134" s="269">
        <v>10302.733333333334</v>
      </c>
      <c r="J134" s="269">
        <v>10576.933333333334</v>
      </c>
      <c r="K134" s="269">
        <v>10638.716666666667</v>
      </c>
      <c r="L134" s="269">
        <v>10714.033333333335</v>
      </c>
      <c r="M134" s="270">
        <v>10563.4</v>
      </c>
      <c r="N134" s="270">
        <v>10426.299999999999</v>
      </c>
      <c r="O134" s="270">
        <v>2469300</v>
      </c>
      <c r="P134" s="271">
        <v>-6.7220700727169708E-2</v>
      </c>
    </row>
    <row r="135" spans="1:16" ht="12.75" customHeight="1">
      <c r="A135" s="262">
        <v>125</v>
      </c>
      <c r="B135" s="275" t="s">
        <v>59</v>
      </c>
      <c r="C135" s="267" t="s">
        <v>176</v>
      </c>
      <c r="D135" s="268">
        <v>45260</v>
      </c>
      <c r="E135" s="267">
        <v>1059.1500000000001</v>
      </c>
      <c r="F135" s="267">
        <v>1057.5</v>
      </c>
      <c r="G135" s="269">
        <v>1050.1500000000001</v>
      </c>
      <c r="H135" s="269">
        <v>1041.1500000000001</v>
      </c>
      <c r="I135" s="269">
        <v>1033.8000000000002</v>
      </c>
      <c r="J135" s="269">
        <v>1066.5</v>
      </c>
      <c r="K135" s="269">
        <v>1073.8499999999999</v>
      </c>
      <c r="L135" s="269">
        <v>1082.8499999999999</v>
      </c>
      <c r="M135" s="270">
        <v>1064.8499999999999</v>
      </c>
      <c r="N135" s="270">
        <v>1048.5</v>
      </c>
      <c r="O135" s="270">
        <v>9359000</v>
      </c>
      <c r="P135" s="271">
        <v>1.1805660662933253E-2</v>
      </c>
    </row>
    <row r="136" spans="1:16" ht="12.75" customHeight="1">
      <c r="A136" s="262">
        <v>126</v>
      </c>
      <c r="B136" s="275" t="s">
        <v>45</v>
      </c>
      <c r="C136" s="274" t="s">
        <v>177</v>
      </c>
      <c r="D136" s="268">
        <v>45260</v>
      </c>
      <c r="E136" s="267">
        <v>2859.1</v>
      </c>
      <c r="F136" s="267">
        <v>2875</v>
      </c>
      <c r="G136" s="269">
        <v>2835.1</v>
      </c>
      <c r="H136" s="269">
        <v>2811.1</v>
      </c>
      <c r="I136" s="269">
        <v>2771.2</v>
      </c>
      <c r="J136" s="269">
        <v>2899</v>
      </c>
      <c r="K136" s="269">
        <v>2938.8999999999996</v>
      </c>
      <c r="L136" s="269">
        <v>2962.9</v>
      </c>
      <c r="M136" s="270">
        <v>2914.9</v>
      </c>
      <c r="N136" s="270">
        <v>2851</v>
      </c>
      <c r="O136" s="270">
        <v>3594000</v>
      </c>
      <c r="P136" s="271">
        <v>-2.5276632675200694E-2</v>
      </c>
    </row>
    <row r="137" spans="1:16" ht="12.75" customHeight="1">
      <c r="A137" s="262">
        <v>127</v>
      </c>
      <c r="B137" s="275" t="s">
        <v>43</v>
      </c>
      <c r="C137" s="274" t="s">
        <v>178</v>
      </c>
      <c r="D137" s="268">
        <v>45260</v>
      </c>
      <c r="E137" s="267">
        <v>1626</v>
      </c>
      <c r="F137" s="267">
        <v>1629.9666666666665</v>
      </c>
      <c r="G137" s="269">
        <v>1609.383333333333</v>
      </c>
      <c r="H137" s="269">
        <v>1592.7666666666664</v>
      </c>
      <c r="I137" s="269">
        <v>1572.1833333333329</v>
      </c>
      <c r="J137" s="269">
        <v>1646.583333333333</v>
      </c>
      <c r="K137" s="269">
        <v>1667.1666666666665</v>
      </c>
      <c r="L137" s="269">
        <v>1683.7833333333331</v>
      </c>
      <c r="M137" s="270">
        <v>1650.55</v>
      </c>
      <c r="N137" s="270">
        <v>1613.35</v>
      </c>
      <c r="O137" s="270">
        <v>1579600</v>
      </c>
      <c r="P137" s="271">
        <v>-4.6825971518223507E-2</v>
      </c>
    </row>
    <row r="138" spans="1:16" ht="12.75" customHeight="1">
      <c r="A138" s="262">
        <v>128</v>
      </c>
      <c r="B138" s="275" t="s">
        <v>68</v>
      </c>
      <c r="C138" s="267" t="s">
        <v>179</v>
      </c>
      <c r="D138" s="268">
        <v>45260</v>
      </c>
      <c r="E138" s="267">
        <v>974.4</v>
      </c>
      <c r="F138" s="267">
        <v>975.81666666666661</v>
      </c>
      <c r="G138" s="269">
        <v>960.13333333333321</v>
      </c>
      <c r="H138" s="269">
        <v>945.86666666666656</v>
      </c>
      <c r="I138" s="269">
        <v>930.18333333333317</v>
      </c>
      <c r="J138" s="269">
        <v>990.08333333333326</v>
      </c>
      <c r="K138" s="269">
        <v>1005.7666666666667</v>
      </c>
      <c r="L138" s="269">
        <v>1020.0333333333333</v>
      </c>
      <c r="M138" s="270">
        <v>991.5</v>
      </c>
      <c r="N138" s="270">
        <v>961.55</v>
      </c>
      <c r="O138" s="270">
        <v>7030400</v>
      </c>
      <c r="P138" s="271">
        <v>2.2763487366264513E-4</v>
      </c>
    </row>
    <row r="139" spans="1:16" ht="12.75" customHeight="1">
      <c r="A139" s="262">
        <v>129</v>
      </c>
      <c r="B139" s="275" t="s">
        <v>84</v>
      </c>
      <c r="C139" s="267" t="s">
        <v>180</v>
      </c>
      <c r="D139" s="268">
        <v>45260</v>
      </c>
      <c r="E139" s="267">
        <v>1025.95</v>
      </c>
      <c r="F139" s="267">
        <v>1030.3500000000001</v>
      </c>
      <c r="G139" s="269">
        <v>1017.1500000000003</v>
      </c>
      <c r="H139" s="269">
        <v>1008.3500000000001</v>
      </c>
      <c r="I139" s="269">
        <v>995.15000000000032</v>
      </c>
      <c r="J139" s="269">
        <v>1039.1500000000003</v>
      </c>
      <c r="K139" s="269">
        <v>1052.3500000000001</v>
      </c>
      <c r="L139" s="269">
        <v>1061.1500000000003</v>
      </c>
      <c r="M139" s="270">
        <v>1043.55</v>
      </c>
      <c r="N139" s="270">
        <v>1021.55</v>
      </c>
      <c r="O139" s="270">
        <v>1988000</v>
      </c>
      <c r="P139" s="271">
        <v>9.3419983753046301E-3</v>
      </c>
    </row>
    <row r="140" spans="1:16" ht="12.75" customHeight="1">
      <c r="A140" s="262">
        <v>130</v>
      </c>
      <c r="B140" s="275" t="s">
        <v>56</v>
      </c>
      <c r="C140" s="272" t="s">
        <v>181</v>
      </c>
      <c r="D140" s="268">
        <v>45260</v>
      </c>
      <c r="E140" s="267">
        <v>88.05</v>
      </c>
      <c r="F140" s="267">
        <v>87.916666666666671</v>
      </c>
      <c r="G140" s="269">
        <v>87.083333333333343</v>
      </c>
      <c r="H140" s="269">
        <v>86.116666666666674</v>
      </c>
      <c r="I140" s="269">
        <v>85.283333333333346</v>
      </c>
      <c r="J140" s="269">
        <v>88.88333333333334</v>
      </c>
      <c r="K140" s="269">
        <v>89.716666666666683</v>
      </c>
      <c r="L140" s="269">
        <v>90.683333333333337</v>
      </c>
      <c r="M140" s="270">
        <v>88.75</v>
      </c>
      <c r="N140" s="270">
        <v>86.95</v>
      </c>
      <c r="O140" s="270">
        <v>84681700</v>
      </c>
      <c r="P140" s="271">
        <v>3.4701136462219138E-2</v>
      </c>
    </row>
    <row r="141" spans="1:16" ht="12.75" customHeight="1">
      <c r="A141" s="262">
        <v>131</v>
      </c>
      <c r="B141" s="275" t="s">
        <v>87</v>
      </c>
      <c r="C141" s="267" t="s">
        <v>182</v>
      </c>
      <c r="D141" s="268">
        <v>45260</v>
      </c>
      <c r="E141" s="267">
        <v>2360.5</v>
      </c>
      <c r="F141" s="267">
        <v>2362.5499999999997</v>
      </c>
      <c r="G141" s="269">
        <v>2335.5499999999993</v>
      </c>
      <c r="H141" s="269">
        <v>2310.5999999999995</v>
      </c>
      <c r="I141" s="269">
        <v>2283.599999999999</v>
      </c>
      <c r="J141" s="269">
        <v>2387.4999999999995</v>
      </c>
      <c r="K141" s="269">
        <v>2414.5000000000005</v>
      </c>
      <c r="L141" s="269">
        <v>2439.4499999999998</v>
      </c>
      <c r="M141" s="270">
        <v>2389.5500000000002</v>
      </c>
      <c r="N141" s="270">
        <v>2337.6</v>
      </c>
      <c r="O141" s="270">
        <v>2403500</v>
      </c>
      <c r="P141" s="271">
        <v>5.9907834101382486E-2</v>
      </c>
    </row>
    <row r="142" spans="1:16" ht="12.75" customHeight="1">
      <c r="A142" s="262">
        <v>132</v>
      </c>
      <c r="B142" s="275" t="s">
        <v>56</v>
      </c>
      <c r="C142" s="267" t="s">
        <v>183</v>
      </c>
      <c r="D142" s="268">
        <v>45260</v>
      </c>
      <c r="E142" s="267">
        <v>111660.15</v>
      </c>
      <c r="F142" s="267">
        <v>111648.16666666667</v>
      </c>
      <c r="G142" s="269">
        <v>111111.98333333334</v>
      </c>
      <c r="H142" s="269">
        <v>110563.81666666667</v>
      </c>
      <c r="I142" s="269">
        <v>110027.63333333333</v>
      </c>
      <c r="J142" s="269">
        <v>112196.33333333334</v>
      </c>
      <c r="K142" s="269">
        <v>112732.51666666666</v>
      </c>
      <c r="L142" s="269">
        <v>113280.68333333335</v>
      </c>
      <c r="M142" s="270">
        <v>112184.35</v>
      </c>
      <c r="N142" s="270">
        <v>111100</v>
      </c>
      <c r="O142" s="270">
        <v>39905</v>
      </c>
      <c r="P142" s="271">
        <v>-2.0255340044193468E-2</v>
      </c>
    </row>
    <row r="143" spans="1:16" ht="12.75" customHeight="1">
      <c r="A143" s="262">
        <v>133</v>
      </c>
      <c r="B143" s="275" t="s">
        <v>68</v>
      </c>
      <c r="C143" s="267" t="s">
        <v>184</v>
      </c>
      <c r="D143" s="268">
        <v>45260</v>
      </c>
      <c r="E143" s="267">
        <v>1339.3</v>
      </c>
      <c r="F143" s="267">
        <v>1334.8333333333333</v>
      </c>
      <c r="G143" s="269">
        <v>1324.4666666666665</v>
      </c>
      <c r="H143" s="269">
        <v>1309.6333333333332</v>
      </c>
      <c r="I143" s="269">
        <v>1299.2666666666664</v>
      </c>
      <c r="J143" s="269">
        <v>1349.6666666666665</v>
      </c>
      <c r="K143" s="269">
        <v>1360.0333333333333</v>
      </c>
      <c r="L143" s="269">
        <v>1374.8666666666666</v>
      </c>
      <c r="M143" s="270">
        <v>1345.2</v>
      </c>
      <c r="N143" s="270">
        <v>1320</v>
      </c>
      <c r="O143" s="270">
        <v>6812850</v>
      </c>
      <c r="P143" s="271">
        <v>2.0514087988136431E-2</v>
      </c>
    </row>
    <row r="144" spans="1:16" ht="12.75" customHeight="1">
      <c r="A144" s="262">
        <v>134</v>
      </c>
      <c r="B144" s="275" t="s">
        <v>132</v>
      </c>
      <c r="C144" s="267" t="s">
        <v>185</v>
      </c>
      <c r="D144" s="268">
        <v>45260</v>
      </c>
      <c r="E144" s="267">
        <v>91.7</v>
      </c>
      <c r="F144" s="267">
        <v>91.916666666666671</v>
      </c>
      <c r="G144" s="269">
        <v>90.63333333333334</v>
      </c>
      <c r="H144" s="269">
        <v>89.566666666666663</v>
      </c>
      <c r="I144" s="269">
        <v>88.283333333333331</v>
      </c>
      <c r="J144" s="269">
        <v>92.983333333333348</v>
      </c>
      <c r="K144" s="269">
        <v>94.26666666666668</v>
      </c>
      <c r="L144" s="269">
        <v>95.333333333333357</v>
      </c>
      <c r="M144" s="270">
        <v>93.2</v>
      </c>
      <c r="N144" s="270">
        <v>90.85</v>
      </c>
      <c r="O144" s="270">
        <v>72367500</v>
      </c>
      <c r="P144" s="271">
        <v>3.6078599806721789E-2</v>
      </c>
    </row>
    <row r="145" spans="1:16" ht="12.75" customHeight="1">
      <c r="A145" s="262">
        <v>135</v>
      </c>
      <c r="B145" s="275" t="s">
        <v>45</v>
      </c>
      <c r="C145" s="267" t="s">
        <v>186</v>
      </c>
      <c r="D145" s="268">
        <v>45260</v>
      </c>
      <c r="E145" s="267">
        <v>4757</v>
      </c>
      <c r="F145" s="267">
        <v>4757.7</v>
      </c>
      <c r="G145" s="269">
        <v>4725.45</v>
      </c>
      <c r="H145" s="269">
        <v>4693.8999999999996</v>
      </c>
      <c r="I145" s="269">
        <v>4661.6499999999996</v>
      </c>
      <c r="J145" s="269">
        <v>4789.25</v>
      </c>
      <c r="K145" s="269">
        <v>4821.5</v>
      </c>
      <c r="L145" s="269">
        <v>4853.05</v>
      </c>
      <c r="M145" s="270">
        <v>4789.95</v>
      </c>
      <c r="N145" s="270">
        <v>4726.1499999999996</v>
      </c>
      <c r="O145" s="270">
        <v>1534800</v>
      </c>
      <c r="P145" s="271">
        <v>-5.8297706956859695E-3</v>
      </c>
    </row>
    <row r="146" spans="1:16" ht="12.75" customHeight="1">
      <c r="A146" s="262">
        <v>136</v>
      </c>
      <c r="B146" s="275" t="s">
        <v>39</v>
      </c>
      <c r="C146" s="267" t="s">
        <v>187</v>
      </c>
      <c r="D146" s="268">
        <v>45260</v>
      </c>
      <c r="E146" s="267">
        <v>3623.6</v>
      </c>
      <c r="F146" s="267">
        <v>3634.4833333333336</v>
      </c>
      <c r="G146" s="269">
        <v>3601.166666666667</v>
      </c>
      <c r="H146" s="269">
        <v>3578.7333333333336</v>
      </c>
      <c r="I146" s="269">
        <v>3545.416666666667</v>
      </c>
      <c r="J146" s="269">
        <v>3656.916666666667</v>
      </c>
      <c r="K146" s="269">
        <v>3690.2333333333336</v>
      </c>
      <c r="L146" s="269">
        <v>3712.666666666667</v>
      </c>
      <c r="M146" s="270">
        <v>3667.8</v>
      </c>
      <c r="N146" s="270">
        <v>3612.05</v>
      </c>
      <c r="O146" s="270">
        <v>964500</v>
      </c>
      <c r="P146" s="271">
        <v>-4.798018882525925E-3</v>
      </c>
    </row>
    <row r="147" spans="1:16" ht="12.75" customHeight="1">
      <c r="A147" s="262">
        <v>137</v>
      </c>
      <c r="B147" s="275" t="s">
        <v>59</v>
      </c>
      <c r="C147" s="267" t="s">
        <v>188</v>
      </c>
      <c r="D147" s="268">
        <v>45260</v>
      </c>
      <c r="E147" s="267">
        <v>24446.65</v>
      </c>
      <c r="F147" s="267">
        <v>24463.133333333331</v>
      </c>
      <c r="G147" s="269">
        <v>24326.266666666663</v>
      </c>
      <c r="H147" s="269">
        <v>24205.883333333331</v>
      </c>
      <c r="I147" s="269">
        <v>24069.016666666663</v>
      </c>
      <c r="J147" s="269">
        <v>24583.516666666663</v>
      </c>
      <c r="K147" s="269">
        <v>24720.383333333331</v>
      </c>
      <c r="L147" s="269">
        <v>24840.766666666663</v>
      </c>
      <c r="M147" s="270">
        <v>24600</v>
      </c>
      <c r="N147" s="270">
        <v>24342.75</v>
      </c>
      <c r="O147" s="270">
        <v>361920</v>
      </c>
      <c r="P147" s="271">
        <v>3.5121839606452349E-2</v>
      </c>
    </row>
    <row r="148" spans="1:16" ht="12.75" customHeight="1">
      <c r="A148" s="262">
        <v>138</v>
      </c>
      <c r="B148" s="275" t="s">
        <v>132</v>
      </c>
      <c r="C148" s="267" t="s">
        <v>189</v>
      </c>
      <c r="D148" s="268">
        <v>45260</v>
      </c>
      <c r="E148" s="267">
        <v>171.6</v>
      </c>
      <c r="F148" s="267">
        <v>170.61666666666665</v>
      </c>
      <c r="G148" s="269">
        <v>169.43333333333328</v>
      </c>
      <c r="H148" s="269">
        <v>167.26666666666662</v>
      </c>
      <c r="I148" s="269">
        <v>166.08333333333326</v>
      </c>
      <c r="J148" s="269">
        <v>172.7833333333333</v>
      </c>
      <c r="K148" s="269">
        <v>173.96666666666664</v>
      </c>
      <c r="L148" s="269">
        <v>176.13333333333333</v>
      </c>
      <c r="M148" s="270">
        <v>171.8</v>
      </c>
      <c r="N148" s="270">
        <v>168.45</v>
      </c>
      <c r="O148" s="270">
        <v>92785500</v>
      </c>
      <c r="P148" s="271">
        <v>-4.876360952205204E-2</v>
      </c>
    </row>
    <row r="149" spans="1:16" ht="12.75" customHeight="1">
      <c r="A149" s="262">
        <v>139</v>
      </c>
      <c r="B149" s="275" t="s">
        <v>190</v>
      </c>
      <c r="C149" s="267" t="s">
        <v>191</v>
      </c>
      <c r="D149" s="268">
        <v>45260</v>
      </c>
      <c r="E149" s="267">
        <v>253.95</v>
      </c>
      <c r="F149" s="267">
        <v>252.56666666666669</v>
      </c>
      <c r="G149" s="269">
        <v>250.88333333333338</v>
      </c>
      <c r="H149" s="269">
        <v>247.81666666666669</v>
      </c>
      <c r="I149" s="269">
        <v>246.13333333333338</v>
      </c>
      <c r="J149" s="269">
        <v>255.63333333333338</v>
      </c>
      <c r="K149" s="269">
        <v>257.31666666666672</v>
      </c>
      <c r="L149" s="269">
        <v>260.38333333333338</v>
      </c>
      <c r="M149" s="270">
        <v>254.25</v>
      </c>
      <c r="N149" s="270">
        <v>249.5</v>
      </c>
      <c r="O149" s="270">
        <v>96660000</v>
      </c>
      <c r="P149" s="271">
        <v>2.3506988564167726E-2</v>
      </c>
    </row>
    <row r="150" spans="1:16" ht="12.75" customHeight="1">
      <c r="A150" s="262">
        <v>140</v>
      </c>
      <c r="B150" s="275" t="s">
        <v>108</v>
      </c>
      <c r="C150" s="272" t="s">
        <v>192</v>
      </c>
      <c r="D150" s="268">
        <v>45260</v>
      </c>
      <c r="E150" s="267">
        <v>1382.95</v>
      </c>
      <c r="F150" s="267">
        <v>1385.7666666666667</v>
      </c>
      <c r="G150" s="269">
        <v>1365.6333333333332</v>
      </c>
      <c r="H150" s="269">
        <v>1348.3166666666666</v>
      </c>
      <c r="I150" s="269">
        <v>1328.1833333333332</v>
      </c>
      <c r="J150" s="269">
        <v>1403.0833333333333</v>
      </c>
      <c r="K150" s="269">
        <v>1423.2166666666669</v>
      </c>
      <c r="L150" s="269">
        <v>1440.5333333333333</v>
      </c>
      <c r="M150" s="270">
        <v>1405.9</v>
      </c>
      <c r="N150" s="270">
        <v>1368.45</v>
      </c>
      <c r="O150" s="270">
        <v>7738500</v>
      </c>
      <c r="P150" s="271">
        <v>-1.2329134280353793E-2</v>
      </c>
    </row>
    <row r="151" spans="1:16" ht="12.75" customHeight="1">
      <c r="A151" s="262">
        <v>141</v>
      </c>
      <c r="B151" s="275" t="s">
        <v>87</v>
      </c>
      <c r="C151" s="274" t="s">
        <v>193</v>
      </c>
      <c r="D151" s="268">
        <v>45260</v>
      </c>
      <c r="E151" s="267">
        <v>4094.15</v>
      </c>
      <c r="F151" s="267">
        <v>4110.9333333333334</v>
      </c>
      <c r="G151" s="269">
        <v>4046.3666666666668</v>
      </c>
      <c r="H151" s="269">
        <v>3998.5833333333335</v>
      </c>
      <c r="I151" s="269">
        <v>3934.0166666666669</v>
      </c>
      <c r="J151" s="269">
        <v>4158.7166666666672</v>
      </c>
      <c r="K151" s="269">
        <v>4223.2833333333347</v>
      </c>
      <c r="L151" s="269">
        <v>4271.0666666666666</v>
      </c>
      <c r="M151" s="270">
        <v>4175.5</v>
      </c>
      <c r="N151" s="270">
        <v>4063.15</v>
      </c>
      <c r="O151" s="270">
        <v>403000</v>
      </c>
      <c r="P151" s="271">
        <v>0.12758813654168999</v>
      </c>
    </row>
    <row r="152" spans="1:16" ht="12.75" customHeight="1">
      <c r="A152" s="262">
        <v>142</v>
      </c>
      <c r="B152" s="275" t="s">
        <v>84</v>
      </c>
      <c r="C152" s="267" t="s">
        <v>194</v>
      </c>
      <c r="D152" s="268">
        <v>45260</v>
      </c>
      <c r="E152" s="267">
        <v>191.55</v>
      </c>
      <c r="F152" s="267">
        <v>191.33333333333334</v>
      </c>
      <c r="G152" s="269">
        <v>190.2166666666667</v>
      </c>
      <c r="H152" s="269">
        <v>188.88333333333335</v>
      </c>
      <c r="I152" s="269">
        <v>187.76666666666671</v>
      </c>
      <c r="J152" s="269">
        <v>192.66666666666669</v>
      </c>
      <c r="K152" s="269">
        <v>193.7833333333333</v>
      </c>
      <c r="L152" s="269">
        <v>195.11666666666667</v>
      </c>
      <c r="M152" s="270">
        <v>192.45</v>
      </c>
      <c r="N152" s="270">
        <v>190</v>
      </c>
      <c r="O152" s="270">
        <v>56360150</v>
      </c>
      <c r="P152" s="271">
        <v>-1.5269743037804385E-2</v>
      </c>
    </row>
    <row r="153" spans="1:16" ht="12.75" customHeight="1">
      <c r="A153" s="262">
        <v>143</v>
      </c>
      <c r="B153" s="275" t="s">
        <v>47</v>
      </c>
      <c r="C153" s="267" t="s">
        <v>195</v>
      </c>
      <c r="D153" s="268">
        <v>45260</v>
      </c>
      <c r="E153" s="267">
        <v>37918.300000000003</v>
      </c>
      <c r="F153" s="267">
        <v>38014.433333333334</v>
      </c>
      <c r="G153" s="269">
        <v>37628.866666666669</v>
      </c>
      <c r="H153" s="269">
        <v>37339.433333333334</v>
      </c>
      <c r="I153" s="269">
        <v>36953.866666666669</v>
      </c>
      <c r="J153" s="269">
        <v>38303.866666666669</v>
      </c>
      <c r="K153" s="269">
        <v>38689.433333333334</v>
      </c>
      <c r="L153" s="269">
        <v>38978.866666666669</v>
      </c>
      <c r="M153" s="270">
        <v>38400</v>
      </c>
      <c r="N153" s="270">
        <v>37725</v>
      </c>
      <c r="O153" s="270">
        <v>130305</v>
      </c>
      <c r="P153" s="271">
        <v>1.3415772281847876E-2</v>
      </c>
    </row>
    <row r="154" spans="1:16" ht="12.75" customHeight="1">
      <c r="A154" s="262">
        <v>144</v>
      </c>
      <c r="B154" s="275" t="s">
        <v>43</v>
      </c>
      <c r="C154" s="267" t="s">
        <v>196</v>
      </c>
      <c r="D154" s="268">
        <v>45260</v>
      </c>
      <c r="E154" s="267">
        <v>918</v>
      </c>
      <c r="F154" s="267">
        <v>921.88333333333333</v>
      </c>
      <c r="G154" s="269">
        <v>910.11666666666667</v>
      </c>
      <c r="H154" s="269">
        <v>902.23333333333335</v>
      </c>
      <c r="I154" s="269">
        <v>890.4666666666667</v>
      </c>
      <c r="J154" s="269">
        <v>929.76666666666665</v>
      </c>
      <c r="K154" s="269">
        <v>941.5333333333333</v>
      </c>
      <c r="L154" s="269">
        <v>949.41666666666663</v>
      </c>
      <c r="M154" s="270">
        <v>933.65</v>
      </c>
      <c r="N154" s="270">
        <v>914</v>
      </c>
      <c r="O154" s="270">
        <v>11668500</v>
      </c>
      <c r="P154" s="271">
        <v>3.1492408672014853E-2</v>
      </c>
    </row>
    <row r="155" spans="1:16" ht="12.75" customHeight="1">
      <c r="A155" s="262">
        <v>145</v>
      </c>
      <c r="B155" s="275" t="s">
        <v>87</v>
      </c>
      <c r="C155" s="272" t="s">
        <v>197</v>
      </c>
      <c r="D155" s="268">
        <v>45260</v>
      </c>
      <c r="E155" s="267">
        <v>6535.95</v>
      </c>
      <c r="F155" s="267">
        <v>6502.8999999999987</v>
      </c>
      <c r="G155" s="269">
        <v>6458.1499999999978</v>
      </c>
      <c r="H155" s="269">
        <v>6380.3499999999995</v>
      </c>
      <c r="I155" s="269">
        <v>6335.5999999999985</v>
      </c>
      <c r="J155" s="269">
        <v>6580.6999999999971</v>
      </c>
      <c r="K155" s="269">
        <v>6625.4499999999989</v>
      </c>
      <c r="L155" s="269">
        <v>6703.2499999999964</v>
      </c>
      <c r="M155" s="270">
        <v>6547.65</v>
      </c>
      <c r="N155" s="270">
        <v>6425.1</v>
      </c>
      <c r="O155" s="270">
        <v>1764575</v>
      </c>
      <c r="P155" s="271">
        <v>3.8947848742217052E-2</v>
      </c>
    </row>
    <row r="156" spans="1:16" ht="12.75" customHeight="1">
      <c r="A156" s="262">
        <v>146</v>
      </c>
      <c r="B156" s="275" t="s">
        <v>84</v>
      </c>
      <c r="C156" s="267" t="s">
        <v>198</v>
      </c>
      <c r="D156" s="268">
        <v>45260</v>
      </c>
      <c r="E156" s="267">
        <v>196</v>
      </c>
      <c r="F156" s="267">
        <v>196.1</v>
      </c>
      <c r="G156" s="269">
        <v>194.39999999999998</v>
      </c>
      <c r="H156" s="269">
        <v>192.79999999999998</v>
      </c>
      <c r="I156" s="269">
        <v>191.09999999999997</v>
      </c>
      <c r="J156" s="269">
        <v>197.7</v>
      </c>
      <c r="K156" s="269">
        <v>199.39999999999998</v>
      </c>
      <c r="L156" s="269">
        <v>201</v>
      </c>
      <c r="M156" s="270">
        <v>197.8</v>
      </c>
      <c r="N156" s="270">
        <v>194.5</v>
      </c>
      <c r="O156" s="270">
        <v>46686000</v>
      </c>
      <c r="P156" s="271">
        <v>-5.6865376014312184E-3</v>
      </c>
    </row>
    <row r="157" spans="1:16" ht="12.75" customHeight="1">
      <c r="A157" s="262">
        <v>147</v>
      </c>
      <c r="B157" s="275" t="s">
        <v>68</v>
      </c>
      <c r="C157" s="267" t="s">
        <v>199</v>
      </c>
      <c r="D157" s="268">
        <v>45260</v>
      </c>
      <c r="E157" s="267">
        <v>316</v>
      </c>
      <c r="F157" s="267">
        <v>316.09999999999997</v>
      </c>
      <c r="G157" s="269">
        <v>312.94999999999993</v>
      </c>
      <c r="H157" s="269">
        <v>309.89999999999998</v>
      </c>
      <c r="I157" s="269">
        <v>306.74999999999994</v>
      </c>
      <c r="J157" s="269">
        <v>319.14999999999992</v>
      </c>
      <c r="K157" s="269">
        <v>322.2999999999999</v>
      </c>
      <c r="L157" s="269">
        <v>325.34999999999991</v>
      </c>
      <c r="M157" s="270">
        <v>319.25</v>
      </c>
      <c r="N157" s="270">
        <v>313.05</v>
      </c>
      <c r="O157" s="270">
        <v>66568625</v>
      </c>
      <c r="P157" s="271">
        <v>1.1072261072261073E-3</v>
      </c>
    </row>
    <row r="158" spans="1:16" ht="12.75" customHeight="1">
      <c r="A158" s="262">
        <v>148</v>
      </c>
      <c r="B158" s="275" t="s">
        <v>59</v>
      </c>
      <c r="C158" s="267" t="s">
        <v>200</v>
      </c>
      <c r="D158" s="268">
        <v>45260</v>
      </c>
      <c r="E158" s="267">
        <v>2494.4499999999998</v>
      </c>
      <c r="F158" s="267">
        <v>2497.4666666666667</v>
      </c>
      <c r="G158" s="269">
        <v>2478.5333333333333</v>
      </c>
      <c r="H158" s="269">
        <v>2462.6166666666668</v>
      </c>
      <c r="I158" s="269">
        <v>2443.6833333333334</v>
      </c>
      <c r="J158" s="269">
        <v>2513.3833333333332</v>
      </c>
      <c r="K158" s="269">
        <v>2532.3166666666666</v>
      </c>
      <c r="L158" s="269">
        <v>2548.2333333333331</v>
      </c>
      <c r="M158" s="270">
        <v>2516.4</v>
      </c>
      <c r="N158" s="270">
        <v>2481.5500000000002</v>
      </c>
      <c r="O158" s="270">
        <v>2687250</v>
      </c>
      <c r="P158" s="271">
        <v>3.3604032483898066E-3</v>
      </c>
    </row>
    <row r="159" spans="1:16" ht="12.75" customHeight="1">
      <c r="A159" s="262">
        <v>149</v>
      </c>
      <c r="B159" s="275" t="s">
        <v>39</v>
      </c>
      <c r="C159" s="267" t="s">
        <v>201</v>
      </c>
      <c r="D159" s="268">
        <v>45260</v>
      </c>
      <c r="E159" s="267">
        <v>3654.25</v>
      </c>
      <c r="F159" s="267">
        <v>3670.9833333333336</v>
      </c>
      <c r="G159" s="269">
        <v>3627.9666666666672</v>
      </c>
      <c r="H159" s="269">
        <v>3601.6833333333334</v>
      </c>
      <c r="I159" s="269">
        <v>3558.666666666667</v>
      </c>
      <c r="J159" s="269">
        <v>3697.2666666666673</v>
      </c>
      <c r="K159" s="269">
        <v>3740.2833333333338</v>
      </c>
      <c r="L159" s="269">
        <v>3766.5666666666675</v>
      </c>
      <c r="M159" s="270">
        <v>3714</v>
      </c>
      <c r="N159" s="270">
        <v>3644.7</v>
      </c>
      <c r="O159" s="270">
        <v>2152000</v>
      </c>
      <c r="P159" s="271">
        <v>-2.0371002617503131E-2</v>
      </c>
    </row>
    <row r="160" spans="1:16" ht="12.75" customHeight="1">
      <c r="A160" s="262">
        <v>150</v>
      </c>
      <c r="B160" s="275" t="s">
        <v>63</v>
      </c>
      <c r="C160" s="267" t="s">
        <v>202</v>
      </c>
      <c r="D160" s="268">
        <v>45260</v>
      </c>
      <c r="E160" s="267">
        <v>76.599999999999994</v>
      </c>
      <c r="F160" s="267">
        <v>77.05</v>
      </c>
      <c r="G160" s="269">
        <v>75.699999999999989</v>
      </c>
      <c r="H160" s="269">
        <v>74.8</v>
      </c>
      <c r="I160" s="269">
        <v>73.449999999999989</v>
      </c>
      <c r="J160" s="269">
        <v>77.949999999999989</v>
      </c>
      <c r="K160" s="269">
        <v>79.299999999999983</v>
      </c>
      <c r="L160" s="269">
        <v>80.199999999999989</v>
      </c>
      <c r="M160" s="270">
        <v>78.400000000000006</v>
      </c>
      <c r="N160" s="270">
        <v>76.150000000000006</v>
      </c>
      <c r="O160" s="270">
        <v>304624000</v>
      </c>
      <c r="P160" s="271">
        <v>3.097417014133319E-2</v>
      </c>
    </row>
    <row r="161" spans="1:16" ht="12.75" customHeight="1">
      <c r="A161" s="262">
        <v>151</v>
      </c>
      <c r="B161" s="275" t="s">
        <v>45</v>
      </c>
      <c r="C161" s="274" t="s">
        <v>203</v>
      </c>
      <c r="D161" s="268">
        <v>45260</v>
      </c>
      <c r="E161" s="267">
        <v>5318.75</v>
      </c>
      <c r="F161" s="267">
        <v>5347.583333333333</v>
      </c>
      <c r="G161" s="269">
        <v>5254.0166666666664</v>
      </c>
      <c r="H161" s="269">
        <v>5189.2833333333338</v>
      </c>
      <c r="I161" s="269">
        <v>5095.7166666666672</v>
      </c>
      <c r="J161" s="269">
        <v>5412.3166666666657</v>
      </c>
      <c r="K161" s="269">
        <v>5505.8833333333332</v>
      </c>
      <c r="L161" s="269">
        <v>5570.616666666665</v>
      </c>
      <c r="M161" s="270">
        <v>5441.15</v>
      </c>
      <c r="N161" s="270">
        <v>5282.85</v>
      </c>
      <c r="O161" s="270">
        <v>2919500</v>
      </c>
      <c r="P161" s="271">
        <v>4.5404089232642247E-2</v>
      </c>
    </row>
    <row r="162" spans="1:16" ht="12.75" customHeight="1">
      <c r="A162" s="262">
        <v>152</v>
      </c>
      <c r="B162" s="275" t="s">
        <v>190</v>
      </c>
      <c r="C162" s="267" t="s">
        <v>204</v>
      </c>
      <c r="D162" s="268">
        <v>45260</v>
      </c>
      <c r="E162" s="267">
        <v>212.35</v>
      </c>
      <c r="F162" s="267">
        <v>211.61666666666667</v>
      </c>
      <c r="G162" s="269">
        <v>209.98333333333335</v>
      </c>
      <c r="H162" s="269">
        <v>207.61666666666667</v>
      </c>
      <c r="I162" s="269">
        <v>205.98333333333335</v>
      </c>
      <c r="J162" s="269">
        <v>213.98333333333335</v>
      </c>
      <c r="K162" s="269">
        <v>215.61666666666667</v>
      </c>
      <c r="L162" s="269">
        <v>217.98333333333335</v>
      </c>
      <c r="M162" s="270">
        <v>213.25</v>
      </c>
      <c r="N162" s="270">
        <v>209.25</v>
      </c>
      <c r="O162" s="270">
        <v>64227600</v>
      </c>
      <c r="P162" s="271">
        <v>-7.8409409129095488E-4</v>
      </c>
    </row>
    <row r="163" spans="1:16" ht="12.75" customHeight="1">
      <c r="A163" s="262">
        <v>153</v>
      </c>
      <c r="B163" s="275" t="s">
        <v>205</v>
      </c>
      <c r="C163" s="267" t="s">
        <v>206</v>
      </c>
      <c r="D163" s="268">
        <v>45260</v>
      </c>
      <c r="E163" s="267">
        <v>1659.6</v>
      </c>
      <c r="F163" s="267">
        <v>1669.8333333333333</v>
      </c>
      <c r="G163" s="269">
        <v>1640.7666666666664</v>
      </c>
      <c r="H163" s="269">
        <v>1621.9333333333332</v>
      </c>
      <c r="I163" s="269">
        <v>1592.8666666666663</v>
      </c>
      <c r="J163" s="269">
        <v>1688.6666666666665</v>
      </c>
      <c r="K163" s="269">
        <v>1717.7333333333336</v>
      </c>
      <c r="L163" s="269">
        <v>1736.5666666666666</v>
      </c>
      <c r="M163" s="270">
        <v>1698.9</v>
      </c>
      <c r="N163" s="270">
        <v>1651</v>
      </c>
      <c r="O163" s="270">
        <v>5989005</v>
      </c>
      <c r="P163" s="271">
        <v>3.0674846625766872E-3</v>
      </c>
    </row>
    <row r="164" spans="1:16" ht="12.75" customHeight="1">
      <c r="A164" s="262">
        <v>154</v>
      </c>
      <c r="B164" s="275" t="s">
        <v>49</v>
      </c>
      <c r="C164" s="267" t="s">
        <v>208</v>
      </c>
      <c r="D164" s="268">
        <v>45260</v>
      </c>
      <c r="E164" s="267">
        <v>976.55</v>
      </c>
      <c r="F164" s="267">
        <v>978.61666666666667</v>
      </c>
      <c r="G164" s="269">
        <v>966.93333333333339</v>
      </c>
      <c r="H164" s="269">
        <v>957.31666666666672</v>
      </c>
      <c r="I164" s="269">
        <v>945.63333333333344</v>
      </c>
      <c r="J164" s="269">
        <v>988.23333333333335</v>
      </c>
      <c r="K164" s="269">
        <v>999.91666666666652</v>
      </c>
      <c r="L164" s="269">
        <v>1009.5333333333333</v>
      </c>
      <c r="M164" s="270">
        <v>990.3</v>
      </c>
      <c r="N164" s="270">
        <v>969</v>
      </c>
      <c r="O164" s="270">
        <v>3632050</v>
      </c>
      <c r="P164" s="271">
        <v>2.3963575365444523E-2</v>
      </c>
    </row>
    <row r="165" spans="1:16" ht="12.75" customHeight="1">
      <c r="A165" s="262">
        <v>155</v>
      </c>
      <c r="B165" s="275" t="s">
        <v>63</v>
      </c>
      <c r="C165" s="267" t="s">
        <v>209</v>
      </c>
      <c r="D165" s="268">
        <v>45260</v>
      </c>
      <c r="E165" s="267">
        <v>235.6</v>
      </c>
      <c r="F165" s="267">
        <v>235.25</v>
      </c>
      <c r="G165" s="269">
        <v>232.75</v>
      </c>
      <c r="H165" s="269">
        <v>229.9</v>
      </c>
      <c r="I165" s="269">
        <v>227.4</v>
      </c>
      <c r="J165" s="269">
        <v>238.1</v>
      </c>
      <c r="K165" s="269">
        <v>240.6</v>
      </c>
      <c r="L165" s="269">
        <v>243.45</v>
      </c>
      <c r="M165" s="270">
        <v>237.75</v>
      </c>
      <c r="N165" s="270">
        <v>232.4</v>
      </c>
      <c r="O165" s="270">
        <v>57187500</v>
      </c>
      <c r="P165" s="271">
        <v>-2.7051167538598955E-2</v>
      </c>
    </row>
    <row r="166" spans="1:16" ht="12.75" customHeight="1">
      <c r="A166" s="262">
        <v>156</v>
      </c>
      <c r="B166" s="275" t="s">
        <v>190</v>
      </c>
      <c r="C166" s="267" t="s">
        <v>210</v>
      </c>
      <c r="D166" s="268">
        <v>45260</v>
      </c>
      <c r="E166" s="267">
        <v>338.35</v>
      </c>
      <c r="F166" s="267">
        <v>339.15000000000003</v>
      </c>
      <c r="G166" s="269">
        <v>335.20000000000005</v>
      </c>
      <c r="H166" s="269">
        <v>332.05</v>
      </c>
      <c r="I166" s="269">
        <v>328.1</v>
      </c>
      <c r="J166" s="269">
        <v>342.30000000000007</v>
      </c>
      <c r="K166" s="269">
        <v>346.25</v>
      </c>
      <c r="L166" s="269">
        <v>349.40000000000009</v>
      </c>
      <c r="M166" s="270">
        <v>343.1</v>
      </c>
      <c r="N166" s="270">
        <v>336</v>
      </c>
      <c r="O166" s="270">
        <v>51954000</v>
      </c>
      <c r="P166" s="271">
        <v>1.0110043939806353E-2</v>
      </c>
    </row>
    <row r="167" spans="1:16" ht="12.75" customHeight="1">
      <c r="A167" s="262">
        <v>157</v>
      </c>
      <c r="B167" s="275" t="s">
        <v>84</v>
      </c>
      <c r="C167" s="267" t="s">
        <v>211</v>
      </c>
      <c r="D167" s="268">
        <v>45260</v>
      </c>
      <c r="E167" s="267">
        <v>2391.1999999999998</v>
      </c>
      <c r="F167" s="267">
        <v>2387.2999999999997</v>
      </c>
      <c r="G167" s="269">
        <v>2378.3999999999996</v>
      </c>
      <c r="H167" s="269">
        <v>2365.6</v>
      </c>
      <c r="I167" s="269">
        <v>2356.6999999999998</v>
      </c>
      <c r="J167" s="269">
        <v>2400.0999999999995</v>
      </c>
      <c r="K167" s="269">
        <v>2409</v>
      </c>
      <c r="L167" s="269">
        <v>2421.7999999999993</v>
      </c>
      <c r="M167" s="270">
        <v>2396.1999999999998</v>
      </c>
      <c r="N167" s="270">
        <v>2374.5</v>
      </c>
      <c r="O167" s="270">
        <v>44207250</v>
      </c>
      <c r="P167" s="271">
        <v>-6.1096247667438569E-3</v>
      </c>
    </row>
    <row r="168" spans="1:16" ht="12.75" customHeight="1">
      <c r="A168" s="262">
        <v>158</v>
      </c>
      <c r="B168" s="275" t="s">
        <v>132</v>
      </c>
      <c r="C168" s="267" t="s">
        <v>212</v>
      </c>
      <c r="D168" s="268">
        <v>45260</v>
      </c>
      <c r="E168" s="267">
        <v>89.55</v>
      </c>
      <c r="F168" s="267">
        <v>89.966666666666654</v>
      </c>
      <c r="G168" s="269">
        <v>88.533333333333303</v>
      </c>
      <c r="H168" s="269">
        <v>87.516666666666652</v>
      </c>
      <c r="I168" s="269">
        <v>86.0833333333333</v>
      </c>
      <c r="J168" s="269">
        <v>90.983333333333306</v>
      </c>
      <c r="K168" s="269">
        <v>92.416666666666671</v>
      </c>
      <c r="L168" s="269">
        <v>93.433333333333309</v>
      </c>
      <c r="M168" s="270">
        <v>91.4</v>
      </c>
      <c r="N168" s="270">
        <v>88.95</v>
      </c>
      <c r="O168" s="270">
        <v>137304000</v>
      </c>
      <c r="P168" s="271">
        <v>1.0301389215917119E-2</v>
      </c>
    </row>
    <row r="169" spans="1:16" ht="12.75" customHeight="1">
      <c r="A169" s="262">
        <v>159</v>
      </c>
      <c r="B169" s="275" t="s">
        <v>63</v>
      </c>
      <c r="C169" s="272" t="s">
        <v>213</v>
      </c>
      <c r="D169" s="268">
        <v>45260</v>
      </c>
      <c r="E169" s="267">
        <v>733.8</v>
      </c>
      <c r="F169" s="267">
        <v>734.96666666666658</v>
      </c>
      <c r="G169" s="269">
        <v>729.63333333333321</v>
      </c>
      <c r="H169" s="269">
        <v>725.46666666666658</v>
      </c>
      <c r="I169" s="269">
        <v>720.13333333333321</v>
      </c>
      <c r="J169" s="269">
        <v>739.13333333333321</v>
      </c>
      <c r="K169" s="269">
        <v>744.46666666666647</v>
      </c>
      <c r="L169" s="269">
        <v>748.63333333333321</v>
      </c>
      <c r="M169" s="270">
        <v>740.3</v>
      </c>
      <c r="N169" s="270">
        <v>730.8</v>
      </c>
      <c r="O169" s="270">
        <v>16736000</v>
      </c>
      <c r="P169" s="271">
        <v>2.0587374377988098E-2</v>
      </c>
    </row>
    <row r="170" spans="1:16" ht="12.75" customHeight="1">
      <c r="A170" s="262">
        <v>160</v>
      </c>
      <c r="B170" s="275" t="s">
        <v>68</v>
      </c>
      <c r="C170" s="267" t="s">
        <v>214</v>
      </c>
      <c r="D170" s="268">
        <v>45260</v>
      </c>
      <c r="E170" s="267">
        <v>1432.4</v>
      </c>
      <c r="F170" s="267">
        <v>1431.05</v>
      </c>
      <c r="G170" s="269">
        <v>1422.55</v>
      </c>
      <c r="H170" s="269">
        <v>1412.7</v>
      </c>
      <c r="I170" s="269">
        <v>1404.2</v>
      </c>
      <c r="J170" s="269">
        <v>1440.8999999999999</v>
      </c>
      <c r="K170" s="269">
        <v>1449.3999999999999</v>
      </c>
      <c r="L170" s="269">
        <v>1459.2499999999998</v>
      </c>
      <c r="M170" s="270">
        <v>1439.55</v>
      </c>
      <c r="N170" s="270">
        <v>1421.2</v>
      </c>
      <c r="O170" s="270">
        <v>7296000</v>
      </c>
      <c r="P170" s="271">
        <v>3.0399322105709142E-2</v>
      </c>
    </row>
    <row r="171" spans="1:16" ht="12.75" customHeight="1">
      <c r="A171" s="262">
        <v>161</v>
      </c>
      <c r="B171" s="275" t="s">
        <v>63</v>
      </c>
      <c r="C171" s="267" t="s">
        <v>215</v>
      </c>
      <c r="D171" s="268">
        <v>45260</v>
      </c>
      <c r="E171" s="267">
        <v>560.54999999999995</v>
      </c>
      <c r="F171" s="267">
        <v>561.2166666666667</v>
      </c>
      <c r="G171" s="269">
        <v>556.18333333333339</v>
      </c>
      <c r="H171" s="269">
        <v>551.81666666666672</v>
      </c>
      <c r="I171" s="269">
        <v>546.78333333333342</v>
      </c>
      <c r="J171" s="269">
        <v>565.58333333333337</v>
      </c>
      <c r="K171" s="269">
        <v>570.61666666666667</v>
      </c>
      <c r="L171" s="269">
        <v>574.98333333333335</v>
      </c>
      <c r="M171" s="270">
        <v>566.25</v>
      </c>
      <c r="N171" s="270">
        <v>556.85</v>
      </c>
      <c r="O171" s="270">
        <v>129616500</v>
      </c>
      <c r="P171" s="271">
        <v>6.7553710635879574E-2</v>
      </c>
    </row>
    <row r="172" spans="1:16" ht="12.75" customHeight="1">
      <c r="A172" s="262">
        <v>162</v>
      </c>
      <c r="B172" s="275" t="s">
        <v>49</v>
      </c>
      <c r="C172" s="267" t="s">
        <v>216</v>
      </c>
      <c r="D172" s="268">
        <v>45260</v>
      </c>
      <c r="E172" s="267">
        <v>25994.05</v>
      </c>
      <c r="F172" s="267">
        <v>26006.116666666669</v>
      </c>
      <c r="G172" s="269">
        <v>25876.233333333337</v>
      </c>
      <c r="H172" s="269">
        <v>25758.416666666668</v>
      </c>
      <c r="I172" s="269">
        <v>25628.533333333336</v>
      </c>
      <c r="J172" s="269">
        <v>26123.933333333338</v>
      </c>
      <c r="K172" s="269">
        <v>26253.816666666669</v>
      </c>
      <c r="L172" s="269">
        <v>26371.633333333339</v>
      </c>
      <c r="M172" s="270">
        <v>26136</v>
      </c>
      <c r="N172" s="270">
        <v>25888.3</v>
      </c>
      <c r="O172" s="270">
        <v>197000</v>
      </c>
      <c r="P172" s="271">
        <v>8.8336960696453713E-3</v>
      </c>
    </row>
    <row r="173" spans="1:16" ht="12.75" customHeight="1">
      <c r="A173" s="262">
        <v>163</v>
      </c>
      <c r="B173" s="275" t="s">
        <v>41</v>
      </c>
      <c r="C173" s="267" t="s">
        <v>217</v>
      </c>
      <c r="D173" s="268">
        <v>45260</v>
      </c>
      <c r="E173" s="267">
        <v>3552.35</v>
      </c>
      <c r="F173" s="267">
        <v>3554.6666666666665</v>
      </c>
      <c r="G173" s="269">
        <v>3519.3833333333332</v>
      </c>
      <c r="H173" s="269">
        <v>3486.4166666666665</v>
      </c>
      <c r="I173" s="269">
        <v>3451.1333333333332</v>
      </c>
      <c r="J173" s="269">
        <v>3587.6333333333332</v>
      </c>
      <c r="K173" s="269">
        <v>3622.916666666667</v>
      </c>
      <c r="L173" s="269">
        <v>3655.8833333333332</v>
      </c>
      <c r="M173" s="270">
        <v>3589.95</v>
      </c>
      <c r="N173" s="270">
        <v>3521.7</v>
      </c>
      <c r="O173" s="270">
        <v>2419550</v>
      </c>
      <c r="P173" s="271">
        <v>-2.6998062734429743E-3</v>
      </c>
    </row>
    <row r="174" spans="1:16" ht="12.75" customHeight="1">
      <c r="A174" s="262">
        <v>164</v>
      </c>
      <c r="B174" s="275" t="s">
        <v>47</v>
      </c>
      <c r="C174" s="267" t="s">
        <v>218</v>
      </c>
      <c r="D174" s="268">
        <v>45260</v>
      </c>
      <c r="E174" s="267">
        <v>2342.5500000000002</v>
      </c>
      <c r="F174" s="267">
        <v>2351.1333333333332</v>
      </c>
      <c r="G174" s="269">
        <v>2328.2666666666664</v>
      </c>
      <c r="H174" s="269">
        <v>2313.9833333333331</v>
      </c>
      <c r="I174" s="269">
        <v>2291.1166666666663</v>
      </c>
      <c r="J174" s="269">
        <v>2365.4166666666665</v>
      </c>
      <c r="K174" s="269">
        <v>2388.2833333333333</v>
      </c>
      <c r="L174" s="269">
        <v>2402.5666666666666</v>
      </c>
      <c r="M174" s="270">
        <v>2374</v>
      </c>
      <c r="N174" s="270">
        <v>2336.85</v>
      </c>
      <c r="O174" s="270">
        <v>3742125</v>
      </c>
      <c r="P174" s="271">
        <v>1.0838735818476499E-2</v>
      </c>
    </row>
    <row r="175" spans="1:16" ht="12.75" customHeight="1">
      <c r="A175" s="262">
        <v>165</v>
      </c>
      <c r="B175" s="275" t="s">
        <v>68</v>
      </c>
      <c r="C175" s="267" t="s">
        <v>219</v>
      </c>
      <c r="D175" s="268">
        <v>45260</v>
      </c>
      <c r="E175" s="267">
        <v>1985.3</v>
      </c>
      <c r="F175" s="267">
        <v>1983.05</v>
      </c>
      <c r="G175" s="269">
        <v>1960.6999999999998</v>
      </c>
      <c r="H175" s="269">
        <v>1936.1</v>
      </c>
      <c r="I175" s="269">
        <v>1913.7499999999998</v>
      </c>
      <c r="J175" s="269">
        <v>2007.6499999999999</v>
      </c>
      <c r="K175" s="269">
        <v>2029.9999999999998</v>
      </c>
      <c r="L175" s="269">
        <v>2054.6</v>
      </c>
      <c r="M175" s="270">
        <v>2005.4</v>
      </c>
      <c r="N175" s="270">
        <v>1958.45</v>
      </c>
      <c r="O175" s="270">
        <v>7112700</v>
      </c>
      <c r="P175" s="271">
        <v>4.0230371813331075E-3</v>
      </c>
    </row>
    <row r="176" spans="1:16" ht="12.75" customHeight="1">
      <c r="A176" s="262">
        <v>166</v>
      </c>
      <c r="B176" s="275" t="s">
        <v>43</v>
      </c>
      <c r="C176" s="267" t="s">
        <v>220</v>
      </c>
      <c r="D176" s="268">
        <v>45260</v>
      </c>
      <c r="E176" s="267">
        <v>1206.75</v>
      </c>
      <c r="F176" s="267">
        <v>1206.8333333333333</v>
      </c>
      <c r="G176" s="269">
        <v>1198.7166666666665</v>
      </c>
      <c r="H176" s="269">
        <v>1190.6833333333332</v>
      </c>
      <c r="I176" s="269">
        <v>1182.5666666666664</v>
      </c>
      <c r="J176" s="269">
        <v>1214.8666666666666</v>
      </c>
      <c r="K176" s="269">
        <v>1222.9833333333333</v>
      </c>
      <c r="L176" s="269">
        <v>1231.0166666666667</v>
      </c>
      <c r="M176" s="270">
        <v>1214.95</v>
      </c>
      <c r="N176" s="270">
        <v>1198.8</v>
      </c>
      <c r="O176" s="270">
        <v>22612800</v>
      </c>
      <c r="P176" s="271">
        <v>-1.416015625E-2</v>
      </c>
    </row>
    <row r="177" spans="1:16" ht="12.75" customHeight="1">
      <c r="A177" s="262">
        <v>167</v>
      </c>
      <c r="B177" s="275" t="s">
        <v>205</v>
      </c>
      <c r="C177" s="267" t="s">
        <v>221</v>
      </c>
      <c r="D177" s="268">
        <v>45260</v>
      </c>
      <c r="E177" s="267">
        <v>665.5</v>
      </c>
      <c r="F177" s="267">
        <v>667.3</v>
      </c>
      <c r="G177" s="269">
        <v>660.24999999999989</v>
      </c>
      <c r="H177" s="269">
        <v>654.99999999999989</v>
      </c>
      <c r="I177" s="269">
        <v>647.94999999999982</v>
      </c>
      <c r="J177" s="269">
        <v>672.55</v>
      </c>
      <c r="K177" s="269">
        <v>679.60000000000014</v>
      </c>
      <c r="L177" s="269">
        <v>684.85</v>
      </c>
      <c r="M177" s="270">
        <v>674.35</v>
      </c>
      <c r="N177" s="270">
        <v>662.05</v>
      </c>
      <c r="O177" s="270">
        <v>8242500</v>
      </c>
      <c r="P177" s="271">
        <v>3.8363171355498722E-3</v>
      </c>
    </row>
    <row r="178" spans="1:16" ht="12.75" customHeight="1">
      <c r="A178" s="262">
        <v>168</v>
      </c>
      <c r="B178" s="275" t="s">
        <v>43</v>
      </c>
      <c r="C178" s="274" t="s">
        <v>222</v>
      </c>
      <c r="D178" s="268">
        <v>45260</v>
      </c>
      <c r="E178" s="267">
        <v>730.4</v>
      </c>
      <c r="F178" s="267">
        <v>727.56666666666661</v>
      </c>
      <c r="G178" s="269">
        <v>721.78333333333319</v>
      </c>
      <c r="H178" s="269">
        <v>713.16666666666663</v>
      </c>
      <c r="I178" s="269">
        <v>707.38333333333321</v>
      </c>
      <c r="J178" s="269">
        <v>736.18333333333317</v>
      </c>
      <c r="K178" s="269">
        <v>741.96666666666647</v>
      </c>
      <c r="L178" s="269">
        <v>750.58333333333314</v>
      </c>
      <c r="M178" s="270">
        <v>733.35</v>
      </c>
      <c r="N178" s="270">
        <v>718.95</v>
      </c>
      <c r="O178" s="270">
        <v>3772000</v>
      </c>
      <c r="P178" s="271">
        <v>-1.3082155939298797E-2</v>
      </c>
    </row>
    <row r="179" spans="1:16" ht="12.75" customHeight="1">
      <c r="A179" s="262">
        <v>169</v>
      </c>
      <c r="B179" s="275" t="s">
        <v>39</v>
      </c>
      <c r="C179" s="267" t="s">
        <v>223</v>
      </c>
      <c r="D179" s="268">
        <v>45260</v>
      </c>
      <c r="E179" s="267">
        <v>959.35</v>
      </c>
      <c r="F179" s="267">
        <v>957.06666666666661</v>
      </c>
      <c r="G179" s="269">
        <v>949.33333333333326</v>
      </c>
      <c r="H179" s="269">
        <v>939.31666666666661</v>
      </c>
      <c r="I179" s="269">
        <v>931.58333333333326</v>
      </c>
      <c r="J179" s="269">
        <v>967.08333333333326</v>
      </c>
      <c r="K179" s="269">
        <v>974.81666666666661</v>
      </c>
      <c r="L179" s="269">
        <v>984.83333333333326</v>
      </c>
      <c r="M179" s="270">
        <v>964.8</v>
      </c>
      <c r="N179" s="270">
        <v>947.05</v>
      </c>
      <c r="O179" s="270">
        <v>14375900</v>
      </c>
      <c r="P179" s="271">
        <v>3.7963624811373206E-2</v>
      </c>
    </row>
    <row r="180" spans="1:16" ht="12.75" customHeight="1">
      <c r="A180" s="262">
        <v>170</v>
      </c>
      <c r="B180" s="275" t="s">
        <v>79</v>
      </c>
      <c r="C180" s="273" t="s">
        <v>224</v>
      </c>
      <c r="D180" s="268">
        <v>45260</v>
      </c>
      <c r="E180" s="267">
        <v>1705.05</v>
      </c>
      <c r="F180" s="267">
        <v>1709.0166666666667</v>
      </c>
      <c r="G180" s="269">
        <v>1688.5833333333333</v>
      </c>
      <c r="H180" s="269">
        <v>1672.1166666666666</v>
      </c>
      <c r="I180" s="269">
        <v>1651.6833333333332</v>
      </c>
      <c r="J180" s="269">
        <v>1725.4833333333333</v>
      </c>
      <c r="K180" s="269">
        <v>1745.9166666666667</v>
      </c>
      <c r="L180" s="269">
        <v>1762.3833333333334</v>
      </c>
      <c r="M180" s="270">
        <v>1729.45</v>
      </c>
      <c r="N180" s="270">
        <v>1692.55</v>
      </c>
      <c r="O180" s="270">
        <v>7258000</v>
      </c>
      <c r="P180" s="271">
        <v>2.7681415929203541E-2</v>
      </c>
    </row>
    <row r="181" spans="1:16" ht="12.75" customHeight="1">
      <c r="A181" s="262">
        <v>171</v>
      </c>
      <c r="B181" s="275" t="s">
        <v>59</v>
      </c>
      <c r="C181" s="267" t="s">
        <v>225</v>
      </c>
      <c r="D181" s="268">
        <v>45260</v>
      </c>
      <c r="E181" s="267">
        <v>932.1</v>
      </c>
      <c r="F181" s="267">
        <v>933.13333333333321</v>
      </c>
      <c r="G181" s="269">
        <v>924.26666666666642</v>
      </c>
      <c r="H181" s="269">
        <v>916.43333333333317</v>
      </c>
      <c r="I181" s="269">
        <v>907.56666666666638</v>
      </c>
      <c r="J181" s="269">
        <v>940.96666666666647</v>
      </c>
      <c r="K181" s="269">
        <v>949.83333333333326</v>
      </c>
      <c r="L181" s="269">
        <v>957.66666666666652</v>
      </c>
      <c r="M181" s="270">
        <v>942</v>
      </c>
      <c r="N181" s="270">
        <v>925.3</v>
      </c>
      <c r="O181" s="270">
        <v>10703700</v>
      </c>
      <c r="P181" s="271">
        <v>1.6495726495726497E-2</v>
      </c>
    </row>
    <row r="182" spans="1:16" ht="12.75" customHeight="1">
      <c r="A182" s="262">
        <v>172</v>
      </c>
      <c r="B182" s="275" t="s">
        <v>56</v>
      </c>
      <c r="C182" s="267" t="s">
        <v>226</v>
      </c>
      <c r="D182" s="268">
        <v>45260</v>
      </c>
      <c r="E182" s="267">
        <v>683.6</v>
      </c>
      <c r="F182" s="267">
        <v>683.11666666666679</v>
      </c>
      <c r="G182" s="269">
        <v>678.53333333333353</v>
      </c>
      <c r="H182" s="269">
        <v>673.4666666666667</v>
      </c>
      <c r="I182" s="269">
        <v>668.88333333333344</v>
      </c>
      <c r="J182" s="269">
        <v>688.18333333333362</v>
      </c>
      <c r="K182" s="269">
        <v>692.76666666666688</v>
      </c>
      <c r="L182" s="269">
        <v>697.83333333333371</v>
      </c>
      <c r="M182" s="270">
        <v>687.7</v>
      </c>
      <c r="N182" s="270">
        <v>678.05</v>
      </c>
      <c r="O182" s="270">
        <v>70523250</v>
      </c>
      <c r="P182" s="271">
        <v>1.9424475250787897E-2</v>
      </c>
    </row>
    <row r="183" spans="1:16" ht="12.75" customHeight="1">
      <c r="A183" s="262">
        <v>173</v>
      </c>
      <c r="B183" s="275" t="s">
        <v>190</v>
      </c>
      <c r="C183" s="267" t="s">
        <v>227</v>
      </c>
      <c r="D183" s="268">
        <v>45260</v>
      </c>
      <c r="E183" s="267">
        <v>263.10000000000002</v>
      </c>
      <c r="F183" s="267">
        <v>262.26666666666665</v>
      </c>
      <c r="G183" s="269">
        <v>260.63333333333333</v>
      </c>
      <c r="H183" s="269">
        <v>258.16666666666669</v>
      </c>
      <c r="I183" s="269">
        <v>256.53333333333336</v>
      </c>
      <c r="J183" s="269">
        <v>264.73333333333329</v>
      </c>
      <c r="K183" s="269">
        <v>266.36666666666662</v>
      </c>
      <c r="L183" s="269">
        <v>268.83333333333326</v>
      </c>
      <c r="M183" s="270">
        <v>263.89999999999998</v>
      </c>
      <c r="N183" s="270">
        <v>259.8</v>
      </c>
      <c r="O183" s="270">
        <v>93474000</v>
      </c>
      <c r="P183" s="271">
        <v>-3.4900874320872161E-3</v>
      </c>
    </row>
    <row r="184" spans="1:16" ht="12.75" customHeight="1">
      <c r="A184" s="262">
        <v>174</v>
      </c>
      <c r="B184" s="275" t="s">
        <v>132</v>
      </c>
      <c r="C184" s="267" t="s">
        <v>228</v>
      </c>
      <c r="D184" s="268">
        <v>45260</v>
      </c>
      <c r="E184" s="267">
        <v>126.25</v>
      </c>
      <c r="F184" s="267">
        <v>126.23333333333333</v>
      </c>
      <c r="G184" s="269">
        <v>125.46666666666667</v>
      </c>
      <c r="H184" s="269">
        <v>124.68333333333334</v>
      </c>
      <c r="I184" s="269">
        <v>123.91666666666667</v>
      </c>
      <c r="J184" s="269">
        <v>127.01666666666667</v>
      </c>
      <c r="K184" s="269">
        <v>127.78333333333335</v>
      </c>
      <c r="L184" s="269">
        <v>128.56666666666666</v>
      </c>
      <c r="M184" s="270">
        <v>127</v>
      </c>
      <c r="N184" s="270">
        <v>125.45</v>
      </c>
      <c r="O184" s="270">
        <v>202191000</v>
      </c>
      <c r="P184" s="271">
        <v>1.6030070200652259E-2</v>
      </c>
    </row>
    <row r="185" spans="1:16" ht="12.75" customHeight="1">
      <c r="A185" s="262">
        <v>175</v>
      </c>
      <c r="B185" s="275" t="s">
        <v>87</v>
      </c>
      <c r="C185" s="267" t="s">
        <v>229</v>
      </c>
      <c r="D185" s="268">
        <v>45260</v>
      </c>
      <c r="E185" s="267">
        <v>3530.55</v>
      </c>
      <c r="F185" s="267">
        <v>3515.1833333333329</v>
      </c>
      <c r="G185" s="269">
        <v>3497.6166666666659</v>
      </c>
      <c r="H185" s="269">
        <v>3464.6833333333329</v>
      </c>
      <c r="I185" s="269">
        <v>3447.1166666666659</v>
      </c>
      <c r="J185" s="269">
        <v>3548.1166666666659</v>
      </c>
      <c r="K185" s="269">
        <v>3565.6833333333325</v>
      </c>
      <c r="L185" s="269">
        <v>3598.6166666666659</v>
      </c>
      <c r="M185" s="270">
        <v>3532.75</v>
      </c>
      <c r="N185" s="270">
        <v>3482.25</v>
      </c>
      <c r="O185" s="270">
        <v>12554675</v>
      </c>
      <c r="P185" s="271">
        <v>7.8106342628362713E-3</v>
      </c>
    </row>
    <row r="186" spans="1:16" ht="12.75" customHeight="1">
      <c r="A186" s="262">
        <v>176</v>
      </c>
      <c r="B186" s="275" t="s">
        <v>87</v>
      </c>
      <c r="C186" s="267" t="s">
        <v>230</v>
      </c>
      <c r="D186" s="268">
        <v>45260</v>
      </c>
      <c r="E186" s="267">
        <v>1218.1500000000001</v>
      </c>
      <c r="F186" s="267">
        <v>1215.6500000000001</v>
      </c>
      <c r="G186" s="269">
        <v>1210.4000000000001</v>
      </c>
      <c r="H186" s="269">
        <v>1202.6500000000001</v>
      </c>
      <c r="I186" s="269">
        <v>1197.4000000000001</v>
      </c>
      <c r="J186" s="269">
        <v>1223.4000000000001</v>
      </c>
      <c r="K186" s="269">
        <v>1228.6500000000001</v>
      </c>
      <c r="L186" s="269">
        <v>1236.4000000000001</v>
      </c>
      <c r="M186" s="270">
        <v>1220.9000000000001</v>
      </c>
      <c r="N186" s="270">
        <v>1207.9000000000001</v>
      </c>
      <c r="O186" s="270">
        <v>15415200</v>
      </c>
      <c r="P186" s="271">
        <v>1.5734956906776312E-2</v>
      </c>
    </row>
    <row r="187" spans="1:16" ht="12.75" customHeight="1">
      <c r="A187" s="262">
        <v>177</v>
      </c>
      <c r="B187" s="275" t="s">
        <v>59</v>
      </c>
      <c r="C187" s="267" t="s">
        <v>231</v>
      </c>
      <c r="D187" s="268">
        <v>45260</v>
      </c>
      <c r="E187" s="267">
        <v>3434.1</v>
      </c>
      <c r="F187" s="267">
        <v>3423.5666666666671</v>
      </c>
      <c r="G187" s="269">
        <v>3410.3333333333339</v>
      </c>
      <c r="H187" s="269">
        <v>3386.5666666666671</v>
      </c>
      <c r="I187" s="269">
        <v>3373.3333333333339</v>
      </c>
      <c r="J187" s="269">
        <v>3447.3333333333339</v>
      </c>
      <c r="K187" s="269">
        <v>3460.5666666666666</v>
      </c>
      <c r="L187" s="269">
        <v>3484.3333333333339</v>
      </c>
      <c r="M187" s="270">
        <v>3436.8</v>
      </c>
      <c r="N187" s="270">
        <v>3399.8</v>
      </c>
      <c r="O187" s="270">
        <v>5823550</v>
      </c>
      <c r="P187" s="271">
        <v>8.7038608767949013E-3</v>
      </c>
    </row>
    <row r="188" spans="1:16" ht="12.75" customHeight="1">
      <c r="A188" s="262">
        <v>178</v>
      </c>
      <c r="B188" s="275" t="s">
        <v>43</v>
      </c>
      <c r="C188" s="267" t="s">
        <v>232</v>
      </c>
      <c r="D188" s="268">
        <v>45260</v>
      </c>
      <c r="E188" s="267">
        <v>2121.5500000000002</v>
      </c>
      <c r="F188" s="267">
        <v>2116.6666666666665</v>
      </c>
      <c r="G188" s="269">
        <v>2096.0333333333328</v>
      </c>
      <c r="H188" s="269">
        <v>2070.5166666666664</v>
      </c>
      <c r="I188" s="269">
        <v>2049.8833333333328</v>
      </c>
      <c r="J188" s="269">
        <v>2142.1833333333329</v>
      </c>
      <c r="K188" s="269">
        <v>2162.8166666666671</v>
      </c>
      <c r="L188" s="269">
        <v>2188.333333333333</v>
      </c>
      <c r="M188" s="270">
        <v>2137.3000000000002</v>
      </c>
      <c r="N188" s="270">
        <v>2091.15</v>
      </c>
      <c r="O188" s="270">
        <v>1825500</v>
      </c>
      <c r="P188" s="271">
        <v>-1.5372168284789644E-2</v>
      </c>
    </row>
    <row r="189" spans="1:16" ht="12.75" customHeight="1">
      <c r="A189" s="262">
        <v>179</v>
      </c>
      <c r="B189" s="275" t="s">
        <v>45</v>
      </c>
      <c r="C189" s="267" t="s">
        <v>233</v>
      </c>
      <c r="D189" s="268">
        <v>45260</v>
      </c>
      <c r="E189" s="267">
        <v>2636.05</v>
      </c>
      <c r="F189" s="267">
        <v>2632.7333333333336</v>
      </c>
      <c r="G189" s="269">
        <v>2614.666666666667</v>
      </c>
      <c r="H189" s="269">
        <v>2593.2833333333333</v>
      </c>
      <c r="I189" s="269">
        <v>2575.2166666666667</v>
      </c>
      <c r="J189" s="269">
        <v>2654.1166666666672</v>
      </c>
      <c r="K189" s="269">
        <v>2672.1833333333338</v>
      </c>
      <c r="L189" s="269">
        <v>2693.5666666666675</v>
      </c>
      <c r="M189" s="270">
        <v>2650.8</v>
      </c>
      <c r="N189" s="270">
        <v>2611.35</v>
      </c>
      <c r="O189" s="270">
        <v>3741600</v>
      </c>
      <c r="P189" s="271">
        <v>1.3917139492559683E-3</v>
      </c>
    </row>
    <row r="190" spans="1:16" ht="12.75" customHeight="1">
      <c r="A190" s="262">
        <v>180</v>
      </c>
      <c r="B190" s="275" t="s">
        <v>56</v>
      </c>
      <c r="C190" s="267" t="s">
        <v>234</v>
      </c>
      <c r="D190" s="268">
        <v>45260</v>
      </c>
      <c r="E190" s="267">
        <v>1735.25</v>
      </c>
      <c r="F190" s="267">
        <v>1734.3166666666668</v>
      </c>
      <c r="G190" s="269">
        <v>1725.0833333333337</v>
      </c>
      <c r="H190" s="269">
        <v>1714.916666666667</v>
      </c>
      <c r="I190" s="269">
        <v>1705.6833333333338</v>
      </c>
      <c r="J190" s="269">
        <v>1744.4833333333336</v>
      </c>
      <c r="K190" s="269">
        <v>1753.7166666666667</v>
      </c>
      <c r="L190" s="269">
        <v>1763.8833333333334</v>
      </c>
      <c r="M190" s="270">
        <v>1743.55</v>
      </c>
      <c r="N190" s="270">
        <v>1724.15</v>
      </c>
      <c r="O190" s="270">
        <v>7883750</v>
      </c>
      <c r="P190" s="271">
        <v>3.9407503114761662E-2</v>
      </c>
    </row>
    <row r="191" spans="1:16" ht="12.75" customHeight="1">
      <c r="A191" s="262">
        <v>181</v>
      </c>
      <c r="B191" s="275" t="s">
        <v>59</v>
      </c>
      <c r="C191" s="267" t="s">
        <v>235</v>
      </c>
      <c r="D191" s="268">
        <v>45260</v>
      </c>
      <c r="E191" s="267">
        <v>1602.9</v>
      </c>
      <c r="F191" s="267">
        <v>1597.5333333333335</v>
      </c>
      <c r="G191" s="269">
        <v>1589.0666666666671</v>
      </c>
      <c r="H191" s="269">
        <v>1575.2333333333336</v>
      </c>
      <c r="I191" s="269">
        <v>1566.7666666666671</v>
      </c>
      <c r="J191" s="269">
        <v>1611.366666666667</v>
      </c>
      <c r="K191" s="269">
        <v>1619.8333333333337</v>
      </c>
      <c r="L191" s="269">
        <v>1633.666666666667</v>
      </c>
      <c r="M191" s="270">
        <v>1606</v>
      </c>
      <c r="N191" s="270">
        <v>1583.7</v>
      </c>
      <c r="O191" s="270">
        <v>3163600</v>
      </c>
      <c r="P191" s="271">
        <v>2.0911320511165614E-2</v>
      </c>
    </row>
    <row r="192" spans="1:16" ht="12.75" customHeight="1">
      <c r="A192" s="262">
        <v>182</v>
      </c>
      <c r="B192" s="275" t="s">
        <v>49</v>
      </c>
      <c r="C192" s="267" t="s">
        <v>236</v>
      </c>
      <c r="D192" s="268">
        <v>45260</v>
      </c>
      <c r="E192" s="267">
        <v>8769.2000000000007</v>
      </c>
      <c r="F192" s="267">
        <v>8729.3666666666668</v>
      </c>
      <c r="G192" s="269">
        <v>8681.9333333333343</v>
      </c>
      <c r="H192" s="269">
        <v>8594.6666666666679</v>
      </c>
      <c r="I192" s="269">
        <v>8547.2333333333354</v>
      </c>
      <c r="J192" s="269">
        <v>8816.6333333333332</v>
      </c>
      <c r="K192" s="269">
        <v>8864.0666666666639</v>
      </c>
      <c r="L192" s="269">
        <v>8951.3333333333321</v>
      </c>
      <c r="M192" s="270">
        <v>8776.7999999999993</v>
      </c>
      <c r="N192" s="270">
        <v>8642.1</v>
      </c>
      <c r="O192" s="270">
        <v>1200100</v>
      </c>
      <c r="P192" s="271">
        <v>2.7043217800599057E-2</v>
      </c>
    </row>
    <row r="193" spans="1:16" ht="12.75" customHeight="1">
      <c r="A193" s="262">
        <v>183</v>
      </c>
      <c r="B193" s="275" t="s">
        <v>39</v>
      </c>
      <c r="C193" s="267" t="s">
        <v>237</v>
      </c>
      <c r="D193" s="268">
        <v>45260</v>
      </c>
      <c r="E193" s="267">
        <v>566.4</v>
      </c>
      <c r="F193" s="267">
        <v>566.31666666666661</v>
      </c>
      <c r="G193" s="269">
        <v>562.83333333333326</v>
      </c>
      <c r="H193" s="269">
        <v>559.26666666666665</v>
      </c>
      <c r="I193" s="269">
        <v>555.7833333333333</v>
      </c>
      <c r="J193" s="269">
        <v>569.88333333333321</v>
      </c>
      <c r="K193" s="269">
        <v>573.36666666666656</v>
      </c>
      <c r="L193" s="269">
        <v>576.93333333333317</v>
      </c>
      <c r="M193" s="270">
        <v>569.79999999999995</v>
      </c>
      <c r="N193" s="270">
        <v>562.75</v>
      </c>
      <c r="O193" s="270">
        <v>31925400</v>
      </c>
      <c r="P193" s="271">
        <v>-1.1631182838974524E-2</v>
      </c>
    </row>
    <row r="194" spans="1:16" ht="12.75" customHeight="1">
      <c r="A194" s="262">
        <v>184</v>
      </c>
      <c r="B194" s="275" t="s">
        <v>132</v>
      </c>
      <c r="C194" s="267" t="s">
        <v>238</v>
      </c>
      <c r="D194" s="268">
        <v>45260</v>
      </c>
      <c r="E194" s="267">
        <v>237.25</v>
      </c>
      <c r="F194" s="267">
        <v>237.61666666666665</v>
      </c>
      <c r="G194" s="269">
        <v>234.33333333333329</v>
      </c>
      <c r="H194" s="269">
        <v>231.41666666666663</v>
      </c>
      <c r="I194" s="269">
        <v>228.13333333333327</v>
      </c>
      <c r="J194" s="269">
        <v>240.5333333333333</v>
      </c>
      <c r="K194" s="269">
        <v>243.81666666666666</v>
      </c>
      <c r="L194" s="269">
        <v>246.73333333333332</v>
      </c>
      <c r="M194" s="270">
        <v>240.9</v>
      </c>
      <c r="N194" s="270">
        <v>234.7</v>
      </c>
      <c r="O194" s="270">
        <v>87685400</v>
      </c>
      <c r="P194" s="271">
        <v>2.6723854286319817E-2</v>
      </c>
    </row>
    <row r="195" spans="1:16" ht="12.75" customHeight="1">
      <c r="A195" s="262">
        <v>185</v>
      </c>
      <c r="B195" s="275" t="s">
        <v>41</v>
      </c>
      <c r="C195" s="267" t="s">
        <v>239</v>
      </c>
      <c r="D195" s="268">
        <v>45260</v>
      </c>
      <c r="E195" s="267">
        <v>851.15</v>
      </c>
      <c r="F195" s="267">
        <v>849.66666666666663</v>
      </c>
      <c r="G195" s="269">
        <v>843.98333333333323</v>
      </c>
      <c r="H195" s="269">
        <v>836.81666666666661</v>
      </c>
      <c r="I195" s="269">
        <v>831.13333333333321</v>
      </c>
      <c r="J195" s="269">
        <v>856.83333333333326</v>
      </c>
      <c r="K195" s="269">
        <v>862.51666666666665</v>
      </c>
      <c r="L195" s="269">
        <v>869.68333333333328</v>
      </c>
      <c r="M195" s="270">
        <v>855.35</v>
      </c>
      <c r="N195" s="270">
        <v>842.5</v>
      </c>
      <c r="O195" s="270">
        <v>8878200</v>
      </c>
      <c r="P195" s="271">
        <v>7.5832485095245025E-2</v>
      </c>
    </row>
    <row r="196" spans="1:16" ht="12.75" customHeight="1">
      <c r="A196" s="262">
        <v>186</v>
      </c>
      <c r="B196" s="275" t="s">
        <v>87</v>
      </c>
      <c r="C196" s="267" t="s">
        <v>240</v>
      </c>
      <c r="D196" s="268">
        <v>45260</v>
      </c>
      <c r="E196" s="267">
        <v>401.9</v>
      </c>
      <c r="F196" s="267">
        <v>401.83333333333331</v>
      </c>
      <c r="G196" s="269">
        <v>400.26666666666665</v>
      </c>
      <c r="H196" s="269">
        <v>398.63333333333333</v>
      </c>
      <c r="I196" s="269">
        <v>397.06666666666666</v>
      </c>
      <c r="J196" s="269">
        <v>403.46666666666664</v>
      </c>
      <c r="K196" s="269">
        <v>405.03333333333336</v>
      </c>
      <c r="L196" s="269">
        <v>406.66666666666663</v>
      </c>
      <c r="M196" s="270">
        <v>403.4</v>
      </c>
      <c r="N196" s="270">
        <v>400.2</v>
      </c>
      <c r="O196" s="270">
        <v>43984500</v>
      </c>
      <c r="P196" s="271">
        <v>6.1419160032939882E-3</v>
      </c>
    </row>
    <row r="197" spans="1:16" ht="12.75" customHeight="1">
      <c r="A197" s="262">
        <v>187</v>
      </c>
      <c r="B197" s="275" t="s">
        <v>205</v>
      </c>
      <c r="C197" s="267" t="s">
        <v>241</v>
      </c>
      <c r="D197" s="268">
        <v>45260</v>
      </c>
      <c r="E197" s="267">
        <v>249.85</v>
      </c>
      <c r="F197" s="267">
        <v>251.83333333333334</v>
      </c>
      <c r="G197" s="269">
        <v>246.66666666666669</v>
      </c>
      <c r="H197" s="269">
        <v>243.48333333333335</v>
      </c>
      <c r="I197" s="269">
        <v>238.31666666666669</v>
      </c>
      <c r="J197" s="269">
        <v>255.01666666666668</v>
      </c>
      <c r="K197" s="269">
        <v>260.18333333333339</v>
      </c>
      <c r="L197" s="269">
        <v>263.36666666666667</v>
      </c>
      <c r="M197" s="270">
        <v>257</v>
      </c>
      <c r="N197" s="270">
        <v>248.65</v>
      </c>
      <c r="O197" s="270">
        <v>97164000</v>
      </c>
      <c r="P197" s="271">
        <v>-2.7766937832077569E-2</v>
      </c>
    </row>
    <row r="198" spans="1:16" ht="12.75" customHeight="1">
      <c r="A198" s="262">
        <v>188</v>
      </c>
      <c r="B198" s="275" t="s">
        <v>43</v>
      </c>
      <c r="C198" s="267" t="s">
        <v>242</v>
      </c>
      <c r="D198" s="268">
        <v>45260</v>
      </c>
      <c r="E198" s="267">
        <v>643.35</v>
      </c>
      <c r="F198" s="267">
        <v>644.36666666666667</v>
      </c>
      <c r="G198" s="269">
        <v>639.08333333333337</v>
      </c>
      <c r="H198" s="269">
        <v>634.81666666666672</v>
      </c>
      <c r="I198" s="269">
        <v>629.53333333333342</v>
      </c>
      <c r="J198" s="269">
        <v>648.63333333333333</v>
      </c>
      <c r="K198" s="269">
        <v>653.91666666666663</v>
      </c>
      <c r="L198" s="269">
        <v>658.18333333333328</v>
      </c>
      <c r="M198" s="270">
        <v>649.65</v>
      </c>
      <c r="N198" s="270">
        <v>640.1</v>
      </c>
      <c r="O198" s="270">
        <v>6244200</v>
      </c>
      <c r="P198" s="271">
        <v>3.9400749063670415E-2</v>
      </c>
    </row>
    <row r="199" spans="1:16" ht="12.75" customHeight="1">
      <c r="A199" s="256"/>
      <c r="B199" s="263"/>
      <c r="C199" s="256"/>
      <c r="D199" s="257"/>
      <c r="E199" s="258"/>
      <c r="F199" s="258"/>
      <c r="G199" s="259"/>
      <c r="H199" s="259"/>
      <c r="I199" s="259"/>
      <c r="J199" s="259"/>
      <c r="K199" s="259"/>
      <c r="L199" s="259"/>
      <c r="M199" s="256"/>
      <c r="N199" s="256"/>
      <c r="O199" s="260"/>
      <c r="P199" s="261"/>
    </row>
    <row r="200" spans="1:16" ht="12.75" customHeight="1">
      <c r="A200" s="256"/>
      <c r="B200" s="26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6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6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6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6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6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6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6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45253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406" t="s">
        <v>16</v>
      </c>
      <c r="B8" s="408"/>
      <c r="C8" s="411" t="s">
        <v>20</v>
      </c>
      <c r="D8" s="411" t="s">
        <v>21</v>
      </c>
      <c r="E8" s="403" t="s">
        <v>22</v>
      </c>
      <c r="F8" s="404"/>
      <c r="G8" s="405"/>
      <c r="H8" s="403" t="s">
        <v>23</v>
      </c>
      <c r="I8" s="404"/>
      <c r="J8" s="405"/>
      <c r="K8" s="26"/>
      <c r="L8" s="48"/>
      <c r="M8" s="48"/>
      <c r="N8" s="1"/>
      <c r="O8" s="1"/>
    </row>
    <row r="9" spans="1:15" ht="36" customHeight="1">
      <c r="A9" s="407"/>
      <c r="B9" s="410"/>
      <c r="C9" s="410"/>
      <c r="D9" s="41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19811.849999999999</v>
      </c>
      <c r="D10" s="34">
        <v>19780.416666666664</v>
      </c>
      <c r="E10" s="34">
        <v>19735.283333333329</v>
      </c>
      <c r="F10" s="34">
        <v>19658.716666666664</v>
      </c>
      <c r="G10" s="34">
        <v>19613.583333333328</v>
      </c>
      <c r="H10" s="34">
        <v>19856.98333333333</v>
      </c>
      <c r="I10" s="34">
        <v>19902.116666666661</v>
      </c>
      <c r="J10" s="34">
        <v>19978.683333333331</v>
      </c>
      <c r="K10" s="34">
        <v>19825.55</v>
      </c>
      <c r="L10" s="34">
        <v>19703.849999999999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43449.599999999999</v>
      </c>
      <c r="D11" s="34">
        <v>43457.683333333334</v>
      </c>
      <c r="E11" s="34">
        <v>43222.866666666669</v>
      </c>
      <c r="F11" s="34">
        <v>42996.133333333331</v>
      </c>
      <c r="G11" s="34">
        <v>42761.316666666666</v>
      </c>
      <c r="H11" s="34">
        <v>43684.416666666672</v>
      </c>
      <c r="I11" s="34">
        <v>43919.233333333337</v>
      </c>
      <c r="J11" s="34">
        <v>44145.966666666674</v>
      </c>
      <c r="K11" s="34">
        <v>43692.5</v>
      </c>
      <c r="L11" s="34">
        <v>43230.95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4157.7</v>
      </c>
      <c r="D12" s="36">
        <v>4151.3833333333332</v>
      </c>
      <c r="E12" s="36">
        <v>4133.7166666666662</v>
      </c>
      <c r="F12" s="36">
        <v>4109.7333333333327</v>
      </c>
      <c r="G12" s="36">
        <v>4092.0666666666657</v>
      </c>
      <c r="H12" s="36">
        <v>4175.3666666666668</v>
      </c>
      <c r="I12" s="36">
        <v>4193.0333333333347</v>
      </c>
      <c r="J12" s="36">
        <v>4217.0166666666673</v>
      </c>
      <c r="K12" s="36">
        <v>4169.05</v>
      </c>
      <c r="L12" s="36">
        <v>4127.3999999999996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6451.6</v>
      </c>
      <c r="D13" s="36">
        <v>6444.6333333333341</v>
      </c>
      <c r="E13" s="36">
        <v>6421.2166666666681</v>
      </c>
      <c r="F13" s="36">
        <v>6390.8333333333339</v>
      </c>
      <c r="G13" s="36">
        <v>6367.4166666666679</v>
      </c>
      <c r="H13" s="36">
        <v>6475.0166666666682</v>
      </c>
      <c r="I13" s="36">
        <v>6498.4333333333343</v>
      </c>
      <c r="J13" s="36">
        <v>6528.8166666666684</v>
      </c>
      <c r="K13" s="36">
        <v>6468.05</v>
      </c>
      <c r="L13" s="36">
        <v>6414.25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32564.400000000001</v>
      </c>
      <c r="D14" s="36">
        <v>32470</v>
      </c>
      <c r="E14" s="36">
        <v>32356.55</v>
      </c>
      <c r="F14" s="36">
        <v>32148.7</v>
      </c>
      <c r="G14" s="36">
        <v>32035.25</v>
      </c>
      <c r="H14" s="36">
        <v>32677.85</v>
      </c>
      <c r="I14" s="36">
        <v>32791.299999999996</v>
      </c>
      <c r="J14" s="36">
        <v>32999.149999999994</v>
      </c>
      <c r="K14" s="36">
        <v>32583.45</v>
      </c>
      <c r="L14" s="36">
        <v>32262.15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6487.4</v>
      </c>
      <c r="D15" s="36">
        <v>6478.6333333333341</v>
      </c>
      <c r="E15" s="36">
        <v>6448.5166666666682</v>
      </c>
      <c r="F15" s="36">
        <v>6409.6333333333341</v>
      </c>
      <c r="G15" s="36">
        <v>6379.5166666666682</v>
      </c>
      <c r="H15" s="36">
        <v>6517.5166666666682</v>
      </c>
      <c r="I15" s="36">
        <v>6547.633333333335</v>
      </c>
      <c r="J15" s="36">
        <v>6586.5166666666682</v>
      </c>
      <c r="K15" s="36">
        <v>6508.75</v>
      </c>
      <c r="L15" s="36">
        <v>6439.75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11941.9</v>
      </c>
      <c r="D16" s="36">
        <v>11941.433333333334</v>
      </c>
      <c r="E16" s="36">
        <v>11881.466666666669</v>
      </c>
      <c r="F16" s="36">
        <v>11821.033333333335</v>
      </c>
      <c r="G16" s="36">
        <v>11761.066666666669</v>
      </c>
      <c r="H16" s="36">
        <v>12001.866666666669</v>
      </c>
      <c r="I16" s="36">
        <v>12061.833333333336</v>
      </c>
      <c r="J16" s="36">
        <v>12122.266666666668</v>
      </c>
      <c r="K16" s="36">
        <v>12001.4</v>
      </c>
      <c r="L16" s="36">
        <v>11881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4234.3999999999996</v>
      </c>
      <c r="D17" s="36">
        <v>4276.7833333333328</v>
      </c>
      <c r="E17" s="36">
        <v>4177.9166666666661</v>
      </c>
      <c r="F17" s="36">
        <v>4121.4333333333334</v>
      </c>
      <c r="G17" s="36">
        <v>4022.5666666666666</v>
      </c>
      <c r="H17" s="36">
        <v>4333.2666666666655</v>
      </c>
      <c r="I17" s="36">
        <v>4432.1333333333323</v>
      </c>
      <c r="J17" s="36">
        <v>4488.616666666665</v>
      </c>
      <c r="K17" s="31">
        <v>4375.6499999999996</v>
      </c>
      <c r="L17" s="31">
        <v>4220.3</v>
      </c>
      <c r="M17" s="31">
        <v>1.7638499999999999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23904.25</v>
      </c>
      <c r="D18" s="36">
        <v>23949.733333333334</v>
      </c>
      <c r="E18" s="36">
        <v>23732.016666666666</v>
      </c>
      <c r="F18" s="36">
        <v>23559.783333333333</v>
      </c>
      <c r="G18" s="36">
        <v>23342.066666666666</v>
      </c>
      <c r="H18" s="36">
        <v>24121.966666666667</v>
      </c>
      <c r="I18" s="36">
        <v>24339.683333333334</v>
      </c>
      <c r="J18" s="36">
        <v>24511.916666666668</v>
      </c>
      <c r="K18" s="31">
        <v>24167.45</v>
      </c>
      <c r="L18" s="31">
        <v>23777.5</v>
      </c>
      <c r="M18" s="31">
        <v>5.6849999999999998E-2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170.95</v>
      </c>
      <c r="D19" s="36">
        <v>171.33333333333334</v>
      </c>
      <c r="E19" s="36">
        <v>168.51666666666668</v>
      </c>
      <c r="F19" s="36">
        <v>166.08333333333334</v>
      </c>
      <c r="G19" s="36">
        <v>163.26666666666668</v>
      </c>
      <c r="H19" s="36">
        <v>173.76666666666668</v>
      </c>
      <c r="I19" s="36">
        <v>176.58333333333334</v>
      </c>
      <c r="J19" s="36">
        <v>179.01666666666668</v>
      </c>
      <c r="K19" s="31">
        <v>174.15</v>
      </c>
      <c r="L19" s="31">
        <v>168.9</v>
      </c>
      <c r="M19" s="31">
        <v>48.429540000000003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215</v>
      </c>
      <c r="D20" s="36">
        <v>215.6</v>
      </c>
      <c r="E20" s="36">
        <v>213.35</v>
      </c>
      <c r="F20" s="36">
        <v>211.7</v>
      </c>
      <c r="G20" s="36">
        <v>209.45</v>
      </c>
      <c r="H20" s="36">
        <v>217.25</v>
      </c>
      <c r="I20" s="36">
        <v>219.5</v>
      </c>
      <c r="J20" s="36">
        <v>221.15</v>
      </c>
      <c r="K20" s="31">
        <v>217.85</v>
      </c>
      <c r="L20" s="31">
        <v>213.95</v>
      </c>
      <c r="M20" s="31">
        <v>15.759080000000001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1815.25</v>
      </c>
      <c r="D21" s="36">
        <v>1821.8666666666668</v>
      </c>
      <c r="E21" s="36">
        <v>1796.3833333333337</v>
      </c>
      <c r="F21" s="36">
        <v>1777.5166666666669</v>
      </c>
      <c r="G21" s="36">
        <v>1752.0333333333338</v>
      </c>
      <c r="H21" s="36">
        <v>1840.7333333333336</v>
      </c>
      <c r="I21" s="36">
        <v>1866.2166666666667</v>
      </c>
      <c r="J21" s="36">
        <v>1885.0833333333335</v>
      </c>
      <c r="K21" s="31">
        <v>1847.35</v>
      </c>
      <c r="L21" s="31">
        <v>1803</v>
      </c>
      <c r="M21" s="31">
        <v>3.1323599999999998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2172.65</v>
      </c>
      <c r="D22" s="36">
        <v>2183.7166666666667</v>
      </c>
      <c r="E22" s="36">
        <v>2142.4333333333334</v>
      </c>
      <c r="F22" s="36">
        <v>2112.2166666666667</v>
      </c>
      <c r="G22" s="36">
        <v>2070.9333333333334</v>
      </c>
      <c r="H22" s="36">
        <v>2213.9333333333334</v>
      </c>
      <c r="I22" s="36">
        <v>2255.2166666666672</v>
      </c>
      <c r="J22" s="36">
        <v>2285.4333333333334</v>
      </c>
      <c r="K22" s="31">
        <v>2225</v>
      </c>
      <c r="L22" s="31">
        <v>2153.5</v>
      </c>
      <c r="M22" s="31">
        <v>12.472049999999999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914.45</v>
      </c>
      <c r="D23" s="36">
        <v>918.13333333333333</v>
      </c>
      <c r="E23" s="36">
        <v>906.31666666666661</v>
      </c>
      <c r="F23" s="36">
        <v>898.18333333333328</v>
      </c>
      <c r="G23" s="36">
        <v>886.36666666666656</v>
      </c>
      <c r="H23" s="36">
        <v>926.26666666666665</v>
      </c>
      <c r="I23" s="36">
        <v>938.08333333333348</v>
      </c>
      <c r="J23" s="36">
        <v>946.2166666666667</v>
      </c>
      <c r="K23" s="31">
        <v>929.95</v>
      </c>
      <c r="L23" s="31">
        <v>910</v>
      </c>
      <c r="M23" s="31">
        <v>2.8873600000000001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791.9</v>
      </c>
      <c r="D24" s="36">
        <v>795.13333333333321</v>
      </c>
      <c r="E24" s="36">
        <v>785.31666666666638</v>
      </c>
      <c r="F24" s="36">
        <v>778.73333333333312</v>
      </c>
      <c r="G24" s="36">
        <v>768.91666666666629</v>
      </c>
      <c r="H24" s="36">
        <v>801.71666666666647</v>
      </c>
      <c r="I24" s="36">
        <v>811.5333333333333</v>
      </c>
      <c r="J24" s="36">
        <v>818.11666666666656</v>
      </c>
      <c r="K24" s="31">
        <v>804.95</v>
      </c>
      <c r="L24" s="31">
        <v>788.55</v>
      </c>
      <c r="M24" s="31">
        <v>32.123289999999997</v>
      </c>
      <c r="N24" s="1"/>
      <c r="O24" s="1"/>
    </row>
    <row r="25" spans="1:15" ht="12.75" customHeight="1">
      <c r="A25" s="51">
        <v>16</v>
      </c>
      <c r="B25" s="53" t="s">
        <v>843</v>
      </c>
      <c r="C25" s="31">
        <v>387.2</v>
      </c>
      <c r="D25" s="36">
        <v>389.2833333333333</v>
      </c>
      <c r="E25" s="36">
        <v>383.06666666666661</v>
      </c>
      <c r="F25" s="36">
        <v>378.93333333333328</v>
      </c>
      <c r="G25" s="36">
        <v>372.71666666666658</v>
      </c>
      <c r="H25" s="36">
        <v>393.41666666666663</v>
      </c>
      <c r="I25" s="36">
        <v>399.63333333333333</v>
      </c>
      <c r="J25" s="36">
        <v>403.76666666666665</v>
      </c>
      <c r="K25" s="31">
        <v>395.5</v>
      </c>
      <c r="L25" s="31">
        <v>385.15</v>
      </c>
      <c r="M25" s="31">
        <v>106.26255999999999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4530.95</v>
      </c>
      <c r="D26" s="36">
        <v>4523.55</v>
      </c>
      <c r="E26" s="36">
        <v>4474.1500000000005</v>
      </c>
      <c r="F26" s="36">
        <v>4417.3500000000004</v>
      </c>
      <c r="G26" s="36">
        <v>4367.9500000000007</v>
      </c>
      <c r="H26" s="36">
        <v>4580.3500000000004</v>
      </c>
      <c r="I26" s="36">
        <v>4629.75</v>
      </c>
      <c r="J26" s="36">
        <v>4686.55</v>
      </c>
      <c r="K26" s="31">
        <v>4572.95</v>
      </c>
      <c r="L26" s="31">
        <v>4466.75</v>
      </c>
      <c r="M26" s="31">
        <v>3.9811399999999999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414.25</v>
      </c>
      <c r="D27" s="36">
        <v>416.23333333333335</v>
      </c>
      <c r="E27" s="36">
        <v>411.26666666666671</v>
      </c>
      <c r="F27" s="36">
        <v>408.28333333333336</v>
      </c>
      <c r="G27" s="36">
        <v>403.31666666666672</v>
      </c>
      <c r="H27" s="36">
        <v>419.2166666666667</v>
      </c>
      <c r="I27" s="36">
        <v>424.18333333333339</v>
      </c>
      <c r="J27" s="36">
        <v>427.16666666666669</v>
      </c>
      <c r="K27" s="31">
        <v>421.2</v>
      </c>
      <c r="L27" s="31">
        <v>413.25</v>
      </c>
      <c r="M27" s="31">
        <v>14.578580000000001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5532</v>
      </c>
      <c r="D28" s="36">
        <v>5503.7</v>
      </c>
      <c r="E28" s="36">
        <v>5467.45</v>
      </c>
      <c r="F28" s="36">
        <v>5402.9</v>
      </c>
      <c r="G28" s="36">
        <v>5366.65</v>
      </c>
      <c r="H28" s="36">
        <v>5568.25</v>
      </c>
      <c r="I28" s="36">
        <v>5604.5</v>
      </c>
      <c r="J28" s="36">
        <v>5669.05</v>
      </c>
      <c r="K28" s="31">
        <v>5539.95</v>
      </c>
      <c r="L28" s="31">
        <v>5439.15</v>
      </c>
      <c r="M28" s="31">
        <v>3.0247299999999999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420.85</v>
      </c>
      <c r="D29" s="36">
        <v>421.01666666666665</v>
      </c>
      <c r="E29" s="36">
        <v>416.88333333333333</v>
      </c>
      <c r="F29" s="36">
        <v>412.91666666666669</v>
      </c>
      <c r="G29" s="36">
        <v>408.78333333333336</v>
      </c>
      <c r="H29" s="36">
        <v>424.98333333333329</v>
      </c>
      <c r="I29" s="36">
        <v>429.11666666666662</v>
      </c>
      <c r="J29" s="36">
        <v>433.08333333333326</v>
      </c>
      <c r="K29" s="31">
        <v>425.15</v>
      </c>
      <c r="L29" s="31">
        <v>417.05</v>
      </c>
      <c r="M29" s="31">
        <v>6.7242600000000001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178.4</v>
      </c>
      <c r="D30" s="36">
        <v>178.68333333333331</v>
      </c>
      <c r="E30" s="36">
        <v>176.11666666666662</v>
      </c>
      <c r="F30" s="36">
        <v>173.83333333333331</v>
      </c>
      <c r="G30" s="36">
        <v>171.26666666666662</v>
      </c>
      <c r="H30" s="36">
        <v>180.96666666666661</v>
      </c>
      <c r="I30" s="36">
        <v>183.53333333333327</v>
      </c>
      <c r="J30" s="36">
        <v>185.81666666666661</v>
      </c>
      <c r="K30" s="31">
        <v>181.25</v>
      </c>
      <c r="L30" s="31">
        <v>176.4</v>
      </c>
      <c r="M30" s="31">
        <v>150.82128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3133</v>
      </c>
      <c r="D31" s="36">
        <v>3137.0666666666671</v>
      </c>
      <c r="E31" s="36">
        <v>3117.1333333333341</v>
      </c>
      <c r="F31" s="36">
        <v>3101.2666666666669</v>
      </c>
      <c r="G31" s="36">
        <v>3081.3333333333339</v>
      </c>
      <c r="H31" s="36">
        <v>3152.9333333333343</v>
      </c>
      <c r="I31" s="36">
        <v>3172.8666666666677</v>
      </c>
      <c r="J31" s="36">
        <v>3188.7333333333345</v>
      </c>
      <c r="K31" s="31">
        <v>3157</v>
      </c>
      <c r="L31" s="31">
        <v>3121.2</v>
      </c>
      <c r="M31" s="31">
        <v>4.8988899999999997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1947.95</v>
      </c>
      <c r="D32" s="36">
        <v>1950.9666666666669</v>
      </c>
      <c r="E32" s="36">
        <v>1928.0333333333338</v>
      </c>
      <c r="F32" s="36">
        <v>1908.1166666666668</v>
      </c>
      <c r="G32" s="36">
        <v>1885.1833333333336</v>
      </c>
      <c r="H32" s="36">
        <v>1970.8833333333339</v>
      </c>
      <c r="I32" s="36">
        <v>1993.8166666666668</v>
      </c>
      <c r="J32" s="36">
        <v>2013.733333333334</v>
      </c>
      <c r="K32" s="31">
        <v>1973.9</v>
      </c>
      <c r="L32" s="31">
        <v>1931.05</v>
      </c>
      <c r="M32" s="31">
        <v>5.1797199999999997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531.65</v>
      </c>
      <c r="D33" s="36">
        <v>534.78333333333342</v>
      </c>
      <c r="E33" s="36">
        <v>524.81666666666683</v>
      </c>
      <c r="F33" s="36">
        <v>517.98333333333346</v>
      </c>
      <c r="G33" s="36">
        <v>508.01666666666688</v>
      </c>
      <c r="H33" s="36">
        <v>541.61666666666679</v>
      </c>
      <c r="I33" s="36">
        <v>551.58333333333326</v>
      </c>
      <c r="J33" s="36">
        <v>558.41666666666674</v>
      </c>
      <c r="K33" s="31">
        <v>544.75</v>
      </c>
      <c r="L33" s="31">
        <v>527.95000000000005</v>
      </c>
      <c r="M33" s="31">
        <v>3.11802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717.1</v>
      </c>
      <c r="D34" s="36">
        <v>716.86666666666667</v>
      </c>
      <c r="E34" s="36">
        <v>710.33333333333337</v>
      </c>
      <c r="F34" s="36">
        <v>703.56666666666672</v>
      </c>
      <c r="G34" s="36">
        <v>697.03333333333342</v>
      </c>
      <c r="H34" s="36">
        <v>723.63333333333333</v>
      </c>
      <c r="I34" s="36">
        <v>730.16666666666663</v>
      </c>
      <c r="J34" s="36">
        <v>736.93333333333328</v>
      </c>
      <c r="K34" s="31">
        <v>723.4</v>
      </c>
      <c r="L34" s="31">
        <v>710.1</v>
      </c>
      <c r="M34" s="31">
        <v>15.02045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1055.75</v>
      </c>
      <c r="D35" s="36">
        <v>1044.95</v>
      </c>
      <c r="E35" s="36">
        <v>1031.9000000000001</v>
      </c>
      <c r="F35" s="36">
        <v>1008.0500000000001</v>
      </c>
      <c r="G35" s="36">
        <v>995.00000000000011</v>
      </c>
      <c r="H35" s="36">
        <v>1068.8000000000002</v>
      </c>
      <c r="I35" s="36">
        <v>1081.8499999999999</v>
      </c>
      <c r="J35" s="36">
        <v>1105.7</v>
      </c>
      <c r="K35" s="31">
        <v>1058</v>
      </c>
      <c r="L35" s="31">
        <v>1021.1</v>
      </c>
      <c r="M35" s="31">
        <v>35.025350000000003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314.35000000000002</v>
      </c>
      <c r="D36" s="36">
        <v>315.93333333333334</v>
      </c>
      <c r="E36" s="36">
        <v>309.4666666666667</v>
      </c>
      <c r="F36" s="36">
        <v>304.58333333333337</v>
      </c>
      <c r="G36" s="36">
        <v>298.11666666666673</v>
      </c>
      <c r="H36" s="36">
        <v>320.81666666666666</v>
      </c>
      <c r="I36" s="36">
        <v>327.28333333333325</v>
      </c>
      <c r="J36" s="36">
        <v>332.16666666666663</v>
      </c>
      <c r="K36" s="31">
        <v>322.39999999999998</v>
      </c>
      <c r="L36" s="31">
        <v>311.05</v>
      </c>
      <c r="M36" s="31">
        <v>17.82582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998.1</v>
      </c>
      <c r="D37" s="36">
        <v>995.33333333333337</v>
      </c>
      <c r="E37" s="36">
        <v>990.76666666666677</v>
      </c>
      <c r="F37" s="36">
        <v>983.43333333333339</v>
      </c>
      <c r="G37" s="36">
        <v>978.86666666666679</v>
      </c>
      <c r="H37" s="36">
        <v>1002.6666666666667</v>
      </c>
      <c r="I37" s="36">
        <v>1007.2333333333333</v>
      </c>
      <c r="J37" s="36">
        <v>1014.5666666666667</v>
      </c>
      <c r="K37" s="31">
        <v>999.9</v>
      </c>
      <c r="L37" s="31">
        <v>988</v>
      </c>
      <c r="M37" s="31">
        <v>61.039879999999997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5751.55</v>
      </c>
      <c r="D38" s="36">
        <v>5725.916666666667</v>
      </c>
      <c r="E38" s="36">
        <v>5686.9333333333343</v>
      </c>
      <c r="F38" s="36">
        <v>5622.3166666666675</v>
      </c>
      <c r="G38" s="36">
        <v>5583.3333333333348</v>
      </c>
      <c r="H38" s="36">
        <v>5790.5333333333338</v>
      </c>
      <c r="I38" s="36">
        <v>5829.5166666666655</v>
      </c>
      <c r="J38" s="36">
        <v>5894.1333333333332</v>
      </c>
      <c r="K38" s="31">
        <v>5764.9</v>
      </c>
      <c r="L38" s="31">
        <v>5661.3</v>
      </c>
      <c r="M38" s="31">
        <v>4.97403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1623.9</v>
      </c>
      <c r="D39" s="36">
        <v>1617.4666666666665</v>
      </c>
      <c r="E39" s="36">
        <v>1608.9333333333329</v>
      </c>
      <c r="F39" s="36">
        <v>1593.9666666666665</v>
      </c>
      <c r="G39" s="36">
        <v>1585.4333333333329</v>
      </c>
      <c r="H39" s="36">
        <v>1632.4333333333329</v>
      </c>
      <c r="I39" s="36">
        <v>1640.9666666666662</v>
      </c>
      <c r="J39" s="36">
        <v>1655.9333333333329</v>
      </c>
      <c r="K39" s="31">
        <v>1626</v>
      </c>
      <c r="L39" s="31">
        <v>1602.5</v>
      </c>
      <c r="M39" s="31">
        <v>8.0731599999999997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7377.3</v>
      </c>
      <c r="D40" s="36">
        <v>7392.5666666666657</v>
      </c>
      <c r="E40" s="36">
        <v>7315.1333333333314</v>
      </c>
      <c r="F40" s="36">
        <v>7252.9666666666653</v>
      </c>
      <c r="G40" s="36">
        <v>7175.533333333331</v>
      </c>
      <c r="H40" s="36">
        <v>7454.7333333333318</v>
      </c>
      <c r="I40" s="36">
        <v>7532.1666666666661</v>
      </c>
      <c r="J40" s="36">
        <v>7594.3333333333321</v>
      </c>
      <c r="K40" s="31">
        <v>7470</v>
      </c>
      <c r="L40" s="31">
        <v>7330.4</v>
      </c>
      <c r="M40" s="31">
        <v>0.27196999999999999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7128.35</v>
      </c>
      <c r="D41" s="36">
        <v>7123.9000000000005</v>
      </c>
      <c r="E41" s="36">
        <v>7069.9500000000007</v>
      </c>
      <c r="F41" s="36">
        <v>7011.55</v>
      </c>
      <c r="G41" s="36">
        <v>6957.6</v>
      </c>
      <c r="H41" s="36">
        <v>7182.3000000000011</v>
      </c>
      <c r="I41" s="36">
        <v>7236.25</v>
      </c>
      <c r="J41" s="36">
        <v>7294.6500000000015</v>
      </c>
      <c r="K41" s="31">
        <v>7177.85</v>
      </c>
      <c r="L41" s="31">
        <v>7065.5</v>
      </c>
      <c r="M41" s="31">
        <v>10.41404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2500.1</v>
      </c>
      <c r="D42" s="36">
        <v>2494.1333333333332</v>
      </c>
      <c r="E42" s="36">
        <v>2475.1166666666663</v>
      </c>
      <c r="F42" s="36">
        <v>2450.1333333333332</v>
      </c>
      <c r="G42" s="36">
        <v>2431.1166666666663</v>
      </c>
      <c r="H42" s="36">
        <v>2519.1166666666663</v>
      </c>
      <c r="I42" s="36">
        <v>2538.1333333333328</v>
      </c>
      <c r="J42" s="36">
        <v>2563.1166666666663</v>
      </c>
      <c r="K42" s="31">
        <v>2513.15</v>
      </c>
      <c r="L42" s="31">
        <v>2469.15</v>
      </c>
      <c r="M42" s="31">
        <v>2.3131300000000001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212.2</v>
      </c>
      <c r="D43" s="36">
        <v>213.14999999999998</v>
      </c>
      <c r="E43" s="36">
        <v>210.44999999999996</v>
      </c>
      <c r="F43" s="36">
        <v>208.7</v>
      </c>
      <c r="G43" s="36">
        <v>205.99999999999997</v>
      </c>
      <c r="H43" s="36">
        <v>214.89999999999995</v>
      </c>
      <c r="I43" s="36">
        <v>217.6</v>
      </c>
      <c r="J43" s="36">
        <v>219.34999999999994</v>
      </c>
      <c r="K43" s="31">
        <v>215.85</v>
      </c>
      <c r="L43" s="31">
        <v>211.4</v>
      </c>
      <c r="M43" s="31">
        <v>89.611840000000001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194.65</v>
      </c>
      <c r="D44" s="36">
        <v>194.75</v>
      </c>
      <c r="E44" s="36">
        <v>192.7</v>
      </c>
      <c r="F44" s="36">
        <v>190.75</v>
      </c>
      <c r="G44" s="36">
        <v>188.7</v>
      </c>
      <c r="H44" s="36">
        <v>196.7</v>
      </c>
      <c r="I44" s="36">
        <v>198.75</v>
      </c>
      <c r="J44" s="36">
        <v>200.7</v>
      </c>
      <c r="K44" s="31">
        <v>196.8</v>
      </c>
      <c r="L44" s="31">
        <v>192.8</v>
      </c>
      <c r="M44" s="31">
        <v>152.31148999999999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104</v>
      </c>
      <c r="D45" s="36">
        <v>104.28333333333335</v>
      </c>
      <c r="E45" s="36">
        <v>103.26666666666669</v>
      </c>
      <c r="F45" s="36">
        <v>102.53333333333335</v>
      </c>
      <c r="G45" s="36">
        <v>101.51666666666669</v>
      </c>
      <c r="H45" s="36">
        <v>105.01666666666669</v>
      </c>
      <c r="I45" s="36">
        <v>106.03333333333335</v>
      </c>
      <c r="J45" s="36">
        <v>106.76666666666669</v>
      </c>
      <c r="K45" s="31">
        <v>105.3</v>
      </c>
      <c r="L45" s="31">
        <v>103.55</v>
      </c>
      <c r="M45" s="31">
        <v>93.778009999999995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1619.6</v>
      </c>
      <c r="D46" s="36">
        <v>1613.2</v>
      </c>
      <c r="E46" s="36">
        <v>1600</v>
      </c>
      <c r="F46" s="36">
        <v>1580.3999999999999</v>
      </c>
      <c r="G46" s="36">
        <v>1567.1999999999998</v>
      </c>
      <c r="H46" s="36">
        <v>1632.8000000000002</v>
      </c>
      <c r="I46" s="36">
        <v>1646.0000000000005</v>
      </c>
      <c r="J46" s="36">
        <v>1665.6000000000004</v>
      </c>
      <c r="K46" s="31">
        <v>1626.4</v>
      </c>
      <c r="L46" s="31">
        <v>1593.6</v>
      </c>
      <c r="M46" s="31">
        <v>2.93466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141.85</v>
      </c>
      <c r="D47" s="36">
        <v>141.81666666666663</v>
      </c>
      <c r="E47" s="36">
        <v>140.18333333333328</v>
      </c>
      <c r="F47" s="36">
        <v>138.51666666666665</v>
      </c>
      <c r="G47" s="36">
        <v>136.8833333333333</v>
      </c>
      <c r="H47" s="36">
        <v>143.48333333333326</v>
      </c>
      <c r="I47" s="36">
        <v>145.11666666666665</v>
      </c>
      <c r="J47" s="36">
        <v>146.78333333333325</v>
      </c>
      <c r="K47" s="31">
        <v>143.44999999999999</v>
      </c>
      <c r="L47" s="31">
        <v>140.15</v>
      </c>
      <c r="M47" s="31">
        <v>74.452719999999999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569.65</v>
      </c>
      <c r="D48" s="36">
        <v>576.18333333333339</v>
      </c>
      <c r="E48" s="36">
        <v>562.36666666666679</v>
      </c>
      <c r="F48" s="36">
        <v>555.08333333333337</v>
      </c>
      <c r="G48" s="36">
        <v>541.26666666666677</v>
      </c>
      <c r="H48" s="36">
        <v>583.46666666666681</v>
      </c>
      <c r="I48" s="36">
        <v>597.28333333333342</v>
      </c>
      <c r="J48" s="36">
        <v>604.56666666666683</v>
      </c>
      <c r="K48" s="31">
        <v>590</v>
      </c>
      <c r="L48" s="31">
        <v>568.9</v>
      </c>
      <c r="M48" s="31">
        <v>6.5347900000000001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1096.75</v>
      </c>
      <c r="D49" s="36">
        <v>1088.6833333333334</v>
      </c>
      <c r="E49" s="36">
        <v>1079.0166666666669</v>
      </c>
      <c r="F49" s="36">
        <v>1061.2833333333335</v>
      </c>
      <c r="G49" s="36">
        <v>1051.616666666667</v>
      </c>
      <c r="H49" s="36">
        <v>1106.4166666666667</v>
      </c>
      <c r="I49" s="36">
        <v>1116.0833333333333</v>
      </c>
      <c r="J49" s="36">
        <v>1133.8166666666666</v>
      </c>
      <c r="K49" s="31">
        <v>1098.3499999999999</v>
      </c>
      <c r="L49" s="31">
        <v>1070.95</v>
      </c>
      <c r="M49" s="31">
        <v>9.0948499999999992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969.75</v>
      </c>
      <c r="D50" s="36">
        <v>970.66666666666663</v>
      </c>
      <c r="E50" s="36">
        <v>965.0333333333333</v>
      </c>
      <c r="F50" s="36">
        <v>960.31666666666672</v>
      </c>
      <c r="G50" s="36">
        <v>954.68333333333339</v>
      </c>
      <c r="H50" s="36">
        <v>975.38333333333321</v>
      </c>
      <c r="I50" s="36">
        <v>981.01666666666665</v>
      </c>
      <c r="J50" s="36">
        <v>985.73333333333312</v>
      </c>
      <c r="K50" s="31">
        <v>976.3</v>
      </c>
      <c r="L50" s="31">
        <v>965.95</v>
      </c>
      <c r="M50" s="31">
        <v>33.097320000000003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141.15</v>
      </c>
      <c r="D51" s="36">
        <v>140.71666666666667</v>
      </c>
      <c r="E51" s="36">
        <v>139.68333333333334</v>
      </c>
      <c r="F51" s="36">
        <v>138.21666666666667</v>
      </c>
      <c r="G51" s="36">
        <v>137.18333333333334</v>
      </c>
      <c r="H51" s="36">
        <v>142.18333333333334</v>
      </c>
      <c r="I51" s="36">
        <v>143.2166666666667</v>
      </c>
      <c r="J51" s="36">
        <v>144.68333333333334</v>
      </c>
      <c r="K51" s="31">
        <v>141.75</v>
      </c>
      <c r="L51" s="31">
        <v>139.25</v>
      </c>
      <c r="M51" s="31">
        <v>142.76385999999999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236</v>
      </c>
      <c r="D52" s="36">
        <v>235.73333333333335</v>
      </c>
      <c r="E52" s="36">
        <v>233.9666666666667</v>
      </c>
      <c r="F52" s="36">
        <v>231.93333333333334</v>
      </c>
      <c r="G52" s="36">
        <v>230.16666666666669</v>
      </c>
      <c r="H52" s="36">
        <v>237.76666666666671</v>
      </c>
      <c r="I52" s="36">
        <v>239.53333333333336</v>
      </c>
      <c r="J52" s="36">
        <v>241.56666666666672</v>
      </c>
      <c r="K52" s="31">
        <v>237.5</v>
      </c>
      <c r="L52" s="31">
        <v>233.7</v>
      </c>
      <c r="M52" s="31">
        <v>28.03434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20821.3</v>
      </c>
      <c r="D53" s="36">
        <v>20884.666666666668</v>
      </c>
      <c r="E53" s="36">
        <v>20551.683333333334</v>
      </c>
      <c r="F53" s="36">
        <v>20282.066666666666</v>
      </c>
      <c r="G53" s="36">
        <v>19949.083333333332</v>
      </c>
      <c r="H53" s="36">
        <v>21154.283333333336</v>
      </c>
      <c r="I53" s="36">
        <v>21487.266666666666</v>
      </c>
      <c r="J53" s="36">
        <v>21756.883333333339</v>
      </c>
      <c r="K53" s="31">
        <v>21217.65</v>
      </c>
      <c r="L53" s="31">
        <v>20615.05</v>
      </c>
      <c r="M53" s="31">
        <v>0.59486000000000006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402.1</v>
      </c>
      <c r="D54" s="36">
        <v>398.66666666666669</v>
      </c>
      <c r="E54" s="36">
        <v>394.53333333333336</v>
      </c>
      <c r="F54" s="36">
        <v>386.9666666666667</v>
      </c>
      <c r="G54" s="36">
        <v>382.83333333333337</v>
      </c>
      <c r="H54" s="36">
        <v>406.23333333333335</v>
      </c>
      <c r="I54" s="36">
        <v>410.36666666666667</v>
      </c>
      <c r="J54" s="36">
        <v>417.93333333333334</v>
      </c>
      <c r="K54" s="31">
        <v>402.8</v>
      </c>
      <c r="L54" s="31">
        <v>391.1</v>
      </c>
      <c r="M54" s="31">
        <v>128.65332000000001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4694.2</v>
      </c>
      <c r="D55" s="36">
        <v>4689.9333333333334</v>
      </c>
      <c r="E55" s="36">
        <v>4667.0166666666664</v>
      </c>
      <c r="F55" s="36">
        <v>4639.833333333333</v>
      </c>
      <c r="G55" s="36">
        <v>4616.9166666666661</v>
      </c>
      <c r="H55" s="36">
        <v>4717.1166666666668</v>
      </c>
      <c r="I55" s="36">
        <v>4740.0333333333328</v>
      </c>
      <c r="J55" s="36">
        <v>4767.2166666666672</v>
      </c>
      <c r="K55" s="31">
        <v>4712.8500000000004</v>
      </c>
      <c r="L55" s="31">
        <v>4662.75</v>
      </c>
      <c r="M55" s="31">
        <v>0.72533000000000003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394.65</v>
      </c>
      <c r="D56" s="36">
        <v>395.88333333333327</v>
      </c>
      <c r="E56" s="36">
        <v>390.56666666666655</v>
      </c>
      <c r="F56" s="36">
        <v>386.48333333333329</v>
      </c>
      <c r="G56" s="36">
        <v>381.16666666666657</v>
      </c>
      <c r="H56" s="36">
        <v>399.96666666666653</v>
      </c>
      <c r="I56" s="36">
        <v>405.28333333333325</v>
      </c>
      <c r="J56" s="36">
        <v>409.3666666666665</v>
      </c>
      <c r="K56" s="31">
        <v>401.2</v>
      </c>
      <c r="L56" s="31">
        <v>391.8</v>
      </c>
      <c r="M56" s="31">
        <v>31.3857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469.35</v>
      </c>
      <c r="D57" s="36">
        <v>441.56666666666666</v>
      </c>
      <c r="E57" s="36">
        <v>413.7833333333333</v>
      </c>
      <c r="F57" s="36">
        <v>358.21666666666664</v>
      </c>
      <c r="G57" s="36">
        <v>330.43333333333328</v>
      </c>
      <c r="H57" s="36">
        <v>497.13333333333333</v>
      </c>
      <c r="I57" s="36">
        <v>524.91666666666674</v>
      </c>
      <c r="J57" s="36">
        <v>580.48333333333335</v>
      </c>
      <c r="K57" s="31">
        <v>469.35</v>
      </c>
      <c r="L57" s="31">
        <v>386</v>
      </c>
      <c r="M57" s="31">
        <v>159.51070000000001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1120.95</v>
      </c>
      <c r="D58" s="36">
        <v>1118.8833333333334</v>
      </c>
      <c r="E58" s="36">
        <v>1103.8166666666668</v>
      </c>
      <c r="F58" s="36">
        <v>1086.6833333333334</v>
      </c>
      <c r="G58" s="36">
        <v>1071.6166666666668</v>
      </c>
      <c r="H58" s="36">
        <v>1136.0166666666669</v>
      </c>
      <c r="I58" s="36">
        <v>1151.0833333333335</v>
      </c>
      <c r="J58" s="36">
        <v>1168.2166666666669</v>
      </c>
      <c r="K58" s="31">
        <v>1133.95</v>
      </c>
      <c r="L58" s="31">
        <v>1101.75</v>
      </c>
      <c r="M58" s="31">
        <v>17.086870000000001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1271.5</v>
      </c>
      <c r="D59" s="36">
        <v>1269.6833333333334</v>
      </c>
      <c r="E59" s="36">
        <v>1255.8166666666668</v>
      </c>
      <c r="F59" s="36">
        <v>1240.1333333333334</v>
      </c>
      <c r="G59" s="36">
        <v>1226.2666666666669</v>
      </c>
      <c r="H59" s="36">
        <v>1285.3666666666668</v>
      </c>
      <c r="I59" s="36">
        <v>1299.2333333333336</v>
      </c>
      <c r="J59" s="36">
        <v>1314.9166666666667</v>
      </c>
      <c r="K59" s="31">
        <v>1283.55</v>
      </c>
      <c r="L59" s="31">
        <v>1254</v>
      </c>
      <c r="M59" s="31">
        <v>17.354970000000002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332.15</v>
      </c>
      <c r="D60" s="36">
        <v>333.34999999999997</v>
      </c>
      <c r="E60" s="36">
        <v>328.79999999999995</v>
      </c>
      <c r="F60" s="36">
        <v>325.45</v>
      </c>
      <c r="G60" s="36">
        <v>320.89999999999998</v>
      </c>
      <c r="H60" s="36">
        <v>336.69999999999993</v>
      </c>
      <c r="I60" s="36">
        <v>341.25</v>
      </c>
      <c r="J60" s="36">
        <v>344.59999999999991</v>
      </c>
      <c r="K60" s="31">
        <v>337.9</v>
      </c>
      <c r="L60" s="31">
        <v>330</v>
      </c>
      <c r="M60" s="31">
        <v>75.994470000000007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5634.45</v>
      </c>
      <c r="D61" s="36">
        <v>5627.5166666666664</v>
      </c>
      <c r="E61" s="36">
        <v>5589.9333333333325</v>
      </c>
      <c r="F61" s="36">
        <v>5545.4166666666661</v>
      </c>
      <c r="G61" s="36">
        <v>5507.8333333333321</v>
      </c>
      <c r="H61" s="36">
        <v>5672.0333333333328</v>
      </c>
      <c r="I61" s="36">
        <v>5709.6166666666668</v>
      </c>
      <c r="J61" s="36">
        <v>5754.1333333333332</v>
      </c>
      <c r="K61" s="31">
        <v>5665.1</v>
      </c>
      <c r="L61" s="31">
        <v>5583</v>
      </c>
      <c r="M61" s="31">
        <v>1.9694400000000001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2167.65</v>
      </c>
      <c r="D62" s="36">
        <v>2172.6833333333334</v>
      </c>
      <c r="E62" s="36">
        <v>2156.666666666667</v>
      </c>
      <c r="F62" s="36">
        <v>2145.6833333333334</v>
      </c>
      <c r="G62" s="36">
        <v>2129.666666666667</v>
      </c>
      <c r="H62" s="36">
        <v>2183.666666666667</v>
      </c>
      <c r="I62" s="36">
        <v>2199.6833333333334</v>
      </c>
      <c r="J62" s="36">
        <v>2210.666666666667</v>
      </c>
      <c r="K62" s="31">
        <v>2188.6999999999998</v>
      </c>
      <c r="L62" s="31">
        <v>2161.6999999999998</v>
      </c>
      <c r="M62" s="31">
        <v>2.8071799999999998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749.2</v>
      </c>
      <c r="D63" s="36">
        <v>749.36666666666679</v>
      </c>
      <c r="E63" s="36">
        <v>741.28333333333353</v>
      </c>
      <c r="F63" s="36">
        <v>733.36666666666679</v>
      </c>
      <c r="G63" s="36">
        <v>725.28333333333353</v>
      </c>
      <c r="H63" s="36">
        <v>757.28333333333353</v>
      </c>
      <c r="I63" s="36">
        <v>765.36666666666679</v>
      </c>
      <c r="J63" s="36">
        <v>773.28333333333353</v>
      </c>
      <c r="K63" s="31">
        <v>757.45</v>
      </c>
      <c r="L63" s="31">
        <v>741.45</v>
      </c>
      <c r="M63" s="31">
        <v>4.3075900000000003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1123.5999999999999</v>
      </c>
      <c r="D64" s="36">
        <v>1120.2166666666665</v>
      </c>
      <c r="E64" s="36">
        <v>1113.383333333333</v>
      </c>
      <c r="F64" s="36">
        <v>1103.1666666666665</v>
      </c>
      <c r="G64" s="36">
        <v>1096.333333333333</v>
      </c>
      <c r="H64" s="36">
        <v>1130.4333333333329</v>
      </c>
      <c r="I64" s="36">
        <v>1137.2666666666664</v>
      </c>
      <c r="J64" s="36">
        <v>1147.4833333333329</v>
      </c>
      <c r="K64" s="31">
        <v>1127.05</v>
      </c>
      <c r="L64" s="31">
        <v>1110</v>
      </c>
      <c r="M64" s="31">
        <v>1.64645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289.14999999999998</v>
      </c>
      <c r="D65" s="36">
        <v>290.25</v>
      </c>
      <c r="E65" s="36">
        <v>286.95</v>
      </c>
      <c r="F65" s="36">
        <v>284.75</v>
      </c>
      <c r="G65" s="36">
        <v>281.45</v>
      </c>
      <c r="H65" s="36">
        <v>292.45</v>
      </c>
      <c r="I65" s="36">
        <v>295.74999999999994</v>
      </c>
      <c r="J65" s="36">
        <v>297.95</v>
      </c>
      <c r="K65" s="31">
        <v>293.55</v>
      </c>
      <c r="L65" s="31">
        <v>288.05</v>
      </c>
      <c r="M65" s="31">
        <v>11.52652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1844.95</v>
      </c>
      <c r="D66" s="36">
        <v>1849.3</v>
      </c>
      <c r="E66" s="36">
        <v>1829.8999999999999</v>
      </c>
      <c r="F66" s="36">
        <v>1814.85</v>
      </c>
      <c r="G66" s="36">
        <v>1795.4499999999998</v>
      </c>
      <c r="H66" s="36">
        <v>1864.35</v>
      </c>
      <c r="I66" s="36">
        <v>1883.75</v>
      </c>
      <c r="J66" s="36">
        <v>1898.8</v>
      </c>
      <c r="K66" s="31">
        <v>1868.7</v>
      </c>
      <c r="L66" s="31">
        <v>1834.25</v>
      </c>
      <c r="M66" s="31">
        <v>2.92692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541</v>
      </c>
      <c r="D67" s="36">
        <v>540.16666666666663</v>
      </c>
      <c r="E67" s="36">
        <v>538.38333333333321</v>
      </c>
      <c r="F67" s="36">
        <v>535.76666666666654</v>
      </c>
      <c r="G67" s="36">
        <v>533.98333333333312</v>
      </c>
      <c r="H67" s="36">
        <v>542.7833333333333</v>
      </c>
      <c r="I67" s="36">
        <v>544.56666666666683</v>
      </c>
      <c r="J67" s="36">
        <v>547.18333333333339</v>
      </c>
      <c r="K67" s="31">
        <v>541.95000000000005</v>
      </c>
      <c r="L67" s="31">
        <v>537.54999999999995</v>
      </c>
      <c r="M67" s="31">
        <v>6.8056799999999997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2155.25</v>
      </c>
      <c r="D68" s="36">
        <v>2171.0166666666669</v>
      </c>
      <c r="E68" s="36">
        <v>2126.0333333333338</v>
      </c>
      <c r="F68" s="36">
        <v>2096.8166666666671</v>
      </c>
      <c r="G68" s="36">
        <v>2051.8333333333339</v>
      </c>
      <c r="H68" s="36">
        <v>2200.2333333333336</v>
      </c>
      <c r="I68" s="36">
        <v>2245.2166666666662</v>
      </c>
      <c r="J68" s="36">
        <v>2274.4333333333334</v>
      </c>
      <c r="K68" s="31">
        <v>2216</v>
      </c>
      <c r="L68" s="31">
        <v>2141.8000000000002</v>
      </c>
      <c r="M68" s="31">
        <v>2.1741000000000001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2133.4</v>
      </c>
      <c r="D69" s="36">
        <v>2135.15</v>
      </c>
      <c r="E69" s="36">
        <v>2118.3000000000002</v>
      </c>
      <c r="F69" s="36">
        <v>2103.2000000000003</v>
      </c>
      <c r="G69" s="36">
        <v>2086.3500000000004</v>
      </c>
      <c r="H69" s="36">
        <v>2150.25</v>
      </c>
      <c r="I69" s="36">
        <v>2167.0999999999995</v>
      </c>
      <c r="J69" s="36">
        <v>2182.1999999999998</v>
      </c>
      <c r="K69" s="31">
        <v>2152</v>
      </c>
      <c r="L69" s="31">
        <v>2120.0500000000002</v>
      </c>
      <c r="M69" s="31">
        <v>1.2967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385.7</v>
      </c>
      <c r="D70" s="36">
        <v>389.41666666666669</v>
      </c>
      <c r="E70" s="36">
        <v>379.28333333333336</v>
      </c>
      <c r="F70" s="36">
        <v>372.86666666666667</v>
      </c>
      <c r="G70" s="36">
        <v>362.73333333333335</v>
      </c>
      <c r="H70" s="36">
        <v>395.83333333333337</v>
      </c>
      <c r="I70" s="36">
        <v>405.9666666666667</v>
      </c>
      <c r="J70" s="36">
        <v>412.38333333333338</v>
      </c>
      <c r="K70" s="31">
        <v>399.55</v>
      </c>
      <c r="L70" s="31">
        <v>383</v>
      </c>
      <c r="M70" s="31">
        <v>48.060720000000003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179.95</v>
      </c>
      <c r="D71" s="36">
        <v>181.93333333333331</v>
      </c>
      <c r="E71" s="36">
        <v>177.06666666666661</v>
      </c>
      <c r="F71" s="36">
        <v>174.18333333333331</v>
      </c>
      <c r="G71" s="36">
        <v>169.31666666666661</v>
      </c>
      <c r="H71" s="36">
        <v>184.81666666666661</v>
      </c>
      <c r="I71" s="36">
        <v>189.68333333333334</v>
      </c>
      <c r="J71" s="36">
        <v>192.56666666666661</v>
      </c>
      <c r="K71" s="31">
        <v>186.8</v>
      </c>
      <c r="L71" s="31">
        <v>179.05</v>
      </c>
      <c r="M71" s="31">
        <v>18.538219999999999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3701.7</v>
      </c>
      <c r="D72" s="36">
        <v>3710.0833333333335</v>
      </c>
      <c r="E72" s="36">
        <v>3676.6166666666668</v>
      </c>
      <c r="F72" s="36">
        <v>3651.5333333333333</v>
      </c>
      <c r="G72" s="36">
        <v>3618.0666666666666</v>
      </c>
      <c r="H72" s="36">
        <v>3735.166666666667</v>
      </c>
      <c r="I72" s="36">
        <v>3768.6333333333332</v>
      </c>
      <c r="J72" s="36">
        <v>3793.7166666666672</v>
      </c>
      <c r="K72" s="31">
        <v>3743.55</v>
      </c>
      <c r="L72" s="31">
        <v>3685</v>
      </c>
      <c r="M72" s="31">
        <v>3.1702699999999999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5412.2</v>
      </c>
      <c r="D73" s="36">
        <v>5435.0166666666664</v>
      </c>
      <c r="E73" s="36">
        <v>5362.083333333333</v>
      </c>
      <c r="F73" s="36">
        <v>5311.9666666666662</v>
      </c>
      <c r="G73" s="36">
        <v>5239.0333333333328</v>
      </c>
      <c r="H73" s="36">
        <v>5485.1333333333332</v>
      </c>
      <c r="I73" s="36">
        <v>5558.0666666666675</v>
      </c>
      <c r="J73" s="36">
        <v>5608.1833333333334</v>
      </c>
      <c r="K73" s="31">
        <v>5507.95</v>
      </c>
      <c r="L73" s="31">
        <v>5384.9</v>
      </c>
      <c r="M73" s="31">
        <v>1.8197700000000001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632.54999999999995</v>
      </c>
      <c r="D74" s="36">
        <v>630.51666666666665</v>
      </c>
      <c r="E74" s="36">
        <v>625.5333333333333</v>
      </c>
      <c r="F74" s="36">
        <v>618.51666666666665</v>
      </c>
      <c r="G74" s="36">
        <v>613.5333333333333</v>
      </c>
      <c r="H74" s="36">
        <v>637.5333333333333</v>
      </c>
      <c r="I74" s="36">
        <v>642.51666666666665</v>
      </c>
      <c r="J74" s="36">
        <v>649.5333333333333</v>
      </c>
      <c r="K74" s="31">
        <v>635.5</v>
      </c>
      <c r="L74" s="31">
        <v>623.5</v>
      </c>
      <c r="M74" s="31">
        <v>27.627130000000001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3838.25</v>
      </c>
      <c r="D75" s="36">
        <v>3841.4833333333336</v>
      </c>
      <c r="E75" s="36">
        <v>3809.1166666666672</v>
      </c>
      <c r="F75" s="36">
        <v>3779.9833333333336</v>
      </c>
      <c r="G75" s="36">
        <v>3747.6166666666672</v>
      </c>
      <c r="H75" s="36">
        <v>3870.6166666666672</v>
      </c>
      <c r="I75" s="36">
        <v>3902.983333333334</v>
      </c>
      <c r="J75" s="36">
        <v>3932.1166666666672</v>
      </c>
      <c r="K75" s="31">
        <v>3873.85</v>
      </c>
      <c r="L75" s="31">
        <v>3812.35</v>
      </c>
      <c r="M75" s="31">
        <v>2.0060799999999999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5664.55</v>
      </c>
      <c r="D76" s="36">
        <v>5683.2166666666672</v>
      </c>
      <c r="E76" s="36">
        <v>5636.4333333333343</v>
      </c>
      <c r="F76" s="36">
        <v>5608.3166666666675</v>
      </c>
      <c r="G76" s="36">
        <v>5561.5333333333347</v>
      </c>
      <c r="H76" s="36">
        <v>5711.3333333333339</v>
      </c>
      <c r="I76" s="36">
        <v>5758.1166666666668</v>
      </c>
      <c r="J76" s="36">
        <v>5786.2333333333336</v>
      </c>
      <c r="K76" s="31">
        <v>5730</v>
      </c>
      <c r="L76" s="31">
        <v>5655.1</v>
      </c>
      <c r="M76" s="31">
        <v>4.2491599999999998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3833.8</v>
      </c>
      <c r="D77" s="36">
        <v>3831.0666666666671</v>
      </c>
      <c r="E77" s="36">
        <v>3807.733333333334</v>
      </c>
      <c r="F77" s="36">
        <v>3781.666666666667</v>
      </c>
      <c r="G77" s="36">
        <v>3758.3333333333339</v>
      </c>
      <c r="H77" s="36">
        <v>3857.1333333333341</v>
      </c>
      <c r="I77" s="36">
        <v>3880.4666666666672</v>
      </c>
      <c r="J77" s="36">
        <v>3906.5333333333342</v>
      </c>
      <c r="K77" s="31">
        <v>3854.4</v>
      </c>
      <c r="L77" s="31">
        <v>3805</v>
      </c>
      <c r="M77" s="31">
        <v>2.8619400000000002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3206.8</v>
      </c>
      <c r="D78" s="36">
        <v>3219.2666666666664</v>
      </c>
      <c r="E78" s="36">
        <v>3183.5333333333328</v>
      </c>
      <c r="F78" s="36">
        <v>3160.2666666666664</v>
      </c>
      <c r="G78" s="36">
        <v>3124.5333333333328</v>
      </c>
      <c r="H78" s="36">
        <v>3242.5333333333328</v>
      </c>
      <c r="I78" s="36">
        <v>3278.2666666666664</v>
      </c>
      <c r="J78" s="36">
        <v>3301.5333333333328</v>
      </c>
      <c r="K78" s="31">
        <v>3255</v>
      </c>
      <c r="L78" s="31">
        <v>3196</v>
      </c>
      <c r="M78" s="31">
        <v>1.4653099999999999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145.44999999999999</v>
      </c>
      <c r="D79" s="36">
        <v>145.94999999999999</v>
      </c>
      <c r="E79" s="36">
        <v>144.69999999999999</v>
      </c>
      <c r="F79" s="36">
        <v>143.94999999999999</v>
      </c>
      <c r="G79" s="36">
        <v>142.69999999999999</v>
      </c>
      <c r="H79" s="36">
        <v>146.69999999999999</v>
      </c>
      <c r="I79" s="36">
        <v>147.94999999999999</v>
      </c>
      <c r="J79" s="36">
        <v>148.69999999999999</v>
      </c>
      <c r="K79" s="31">
        <v>147.19999999999999</v>
      </c>
      <c r="L79" s="31">
        <v>145.19999999999999</v>
      </c>
      <c r="M79" s="31">
        <v>77.383539999999996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2785.4</v>
      </c>
      <c r="D80" s="36">
        <v>2789.6333333333332</v>
      </c>
      <c r="E80" s="36">
        <v>2751.7666666666664</v>
      </c>
      <c r="F80" s="36">
        <v>2718.1333333333332</v>
      </c>
      <c r="G80" s="36">
        <v>2680.2666666666664</v>
      </c>
      <c r="H80" s="36">
        <v>2823.2666666666664</v>
      </c>
      <c r="I80" s="36">
        <v>2861.1333333333332</v>
      </c>
      <c r="J80" s="36">
        <v>2894.7666666666664</v>
      </c>
      <c r="K80" s="31">
        <v>2827.5</v>
      </c>
      <c r="L80" s="31">
        <v>2756</v>
      </c>
      <c r="M80" s="31">
        <v>0.67220999999999997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365.45</v>
      </c>
      <c r="D81" s="36">
        <v>365.51666666666665</v>
      </c>
      <c r="E81" s="36">
        <v>356.13333333333333</v>
      </c>
      <c r="F81" s="36">
        <v>346.81666666666666</v>
      </c>
      <c r="G81" s="36">
        <v>337.43333333333334</v>
      </c>
      <c r="H81" s="36">
        <v>374.83333333333331</v>
      </c>
      <c r="I81" s="36">
        <v>384.21666666666664</v>
      </c>
      <c r="J81" s="36">
        <v>393.5333333333333</v>
      </c>
      <c r="K81" s="31">
        <v>374.9</v>
      </c>
      <c r="L81" s="31">
        <v>356.2</v>
      </c>
      <c r="M81" s="31">
        <v>38.113999999999997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123.8</v>
      </c>
      <c r="D82" s="36">
        <v>124.05</v>
      </c>
      <c r="E82" s="36">
        <v>122.64999999999999</v>
      </c>
      <c r="F82" s="36">
        <v>121.5</v>
      </c>
      <c r="G82" s="36">
        <v>120.1</v>
      </c>
      <c r="H82" s="36">
        <v>125.19999999999999</v>
      </c>
      <c r="I82" s="36">
        <v>126.6</v>
      </c>
      <c r="J82" s="36">
        <v>127.74999999999999</v>
      </c>
      <c r="K82" s="31">
        <v>125.45</v>
      </c>
      <c r="L82" s="31">
        <v>122.9</v>
      </c>
      <c r="M82" s="31">
        <v>77.38964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1719.2</v>
      </c>
      <c r="D83" s="36">
        <v>1702.5333333333335</v>
      </c>
      <c r="E83" s="36">
        <v>1680.0666666666671</v>
      </c>
      <c r="F83" s="36">
        <v>1640.9333333333336</v>
      </c>
      <c r="G83" s="36">
        <v>1618.4666666666672</v>
      </c>
      <c r="H83" s="36">
        <v>1741.666666666667</v>
      </c>
      <c r="I83" s="36">
        <v>1764.1333333333337</v>
      </c>
      <c r="J83" s="36">
        <v>1803.2666666666669</v>
      </c>
      <c r="K83" s="31">
        <v>1725</v>
      </c>
      <c r="L83" s="31">
        <v>1663.4</v>
      </c>
      <c r="M83" s="31">
        <v>16.499400000000001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1008.6</v>
      </c>
      <c r="D84" s="36">
        <v>1006.2166666666666</v>
      </c>
      <c r="E84" s="36">
        <v>998.93333333333317</v>
      </c>
      <c r="F84" s="36">
        <v>989.26666666666654</v>
      </c>
      <c r="G84" s="36">
        <v>981.98333333333312</v>
      </c>
      <c r="H84" s="36">
        <v>1015.8833333333332</v>
      </c>
      <c r="I84" s="36">
        <v>1023.1666666666667</v>
      </c>
      <c r="J84" s="36">
        <v>1032.8333333333333</v>
      </c>
      <c r="K84" s="31">
        <v>1013.5</v>
      </c>
      <c r="L84" s="31">
        <v>996.55</v>
      </c>
      <c r="M84" s="31">
        <v>5.5364300000000002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1861.9</v>
      </c>
      <c r="D85" s="36">
        <v>1863.4000000000003</v>
      </c>
      <c r="E85" s="36">
        <v>1830.9000000000005</v>
      </c>
      <c r="F85" s="36">
        <v>1799.9000000000003</v>
      </c>
      <c r="G85" s="36">
        <v>1767.4000000000005</v>
      </c>
      <c r="H85" s="36">
        <v>1894.4000000000005</v>
      </c>
      <c r="I85" s="36">
        <v>1926.9</v>
      </c>
      <c r="J85" s="36">
        <v>1957.9000000000005</v>
      </c>
      <c r="K85" s="31">
        <v>1895.9</v>
      </c>
      <c r="L85" s="31">
        <v>1832.4</v>
      </c>
      <c r="M85" s="31">
        <v>4.3420899999999998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1974.1</v>
      </c>
      <c r="D86" s="36">
        <v>1972.5833333333333</v>
      </c>
      <c r="E86" s="36">
        <v>1960.2666666666664</v>
      </c>
      <c r="F86" s="36">
        <v>1946.4333333333332</v>
      </c>
      <c r="G86" s="36">
        <v>1934.1166666666663</v>
      </c>
      <c r="H86" s="36">
        <v>1986.4166666666665</v>
      </c>
      <c r="I86" s="36">
        <v>1998.7333333333336</v>
      </c>
      <c r="J86" s="36">
        <v>2012.5666666666666</v>
      </c>
      <c r="K86" s="31">
        <v>1984.9</v>
      </c>
      <c r="L86" s="31">
        <v>1958.75</v>
      </c>
      <c r="M86" s="31">
        <v>3.1387700000000001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425.95</v>
      </c>
      <c r="D87" s="36">
        <v>426.48333333333329</v>
      </c>
      <c r="E87" s="36">
        <v>424.61666666666656</v>
      </c>
      <c r="F87" s="36">
        <v>423.28333333333325</v>
      </c>
      <c r="G87" s="36">
        <v>421.41666666666652</v>
      </c>
      <c r="H87" s="36">
        <v>427.81666666666661</v>
      </c>
      <c r="I87" s="36">
        <v>429.68333333333328</v>
      </c>
      <c r="J87" s="36">
        <v>431.01666666666665</v>
      </c>
      <c r="K87" s="31">
        <v>428.35</v>
      </c>
      <c r="L87" s="31">
        <v>425.15</v>
      </c>
      <c r="M87" s="31">
        <v>5.0481600000000002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2112.1</v>
      </c>
      <c r="D88" s="36">
        <v>2117.7166666666667</v>
      </c>
      <c r="E88" s="36">
        <v>2083.3333333333335</v>
      </c>
      <c r="F88" s="36">
        <v>2054.5666666666666</v>
      </c>
      <c r="G88" s="36">
        <v>2020.1833333333334</v>
      </c>
      <c r="H88" s="36">
        <v>2146.4833333333336</v>
      </c>
      <c r="I88" s="36">
        <v>2180.8666666666668</v>
      </c>
      <c r="J88" s="36">
        <v>2209.6333333333337</v>
      </c>
      <c r="K88" s="31">
        <v>2152.1</v>
      </c>
      <c r="L88" s="31">
        <v>2088.9499999999998</v>
      </c>
      <c r="M88" s="31">
        <v>10.14171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1306</v>
      </c>
      <c r="D89" s="36">
        <v>1304.5333333333333</v>
      </c>
      <c r="E89" s="36">
        <v>1299.4666666666667</v>
      </c>
      <c r="F89" s="36">
        <v>1292.9333333333334</v>
      </c>
      <c r="G89" s="36">
        <v>1287.8666666666668</v>
      </c>
      <c r="H89" s="36">
        <v>1311.0666666666666</v>
      </c>
      <c r="I89" s="36">
        <v>1316.1333333333332</v>
      </c>
      <c r="J89" s="36">
        <v>1322.6666666666665</v>
      </c>
      <c r="K89" s="31">
        <v>1309.5999999999999</v>
      </c>
      <c r="L89" s="31">
        <v>1298</v>
      </c>
      <c r="M89" s="31">
        <v>5.9051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1329.7</v>
      </c>
      <c r="D90" s="36">
        <v>1328.6166666666666</v>
      </c>
      <c r="E90" s="36">
        <v>1321.4833333333331</v>
      </c>
      <c r="F90" s="36">
        <v>1313.2666666666667</v>
      </c>
      <c r="G90" s="36">
        <v>1306.1333333333332</v>
      </c>
      <c r="H90" s="36">
        <v>1336.833333333333</v>
      </c>
      <c r="I90" s="36">
        <v>1343.9666666666667</v>
      </c>
      <c r="J90" s="36">
        <v>1352.1833333333329</v>
      </c>
      <c r="K90" s="31">
        <v>1335.75</v>
      </c>
      <c r="L90" s="31">
        <v>1320.4</v>
      </c>
      <c r="M90" s="31">
        <v>15.356299999999999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2853.7</v>
      </c>
      <c r="D91" s="36">
        <v>2863.2166666666667</v>
      </c>
      <c r="E91" s="36">
        <v>2823.4333333333334</v>
      </c>
      <c r="F91" s="36">
        <v>2793.1666666666665</v>
      </c>
      <c r="G91" s="36">
        <v>2753.3833333333332</v>
      </c>
      <c r="H91" s="36">
        <v>2893.4833333333336</v>
      </c>
      <c r="I91" s="36">
        <v>2933.2666666666673</v>
      </c>
      <c r="J91" s="36">
        <v>2963.5333333333338</v>
      </c>
      <c r="K91" s="31">
        <v>2903</v>
      </c>
      <c r="L91" s="31">
        <v>2832.95</v>
      </c>
      <c r="M91" s="31">
        <v>3.07647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1512.55</v>
      </c>
      <c r="D92" s="36">
        <v>1512.0333333333335</v>
      </c>
      <c r="E92" s="36">
        <v>1504.0666666666671</v>
      </c>
      <c r="F92" s="36">
        <v>1495.5833333333335</v>
      </c>
      <c r="G92" s="36">
        <v>1487.616666666667</v>
      </c>
      <c r="H92" s="36">
        <v>1520.5166666666671</v>
      </c>
      <c r="I92" s="36">
        <v>1528.4833333333338</v>
      </c>
      <c r="J92" s="36">
        <v>1536.9666666666672</v>
      </c>
      <c r="K92" s="31">
        <v>1520</v>
      </c>
      <c r="L92" s="31">
        <v>1503.55</v>
      </c>
      <c r="M92" s="31">
        <v>145.61824999999999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668.5</v>
      </c>
      <c r="D93" s="36">
        <v>669.71666666666658</v>
      </c>
      <c r="E93" s="36">
        <v>664.08333333333314</v>
      </c>
      <c r="F93" s="36">
        <v>659.66666666666652</v>
      </c>
      <c r="G93" s="36">
        <v>654.03333333333308</v>
      </c>
      <c r="H93" s="36">
        <v>674.13333333333321</v>
      </c>
      <c r="I93" s="36">
        <v>679.76666666666665</v>
      </c>
      <c r="J93" s="36">
        <v>684.18333333333328</v>
      </c>
      <c r="K93" s="31">
        <v>675.35</v>
      </c>
      <c r="L93" s="31">
        <v>665.3</v>
      </c>
      <c r="M93" s="31">
        <v>26.641539999999999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3413.6</v>
      </c>
      <c r="D94" s="36">
        <v>3403.3666666666663</v>
      </c>
      <c r="E94" s="36">
        <v>3379.0333333333328</v>
      </c>
      <c r="F94" s="36">
        <v>3344.4666666666667</v>
      </c>
      <c r="G94" s="36">
        <v>3320.1333333333332</v>
      </c>
      <c r="H94" s="36">
        <v>3437.9333333333325</v>
      </c>
      <c r="I94" s="36">
        <v>3462.2666666666655</v>
      </c>
      <c r="J94" s="36">
        <v>3496.8333333333321</v>
      </c>
      <c r="K94" s="31">
        <v>3427.7</v>
      </c>
      <c r="L94" s="31">
        <v>3368.8</v>
      </c>
      <c r="M94" s="31">
        <v>7.7514500000000002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500.25</v>
      </c>
      <c r="D95" s="36">
        <v>502.01666666666665</v>
      </c>
      <c r="E95" s="36">
        <v>497.18333333333328</v>
      </c>
      <c r="F95" s="36">
        <v>494.11666666666662</v>
      </c>
      <c r="G95" s="36">
        <v>489.28333333333325</v>
      </c>
      <c r="H95" s="36">
        <v>505.08333333333331</v>
      </c>
      <c r="I95" s="36">
        <v>509.91666666666669</v>
      </c>
      <c r="J95" s="36">
        <v>512.98333333333335</v>
      </c>
      <c r="K95" s="31">
        <v>506.85</v>
      </c>
      <c r="L95" s="31">
        <v>498.95</v>
      </c>
      <c r="M95" s="31">
        <v>43.3797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305.5</v>
      </c>
      <c r="D96" s="36">
        <v>307.38333333333338</v>
      </c>
      <c r="E96" s="36">
        <v>300.41666666666674</v>
      </c>
      <c r="F96" s="36">
        <v>295.33333333333337</v>
      </c>
      <c r="G96" s="36">
        <v>288.36666666666673</v>
      </c>
      <c r="H96" s="36">
        <v>312.46666666666675</v>
      </c>
      <c r="I96" s="36">
        <v>319.43333333333334</v>
      </c>
      <c r="J96" s="36">
        <v>324.51666666666677</v>
      </c>
      <c r="K96" s="31">
        <v>314.35000000000002</v>
      </c>
      <c r="L96" s="31">
        <v>302.3</v>
      </c>
      <c r="M96" s="31">
        <v>99.80162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2521.9</v>
      </c>
      <c r="D97" s="36">
        <v>2516.7166666666667</v>
      </c>
      <c r="E97" s="36">
        <v>2509.1833333333334</v>
      </c>
      <c r="F97" s="36">
        <v>2496.4666666666667</v>
      </c>
      <c r="G97" s="36">
        <v>2488.9333333333334</v>
      </c>
      <c r="H97" s="36">
        <v>2529.4333333333334</v>
      </c>
      <c r="I97" s="36">
        <v>2536.9666666666672</v>
      </c>
      <c r="J97" s="36">
        <v>2549.6833333333334</v>
      </c>
      <c r="K97" s="31">
        <v>2524.25</v>
      </c>
      <c r="L97" s="31">
        <v>2504</v>
      </c>
      <c r="M97" s="31">
        <v>8.1661000000000001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299.55</v>
      </c>
      <c r="D98" s="36">
        <v>300.59999999999997</v>
      </c>
      <c r="E98" s="36">
        <v>297.19999999999993</v>
      </c>
      <c r="F98" s="36">
        <v>294.84999999999997</v>
      </c>
      <c r="G98" s="36">
        <v>291.44999999999993</v>
      </c>
      <c r="H98" s="36">
        <v>302.94999999999993</v>
      </c>
      <c r="I98" s="36">
        <v>306.34999999999991</v>
      </c>
      <c r="J98" s="36">
        <v>308.69999999999993</v>
      </c>
      <c r="K98" s="31">
        <v>304</v>
      </c>
      <c r="L98" s="31">
        <v>298.25</v>
      </c>
      <c r="M98" s="31">
        <v>2.9007299999999998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36778.85</v>
      </c>
      <c r="D99" s="36">
        <v>36723.583333333328</v>
      </c>
      <c r="E99" s="36">
        <v>36497.21666666666</v>
      </c>
      <c r="F99" s="36">
        <v>36215.583333333328</v>
      </c>
      <c r="G99" s="36">
        <v>35989.21666666666</v>
      </c>
      <c r="H99" s="36">
        <v>37005.21666666666</v>
      </c>
      <c r="I99" s="36">
        <v>37231.583333333328</v>
      </c>
      <c r="J99" s="36">
        <v>37513.21666666666</v>
      </c>
      <c r="K99" s="31">
        <v>36949.949999999997</v>
      </c>
      <c r="L99" s="31">
        <v>36441.949999999997</v>
      </c>
      <c r="M99" s="31">
        <v>9.9559999999999996E-2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922.75</v>
      </c>
      <c r="D100" s="36">
        <v>920.9</v>
      </c>
      <c r="E100" s="36">
        <v>916.59999999999991</v>
      </c>
      <c r="F100" s="36">
        <v>910.44999999999993</v>
      </c>
      <c r="G100" s="36">
        <v>906.14999999999986</v>
      </c>
      <c r="H100" s="36">
        <v>927.05</v>
      </c>
      <c r="I100" s="36">
        <v>931.34999999999991</v>
      </c>
      <c r="J100" s="36">
        <v>937.5</v>
      </c>
      <c r="K100" s="31">
        <v>925.2</v>
      </c>
      <c r="L100" s="31">
        <v>914.75</v>
      </c>
      <c r="M100" s="31">
        <v>121.97978999999999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1449.1</v>
      </c>
      <c r="D101" s="36">
        <v>1454.2666666666664</v>
      </c>
      <c r="E101" s="36">
        <v>1433.6833333333329</v>
      </c>
      <c r="F101" s="36">
        <v>1418.2666666666664</v>
      </c>
      <c r="G101" s="36">
        <v>1397.6833333333329</v>
      </c>
      <c r="H101" s="36">
        <v>1469.6833333333329</v>
      </c>
      <c r="I101" s="36">
        <v>1490.2666666666664</v>
      </c>
      <c r="J101" s="36">
        <v>1505.6833333333329</v>
      </c>
      <c r="K101" s="31">
        <v>1474.85</v>
      </c>
      <c r="L101" s="31">
        <v>1438.85</v>
      </c>
      <c r="M101" s="31">
        <v>2.0634299999999999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558.04999999999995</v>
      </c>
      <c r="D102" s="36">
        <v>558.08333333333337</v>
      </c>
      <c r="E102" s="36">
        <v>550.2166666666667</v>
      </c>
      <c r="F102" s="36">
        <v>542.38333333333333</v>
      </c>
      <c r="G102" s="36">
        <v>534.51666666666665</v>
      </c>
      <c r="H102" s="36">
        <v>565.91666666666674</v>
      </c>
      <c r="I102" s="36">
        <v>573.7833333333333</v>
      </c>
      <c r="J102" s="36">
        <v>581.61666666666679</v>
      </c>
      <c r="K102" s="31">
        <v>565.95000000000005</v>
      </c>
      <c r="L102" s="31">
        <v>550.25</v>
      </c>
      <c r="M102" s="31">
        <v>24.929120000000001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13.5</v>
      </c>
      <c r="D103" s="36">
        <v>13.550000000000002</v>
      </c>
      <c r="E103" s="36">
        <v>13.250000000000005</v>
      </c>
      <c r="F103" s="36">
        <v>13.000000000000004</v>
      </c>
      <c r="G103" s="36">
        <v>12.700000000000006</v>
      </c>
      <c r="H103" s="36">
        <v>13.800000000000004</v>
      </c>
      <c r="I103" s="36">
        <v>14.100000000000001</v>
      </c>
      <c r="J103" s="36">
        <v>14.350000000000003</v>
      </c>
      <c r="K103" s="31">
        <v>13.85</v>
      </c>
      <c r="L103" s="31">
        <v>13.3</v>
      </c>
      <c r="M103" s="31">
        <v>2079.9805500000002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83.2</v>
      </c>
      <c r="D104" s="36">
        <v>83.516666666666666</v>
      </c>
      <c r="E104" s="36">
        <v>82.383333333333326</v>
      </c>
      <c r="F104" s="36">
        <v>81.566666666666663</v>
      </c>
      <c r="G104" s="36">
        <v>80.433333333333323</v>
      </c>
      <c r="H104" s="36">
        <v>84.333333333333329</v>
      </c>
      <c r="I104" s="36">
        <v>85.466666666666683</v>
      </c>
      <c r="J104" s="36">
        <v>86.283333333333331</v>
      </c>
      <c r="K104" s="31">
        <v>84.65</v>
      </c>
      <c r="L104" s="31">
        <v>82.7</v>
      </c>
      <c r="M104" s="31">
        <v>256.96794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389.5</v>
      </c>
      <c r="D105" s="36">
        <v>389.98333333333335</v>
      </c>
      <c r="E105" s="36">
        <v>387.51666666666671</v>
      </c>
      <c r="F105" s="36">
        <v>385.53333333333336</v>
      </c>
      <c r="G105" s="36">
        <v>383.06666666666672</v>
      </c>
      <c r="H105" s="36">
        <v>391.9666666666667</v>
      </c>
      <c r="I105" s="36">
        <v>394.43333333333339</v>
      </c>
      <c r="J105" s="36">
        <v>396.41666666666669</v>
      </c>
      <c r="K105" s="31">
        <v>392.45</v>
      </c>
      <c r="L105" s="31">
        <v>388</v>
      </c>
      <c r="M105" s="31">
        <v>16.164919999999999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417</v>
      </c>
      <c r="D106" s="36">
        <v>417.16666666666669</v>
      </c>
      <c r="E106" s="36">
        <v>413.13333333333338</v>
      </c>
      <c r="F106" s="36">
        <v>409.26666666666671</v>
      </c>
      <c r="G106" s="36">
        <v>405.23333333333341</v>
      </c>
      <c r="H106" s="36">
        <v>421.03333333333336</v>
      </c>
      <c r="I106" s="36">
        <v>425.06666666666666</v>
      </c>
      <c r="J106" s="36">
        <v>428.93333333333334</v>
      </c>
      <c r="K106" s="31">
        <v>421.2</v>
      </c>
      <c r="L106" s="31">
        <v>413.3</v>
      </c>
      <c r="M106" s="31">
        <v>12.864229999999999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411.35</v>
      </c>
      <c r="D107" s="36">
        <v>414.66666666666669</v>
      </c>
      <c r="E107" s="36">
        <v>406.78333333333336</v>
      </c>
      <c r="F107" s="36">
        <v>402.2166666666667</v>
      </c>
      <c r="G107" s="36">
        <v>394.33333333333337</v>
      </c>
      <c r="H107" s="36">
        <v>419.23333333333335</v>
      </c>
      <c r="I107" s="36">
        <v>427.11666666666667</v>
      </c>
      <c r="J107" s="36">
        <v>431.68333333333334</v>
      </c>
      <c r="K107" s="31">
        <v>422.55</v>
      </c>
      <c r="L107" s="31">
        <v>410.1</v>
      </c>
      <c r="M107" s="31">
        <v>8.8184000000000005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2604.35</v>
      </c>
      <c r="D108" s="36">
        <v>2619.7166666666667</v>
      </c>
      <c r="E108" s="36">
        <v>2578.6833333333334</v>
      </c>
      <c r="F108" s="36">
        <v>2553.0166666666669</v>
      </c>
      <c r="G108" s="36">
        <v>2511.9833333333336</v>
      </c>
      <c r="H108" s="36">
        <v>2645.3833333333332</v>
      </c>
      <c r="I108" s="36">
        <v>2686.416666666667</v>
      </c>
      <c r="J108" s="36">
        <v>2712.083333333333</v>
      </c>
      <c r="K108" s="31">
        <v>2660.75</v>
      </c>
      <c r="L108" s="31">
        <v>2594.0500000000002</v>
      </c>
      <c r="M108" s="31">
        <v>4.7663200000000003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1470.4</v>
      </c>
      <c r="D109" s="36">
        <v>1478.2833333333335</v>
      </c>
      <c r="E109" s="36">
        <v>1451.0666666666671</v>
      </c>
      <c r="F109" s="36">
        <v>1431.7333333333336</v>
      </c>
      <c r="G109" s="36">
        <v>1404.5166666666671</v>
      </c>
      <c r="H109" s="36">
        <v>1497.616666666667</v>
      </c>
      <c r="I109" s="36">
        <v>1524.8333333333337</v>
      </c>
      <c r="J109" s="36">
        <v>1544.166666666667</v>
      </c>
      <c r="K109" s="31">
        <v>1505.5</v>
      </c>
      <c r="L109" s="31">
        <v>1458.95</v>
      </c>
      <c r="M109" s="31">
        <v>39.140079999999998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186.85</v>
      </c>
      <c r="D110" s="36">
        <v>187.01666666666665</v>
      </c>
      <c r="E110" s="36">
        <v>185.0333333333333</v>
      </c>
      <c r="F110" s="36">
        <v>183.21666666666664</v>
      </c>
      <c r="G110" s="36">
        <v>181.23333333333329</v>
      </c>
      <c r="H110" s="36">
        <v>188.83333333333331</v>
      </c>
      <c r="I110" s="36">
        <v>190.81666666666666</v>
      </c>
      <c r="J110" s="36">
        <v>192.63333333333333</v>
      </c>
      <c r="K110" s="31">
        <v>189</v>
      </c>
      <c r="L110" s="31">
        <v>185.2</v>
      </c>
      <c r="M110" s="31">
        <v>46.440150000000003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1457.8</v>
      </c>
      <c r="D111" s="36">
        <v>1450.9833333333333</v>
      </c>
      <c r="E111" s="36">
        <v>1443.0166666666667</v>
      </c>
      <c r="F111" s="36">
        <v>1428.2333333333333</v>
      </c>
      <c r="G111" s="36">
        <v>1420.2666666666667</v>
      </c>
      <c r="H111" s="36">
        <v>1465.7666666666667</v>
      </c>
      <c r="I111" s="36">
        <v>1473.7333333333333</v>
      </c>
      <c r="J111" s="36">
        <v>1488.5166666666667</v>
      </c>
      <c r="K111" s="31">
        <v>1458.95</v>
      </c>
      <c r="L111" s="31">
        <v>1436.2</v>
      </c>
      <c r="M111" s="31">
        <v>31.087859999999999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101.25</v>
      </c>
      <c r="D112" s="36">
        <v>101.43333333333332</v>
      </c>
      <c r="E112" s="36">
        <v>100.16666666666664</v>
      </c>
      <c r="F112" s="36">
        <v>99.083333333333314</v>
      </c>
      <c r="G112" s="36">
        <v>97.816666666666634</v>
      </c>
      <c r="H112" s="36">
        <v>102.51666666666665</v>
      </c>
      <c r="I112" s="36">
        <v>103.78333333333333</v>
      </c>
      <c r="J112" s="36">
        <v>104.86666666666666</v>
      </c>
      <c r="K112" s="31">
        <v>102.7</v>
      </c>
      <c r="L112" s="31">
        <v>100.35</v>
      </c>
      <c r="M112" s="31">
        <v>166.52995999999999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1090.3</v>
      </c>
      <c r="D113" s="36">
        <v>1089.2333333333333</v>
      </c>
      <c r="E113" s="36">
        <v>1076.4166666666667</v>
      </c>
      <c r="F113" s="36">
        <v>1062.5333333333333</v>
      </c>
      <c r="G113" s="36">
        <v>1049.7166666666667</v>
      </c>
      <c r="H113" s="36">
        <v>1103.1166666666668</v>
      </c>
      <c r="I113" s="36">
        <v>1115.9333333333334</v>
      </c>
      <c r="J113" s="36">
        <v>1129.8166666666668</v>
      </c>
      <c r="K113" s="31">
        <v>1102.05</v>
      </c>
      <c r="L113" s="31">
        <v>1075.3499999999999</v>
      </c>
      <c r="M113" s="31">
        <v>4.5738399999999997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700</v>
      </c>
      <c r="D114" s="36">
        <v>701.61666666666667</v>
      </c>
      <c r="E114" s="36">
        <v>691.43333333333339</v>
      </c>
      <c r="F114" s="36">
        <v>682.86666666666667</v>
      </c>
      <c r="G114" s="36">
        <v>672.68333333333339</v>
      </c>
      <c r="H114" s="36">
        <v>710.18333333333339</v>
      </c>
      <c r="I114" s="36">
        <v>720.36666666666656</v>
      </c>
      <c r="J114" s="36">
        <v>728.93333333333339</v>
      </c>
      <c r="K114" s="31">
        <v>711.8</v>
      </c>
      <c r="L114" s="31">
        <v>693.05</v>
      </c>
      <c r="M114" s="31">
        <v>14.401910000000001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76.7</v>
      </c>
      <c r="D115" s="36">
        <v>76.766666666666666</v>
      </c>
      <c r="E115" s="36">
        <v>75.433333333333337</v>
      </c>
      <c r="F115" s="36">
        <v>74.166666666666671</v>
      </c>
      <c r="G115" s="36">
        <v>72.833333333333343</v>
      </c>
      <c r="H115" s="36">
        <v>78.033333333333331</v>
      </c>
      <c r="I115" s="36">
        <v>79.366666666666674</v>
      </c>
      <c r="J115" s="36">
        <v>80.633333333333326</v>
      </c>
      <c r="K115" s="31">
        <v>78.099999999999994</v>
      </c>
      <c r="L115" s="31">
        <v>75.5</v>
      </c>
      <c r="M115" s="31">
        <v>355.91879999999998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439.7</v>
      </c>
      <c r="D116" s="36">
        <v>438.29999999999995</v>
      </c>
      <c r="E116" s="36">
        <v>436.19999999999993</v>
      </c>
      <c r="F116" s="36">
        <v>432.7</v>
      </c>
      <c r="G116" s="36">
        <v>430.59999999999997</v>
      </c>
      <c r="H116" s="36">
        <v>441.7999999999999</v>
      </c>
      <c r="I116" s="36">
        <v>443.89999999999992</v>
      </c>
      <c r="J116" s="36">
        <v>447.39999999999986</v>
      </c>
      <c r="K116" s="31">
        <v>440.4</v>
      </c>
      <c r="L116" s="31">
        <v>434.8</v>
      </c>
      <c r="M116" s="31">
        <v>48.866869999999999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651.6</v>
      </c>
      <c r="D117" s="36">
        <v>652.36666666666667</v>
      </c>
      <c r="E117" s="36">
        <v>648.73333333333335</v>
      </c>
      <c r="F117" s="36">
        <v>645.86666666666667</v>
      </c>
      <c r="G117" s="36">
        <v>642.23333333333335</v>
      </c>
      <c r="H117" s="36">
        <v>655.23333333333335</v>
      </c>
      <c r="I117" s="36">
        <v>658.86666666666679</v>
      </c>
      <c r="J117" s="36">
        <v>661.73333333333335</v>
      </c>
      <c r="K117" s="31">
        <v>656</v>
      </c>
      <c r="L117" s="31">
        <v>649.5</v>
      </c>
      <c r="M117" s="31">
        <v>7.78796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418.15</v>
      </c>
      <c r="D118" s="36">
        <v>413.08333333333331</v>
      </c>
      <c r="E118" s="36">
        <v>406.76666666666665</v>
      </c>
      <c r="F118" s="36">
        <v>395.38333333333333</v>
      </c>
      <c r="G118" s="36">
        <v>389.06666666666666</v>
      </c>
      <c r="H118" s="36">
        <v>424.46666666666664</v>
      </c>
      <c r="I118" s="36">
        <v>430.78333333333336</v>
      </c>
      <c r="J118" s="36">
        <v>442.16666666666663</v>
      </c>
      <c r="K118" s="31">
        <v>419.4</v>
      </c>
      <c r="L118" s="31">
        <v>401.7</v>
      </c>
      <c r="M118" s="31">
        <v>94.020359999999997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768.45</v>
      </c>
      <c r="D119" s="36">
        <v>770.23333333333323</v>
      </c>
      <c r="E119" s="36">
        <v>763.71666666666647</v>
      </c>
      <c r="F119" s="36">
        <v>758.98333333333323</v>
      </c>
      <c r="G119" s="36">
        <v>752.46666666666647</v>
      </c>
      <c r="H119" s="36">
        <v>774.96666666666647</v>
      </c>
      <c r="I119" s="36">
        <v>781.48333333333312</v>
      </c>
      <c r="J119" s="36">
        <v>786.21666666666647</v>
      </c>
      <c r="K119" s="31">
        <v>776.75</v>
      </c>
      <c r="L119" s="31">
        <v>765.5</v>
      </c>
      <c r="M119" s="31">
        <v>13.12655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530.4</v>
      </c>
      <c r="D120" s="36">
        <v>528.13333333333333</v>
      </c>
      <c r="E120" s="36">
        <v>520.26666666666665</v>
      </c>
      <c r="F120" s="36">
        <v>510.13333333333333</v>
      </c>
      <c r="G120" s="36">
        <v>502.26666666666665</v>
      </c>
      <c r="H120" s="36">
        <v>538.26666666666665</v>
      </c>
      <c r="I120" s="36">
        <v>546.13333333333321</v>
      </c>
      <c r="J120" s="36">
        <v>556.26666666666665</v>
      </c>
      <c r="K120" s="31">
        <v>536</v>
      </c>
      <c r="L120" s="31">
        <v>518</v>
      </c>
      <c r="M120" s="31">
        <v>47.690510000000003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1745.65</v>
      </c>
      <c r="D121" s="36">
        <v>1748.7166666666665</v>
      </c>
      <c r="E121" s="36">
        <v>1734.4333333333329</v>
      </c>
      <c r="F121" s="36">
        <v>1723.2166666666665</v>
      </c>
      <c r="G121" s="36">
        <v>1708.9333333333329</v>
      </c>
      <c r="H121" s="36">
        <v>1759.9333333333329</v>
      </c>
      <c r="I121" s="36">
        <v>1774.2166666666662</v>
      </c>
      <c r="J121" s="36">
        <v>1785.4333333333329</v>
      </c>
      <c r="K121" s="31">
        <v>1763</v>
      </c>
      <c r="L121" s="31">
        <v>1737.5</v>
      </c>
      <c r="M121" s="31">
        <v>45.137320000000003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141.44999999999999</v>
      </c>
      <c r="D122" s="36">
        <v>141.38333333333333</v>
      </c>
      <c r="E122" s="36">
        <v>139.81666666666666</v>
      </c>
      <c r="F122" s="36">
        <v>138.18333333333334</v>
      </c>
      <c r="G122" s="36">
        <v>136.61666666666667</v>
      </c>
      <c r="H122" s="36">
        <v>143.01666666666665</v>
      </c>
      <c r="I122" s="36">
        <v>144.58333333333331</v>
      </c>
      <c r="J122" s="36">
        <v>146.21666666666664</v>
      </c>
      <c r="K122" s="31">
        <v>142.94999999999999</v>
      </c>
      <c r="L122" s="31">
        <v>139.75</v>
      </c>
      <c r="M122" s="31">
        <v>51.10125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2695.65</v>
      </c>
      <c r="D123" s="36">
        <v>2702.5333333333333</v>
      </c>
      <c r="E123" s="36">
        <v>2665.2166666666667</v>
      </c>
      <c r="F123" s="36">
        <v>2634.7833333333333</v>
      </c>
      <c r="G123" s="36">
        <v>2597.4666666666667</v>
      </c>
      <c r="H123" s="36">
        <v>2732.9666666666667</v>
      </c>
      <c r="I123" s="36">
        <v>2770.2833333333333</v>
      </c>
      <c r="J123" s="36">
        <v>2800.7166666666667</v>
      </c>
      <c r="K123" s="31">
        <v>2739.85</v>
      </c>
      <c r="L123" s="31">
        <v>2672.1</v>
      </c>
      <c r="M123" s="31">
        <v>1.2531300000000001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374.45</v>
      </c>
      <c r="D124" s="36">
        <v>375.0333333333333</v>
      </c>
      <c r="E124" s="36">
        <v>371.06666666666661</v>
      </c>
      <c r="F124" s="36">
        <v>367.68333333333328</v>
      </c>
      <c r="G124" s="36">
        <v>363.71666666666658</v>
      </c>
      <c r="H124" s="36">
        <v>378.41666666666663</v>
      </c>
      <c r="I124" s="36">
        <v>382.38333333333333</v>
      </c>
      <c r="J124" s="36">
        <v>385.76666666666665</v>
      </c>
      <c r="K124" s="31">
        <v>379</v>
      </c>
      <c r="L124" s="31">
        <v>371.65</v>
      </c>
      <c r="M124" s="31">
        <v>12.270339999999999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456.5</v>
      </c>
      <c r="D125" s="36">
        <v>457.43333333333334</v>
      </c>
      <c r="E125" s="36">
        <v>452.06666666666666</v>
      </c>
      <c r="F125" s="36">
        <v>447.63333333333333</v>
      </c>
      <c r="G125" s="36">
        <v>442.26666666666665</v>
      </c>
      <c r="H125" s="36">
        <v>461.86666666666667</v>
      </c>
      <c r="I125" s="36">
        <v>467.23333333333335</v>
      </c>
      <c r="J125" s="36">
        <v>471.66666666666669</v>
      </c>
      <c r="K125" s="31">
        <v>462.8</v>
      </c>
      <c r="L125" s="31">
        <v>453</v>
      </c>
      <c r="M125" s="31">
        <v>13.161479999999999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608.75</v>
      </c>
      <c r="D126" s="36">
        <v>609.86666666666667</v>
      </c>
      <c r="E126" s="36">
        <v>606.58333333333337</v>
      </c>
      <c r="F126" s="36">
        <v>604.41666666666674</v>
      </c>
      <c r="G126" s="36">
        <v>601.13333333333344</v>
      </c>
      <c r="H126" s="36">
        <v>612.0333333333333</v>
      </c>
      <c r="I126" s="36">
        <v>615.31666666666661</v>
      </c>
      <c r="J126" s="36">
        <v>617.48333333333323</v>
      </c>
      <c r="K126" s="31">
        <v>613.15</v>
      </c>
      <c r="L126" s="31">
        <v>607.70000000000005</v>
      </c>
      <c r="M126" s="31">
        <v>6.0094700000000003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3082.3</v>
      </c>
      <c r="D127" s="36">
        <v>3077.8166666666671</v>
      </c>
      <c r="E127" s="36">
        <v>3066.983333333334</v>
      </c>
      <c r="F127" s="36">
        <v>3051.666666666667</v>
      </c>
      <c r="G127" s="36">
        <v>3040.8333333333339</v>
      </c>
      <c r="H127" s="36">
        <v>3093.1333333333341</v>
      </c>
      <c r="I127" s="36">
        <v>3103.9666666666672</v>
      </c>
      <c r="J127" s="36">
        <v>3119.2833333333342</v>
      </c>
      <c r="K127" s="31">
        <v>3088.65</v>
      </c>
      <c r="L127" s="31">
        <v>3062.5</v>
      </c>
      <c r="M127" s="31">
        <v>11.04208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5553.65</v>
      </c>
      <c r="D128" s="36">
        <v>5544.916666666667</v>
      </c>
      <c r="E128" s="36">
        <v>5513.7333333333336</v>
      </c>
      <c r="F128" s="36">
        <v>5473.8166666666666</v>
      </c>
      <c r="G128" s="36">
        <v>5442.6333333333332</v>
      </c>
      <c r="H128" s="36">
        <v>5584.8333333333339</v>
      </c>
      <c r="I128" s="36">
        <v>5616.0166666666664</v>
      </c>
      <c r="J128" s="36">
        <v>5655.9333333333343</v>
      </c>
      <c r="K128" s="31">
        <v>5576.1</v>
      </c>
      <c r="L128" s="31">
        <v>5505</v>
      </c>
      <c r="M128" s="31">
        <v>2.03308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4566.75</v>
      </c>
      <c r="D129" s="36">
        <v>4576.2666666666664</v>
      </c>
      <c r="E129" s="36">
        <v>4537.6333333333332</v>
      </c>
      <c r="F129" s="36">
        <v>4508.5166666666664</v>
      </c>
      <c r="G129" s="36">
        <v>4469.8833333333332</v>
      </c>
      <c r="H129" s="36">
        <v>4605.3833333333332</v>
      </c>
      <c r="I129" s="36">
        <v>4644.0166666666664</v>
      </c>
      <c r="J129" s="36">
        <v>4673.1333333333332</v>
      </c>
      <c r="K129" s="31">
        <v>4614.8999999999996</v>
      </c>
      <c r="L129" s="31">
        <v>4547.1499999999996</v>
      </c>
      <c r="M129" s="31">
        <v>0.85850000000000004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1218.5999999999999</v>
      </c>
      <c r="D130" s="36">
        <v>1224.2333333333333</v>
      </c>
      <c r="E130" s="36">
        <v>1208.1666666666667</v>
      </c>
      <c r="F130" s="36">
        <v>1197.7333333333333</v>
      </c>
      <c r="G130" s="36">
        <v>1181.6666666666667</v>
      </c>
      <c r="H130" s="36">
        <v>1234.6666666666667</v>
      </c>
      <c r="I130" s="36">
        <v>1250.7333333333333</v>
      </c>
      <c r="J130" s="36">
        <v>1261.1666666666667</v>
      </c>
      <c r="K130" s="31">
        <v>1240.3</v>
      </c>
      <c r="L130" s="31">
        <v>1213.8</v>
      </c>
      <c r="M130" s="31">
        <v>19.167760000000001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1543.45</v>
      </c>
      <c r="D131" s="36">
        <v>1547.7</v>
      </c>
      <c r="E131" s="36">
        <v>1530.75</v>
      </c>
      <c r="F131" s="36">
        <v>1518.05</v>
      </c>
      <c r="G131" s="36">
        <v>1501.1</v>
      </c>
      <c r="H131" s="36">
        <v>1560.4</v>
      </c>
      <c r="I131" s="36">
        <v>1577.3500000000004</v>
      </c>
      <c r="J131" s="36">
        <v>1590.0500000000002</v>
      </c>
      <c r="K131" s="31">
        <v>1564.65</v>
      </c>
      <c r="L131" s="31">
        <v>1535</v>
      </c>
      <c r="M131" s="31">
        <v>12.694750000000001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274.55</v>
      </c>
      <c r="D132" s="36">
        <v>274.51666666666665</v>
      </c>
      <c r="E132" s="36">
        <v>272.83333333333331</v>
      </c>
      <c r="F132" s="36">
        <v>271.11666666666667</v>
      </c>
      <c r="G132" s="36">
        <v>269.43333333333334</v>
      </c>
      <c r="H132" s="36">
        <v>276.23333333333329</v>
      </c>
      <c r="I132" s="36">
        <v>277.91666666666669</v>
      </c>
      <c r="J132" s="36">
        <v>279.63333333333327</v>
      </c>
      <c r="K132" s="31">
        <v>276.2</v>
      </c>
      <c r="L132" s="31">
        <v>272.8</v>
      </c>
      <c r="M132" s="31">
        <v>17.501950000000001</v>
      </c>
      <c r="N132" s="1"/>
      <c r="O132" s="1"/>
    </row>
    <row r="133" spans="1:15" ht="12.75" customHeight="1">
      <c r="A133" s="51">
        <v>124</v>
      </c>
      <c r="B133" s="53" t="s">
        <v>862</v>
      </c>
      <c r="C133" s="31">
        <v>1934.9</v>
      </c>
      <c r="D133" s="36">
        <v>1935.0166666666667</v>
      </c>
      <c r="E133" s="36">
        <v>1910.0833333333333</v>
      </c>
      <c r="F133" s="36">
        <v>1885.2666666666667</v>
      </c>
      <c r="G133" s="36">
        <v>1860.3333333333333</v>
      </c>
      <c r="H133" s="36">
        <v>1959.8333333333333</v>
      </c>
      <c r="I133" s="36">
        <v>1984.7666666666667</v>
      </c>
      <c r="J133" s="36">
        <v>2009.5833333333333</v>
      </c>
      <c r="K133" s="31">
        <v>1959.95</v>
      </c>
      <c r="L133" s="31">
        <v>1910.2</v>
      </c>
      <c r="M133" s="31">
        <v>1.4921199999999999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532.70000000000005</v>
      </c>
      <c r="D134" s="36">
        <v>531.4666666666667</v>
      </c>
      <c r="E134" s="36">
        <v>527.93333333333339</v>
      </c>
      <c r="F134" s="36">
        <v>523.16666666666674</v>
      </c>
      <c r="G134" s="36">
        <v>519.63333333333344</v>
      </c>
      <c r="H134" s="36">
        <v>536.23333333333335</v>
      </c>
      <c r="I134" s="36">
        <v>539.76666666666665</v>
      </c>
      <c r="J134" s="36">
        <v>544.5333333333333</v>
      </c>
      <c r="K134" s="31">
        <v>535</v>
      </c>
      <c r="L134" s="31">
        <v>526.70000000000005</v>
      </c>
      <c r="M134" s="31">
        <v>12.32062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10494.55</v>
      </c>
      <c r="D135" s="36">
        <v>10488.6</v>
      </c>
      <c r="E135" s="36">
        <v>10425.950000000001</v>
      </c>
      <c r="F135" s="36">
        <v>10357.35</v>
      </c>
      <c r="G135" s="36">
        <v>10294.700000000001</v>
      </c>
      <c r="H135" s="36">
        <v>10557.2</v>
      </c>
      <c r="I135" s="36">
        <v>10619.849999999999</v>
      </c>
      <c r="J135" s="36">
        <v>10688.45</v>
      </c>
      <c r="K135" s="31">
        <v>10551.25</v>
      </c>
      <c r="L135" s="31">
        <v>10420</v>
      </c>
      <c r="M135" s="31">
        <v>3.78891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616.6</v>
      </c>
      <c r="D136" s="36">
        <v>612.66666666666674</v>
      </c>
      <c r="E136" s="36">
        <v>604.38333333333344</v>
      </c>
      <c r="F136" s="36">
        <v>592.16666666666674</v>
      </c>
      <c r="G136" s="36">
        <v>583.88333333333344</v>
      </c>
      <c r="H136" s="36">
        <v>624.88333333333344</v>
      </c>
      <c r="I136" s="36">
        <v>633.16666666666674</v>
      </c>
      <c r="J136" s="36">
        <v>645.38333333333344</v>
      </c>
      <c r="K136" s="31">
        <v>620.95000000000005</v>
      </c>
      <c r="L136" s="31">
        <v>600.45000000000005</v>
      </c>
      <c r="M136" s="31">
        <v>12.80034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1056.0999999999999</v>
      </c>
      <c r="D137" s="36">
        <v>1055.3166666666666</v>
      </c>
      <c r="E137" s="36">
        <v>1046.7833333333333</v>
      </c>
      <c r="F137" s="36">
        <v>1037.4666666666667</v>
      </c>
      <c r="G137" s="36">
        <v>1028.9333333333334</v>
      </c>
      <c r="H137" s="36">
        <v>1064.6333333333332</v>
      </c>
      <c r="I137" s="36">
        <v>1073.1666666666665</v>
      </c>
      <c r="J137" s="36">
        <v>1082.4833333333331</v>
      </c>
      <c r="K137" s="31">
        <v>1063.8499999999999</v>
      </c>
      <c r="L137" s="31">
        <v>1046</v>
      </c>
      <c r="M137" s="31">
        <v>4.3518800000000004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973.65</v>
      </c>
      <c r="D138" s="36">
        <v>972.7166666666667</v>
      </c>
      <c r="E138" s="36">
        <v>959.58333333333337</v>
      </c>
      <c r="F138" s="36">
        <v>945.51666666666665</v>
      </c>
      <c r="G138" s="36">
        <v>932.38333333333333</v>
      </c>
      <c r="H138" s="36">
        <v>986.78333333333342</v>
      </c>
      <c r="I138" s="36">
        <v>999.91666666666663</v>
      </c>
      <c r="J138" s="36">
        <v>1013.9833333333335</v>
      </c>
      <c r="K138" s="31">
        <v>985.85</v>
      </c>
      <c r="L138" s="31">
        <v>958.65</v>
      </c>
      <c r="M138" s="31">
        <v>7.4736399999999996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87.7</v>
      </c>
      <c r="D139" s="36">
        <v>87.783333333333346</v>
      </c>
      <c r="E139" s="36">
        <v>86.716666666666697</v>
      </c>
      <c r="F139" s="36">
        <v>85.733333333333348</v>
      </c>
      <c r="G139" s="36">
        <v>84.6666666666667</v>
      </c>
      <c r="H139" s="36">
        <v>88.766666666666694</v>
      </c>
      <c r="I139" s="36">
        <v>89.833333333333329</v>
      </c>
      <c r="J139" s="36">
        <v>90.816666666666691</v>
      </c>
      <c r="K139" s="31">
        <v>88.85</v>
      </c>
      <c r="L139" s="31">
        <v>86.8</v>
      </c>
      <c r="M139" s="31">
        <v>97.343329999999995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2351.9499999999998</v>
      </c>
      <c r="D140" s="36">
        <v>2354.6333333333332</v>
      </c>
      <c r="E140" s="36">
        <v>2327.3166666666666</v>
      </c>
      <c r="F140" s="36">
        <v>2302.6833333333334</v>
      </c>
      <c r="G140" s="36">
        <v>2275.3666666666668</v>
      </c>
      <c r="H140" s="36">
        <v>2379.2666666666664</v>
      </c>
      <c r="I140" s="36">
        <v>2406.583333333333</v>
      </c>
      <c r="J140" s="36">
        <v>2431.2166666666662</v>
      </c>
      <c r="K140" s="31">
        <v>2381.9499999999998</v>
      </c>
      <c r="L140" s="31">
        <v>2330</v>
      </c>
      <c r="M140" s="31">
        <v>3.3610500000000001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111197.75</v>
      </c>
      <c r="D141" s="36">
        <v>111200.41666666667</v>
      </c>
      <c r="E141" s="36">
        <v>110614.88333333335</v>
      </c>
      <c r="F141" s="36">
        <v>110032.01666666668</v>
      </c>
      <c r="G141" s="36">
        <v>109446.48333333335</v>
      </c>
      <c r="H141" s="36">
        <v>111783.28333333334</v>
      </c>
      <c r="I141" s="36">
        <v>112368.81666666667</v>
      </c>
      <c r="J141" s="36">
        <v>112951.68333333333</v>
      </c>
      <c r="K141" s="31">
        <v>111785.95</v>
      </c>
      <c r="L141" s="31">
        <v>110617.55</v>
      </c>
      <c r="M141" s="31">
        <v>3.2219999999999999E-2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59.1</v>
      </c>
      <c r="D142" s="36">
        <v>59.633333333333333</v>
      </c>
      <c r="E142" s="36">
        <v>58.466666666666669</v>
      </c>
      <c r="F142" s="36">
        <v>57.833333333333336</v>
      </c>
      <c r="G142" s="36">
        <v>56.666666666666671</v>
      </c>
      <c r="H142" s="36">
        <v>60.266666666666666</v>
      </c>
      <c r="I142" s="36">
        <v>61.433333333333337</v>
      </c>
      <c r="J142" s="36">
        <v>62.066666666666663</v>
      </c>
      <c r="K142" s="31">
        <v>60.8</v>
      </c>
      <c r="L142" s="31">
        <v>59</v>
      </c>
      <c r="M142" s="31">
        <v>29.46611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1335.75</v>
      </c>
      <c r="D143" s="36">
        <v>1334.9</v>
      </c>
      <c r="E143" s="36">
        <v>1323.5000000000002</v>
      </c>
      <c r="F143" s="36">
        <v>1311.2500000000002</v>
      </c>
      <c r="G143" s="36">
        <v>1299.8500000000004</v>
      </c>
      <c r="H143" s="36">
        <v>1347.15</v>
      </c>
      <c r="I143" s="36">
        <v>1358.5499999999997</v>
      </c>
      <c r="J143" s="36">
        <v>1370.8</v>
      </c>
      <c r="K143" s="31">
        <v>1346.3</v>
      </c>
      <c r="L143" s="31">
        <v>1322.65</v>
      </c>
      <c r="M143" s="31">
        <v>2.21435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4741.45</v>
      </c>
      <c r="D144" s="36">
        <v>4741.1500000000005</v>
      </c>
      <c r="E144" s="36">
        <v>4708.3000000000011</v>
      </c>
      <c r="F144" s="36">
        <v>4675.1500000000005</v>
      </c>
      <c r="G144" s="36">
        <v>4642.3000000000011</v>
      </c>
      <c r="H144" s="36">
        <v>4774.3000000000011</v>
      </c>
      <c r="I144" s="36">
        <v>4807.1500000000015</v>
      </c>
      <c r="J144" s="36">
        <v>4840.3000000000011</v>
      </c>
      <c r="K144" s="31">
        <v>4774</v>
      </c>
      <c r="L144" s="31">
        <v>4708</v>
      </c>
      <c r="M144" s="31">
        <v>0.84769000000000005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3610.45</v>
      </c>
      <c r="D145" s="36">
        <v>3621.9333333333329</v>
      </c>
      <c r="E145" s="36">
        <v>3589.4166666666661</v>
      </c>
      <c r="F145" s="36">
        <v>3568.3833333333332</v>
      </c>
      <c r="G145" s="36">
        <v>3535.8666666666663</v>
      </c>
      <c r="H145" s="36">
        <v>3642.9666666666658</v>
      </c>
      <c r="I145" s="36">
        <v>3675.4833333333331</v>
      </c>
      <c r="J145" s="36">
        <v>3696.5166666666655</v>
      </c>
      <c r="K145" s="31">
        <v>3654.45</v>
      </c>
      <c r="L145" s="31">
        <v>3600.9</v>
      </c>
      <c r="M145" s="31">
        <v>0.73307999999999995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24350.85</v>
      </c>
      <c r="D146" s="36">
        <v>24376.95</v>
      </c>
      <c r="E146" s="36">
        <v>24233.9</v>
      </c>
      <c r="F146" s="36">
        <v>24116.95</v>
      </c>
      <c r="G146" s="36">
        <v>23973.9</v>
      </c>
      <c r="H146" s="36">
        <v>24493.9</v>
      </c>
      <c r="I146" s="36">
        <v>24636.949999999997</v>
      </c>
      <c r="J146" s="36">
        <v>24753.9</v>
      </c>
      <c r="K146" s="31">
        <v>24520</v>
      </c>
      <c r="L146" s="31">
        <v>24260</v>
      </c>
      <c r="M146" s="31">
        <v>0.36820999999999998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54.45</v>
      </c>
      <c r="D147" s="36">
        <v>54.949999999999996</v>
      </c>
      <c r="E147" s="36">
        <v>53.349999999999994</v>
      </c>
      <c r="F147" s="36">
        <v>52.25</v>
      </c>
      <c r="G147" s="36">
        <v>50.65</v>
      </c>
      <c r="H147" s="36">
        <v>56.04999999999999</v>
      </c>
      <c r="I147" s="36">
        <v>57.65</v>
      </c>
      <c r="J147" s="36">
        <v>58.749999999999986</v>
      </c>
      <c r="K147" s="31">
        <v>56.55</v>
      </c>
      <c r="L147" s="31">
        <v>53.85</v>
      </c>
      <c r="M147" s="31">
        <v>397.60660999999999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171.5</v>
      </c>
      <c r="D148" s="36">
        <v>170.5</v>
      </c>
      <c r="E148" s="36">
        <v>169.3</v>
      </c>
      <c r="F148" s="36">
        <v>167.10000000000002</v>
      </c>
      <c r="G148" s="36">
        <v>165.90000000000003</v>
      </c>
      <c r="H148" s="36">
        <v>172.7</v>
      </c>
      <c r="I148" s="36">
        <v>173.89999999999998</v>
      </c>
      <c r="J148" s="36">
        <v>176.09999999999997</v>
      </c>
      <c r="K148" s="31">
        <v>171.7</v>
      </c>
      <c r="L148" s="31">
        <v>168.3</v>
      </c>
      <c r="M148" s="31">
        <v>112.50935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253.65</v>
      </c>
      <c r="D149" s="36">
        <v>252.33333333333334</v>
      </c>
      <c r="E149" s="36">
        <v>250.66666666666669</v>
      </c>
      <c r="F149" s="36">
        <v>247.68333333333334</v>
      </c>
      <c r="G149" s="36">
        <v>246.01666666666668</v>
      </c>
      <c r="H149" s="36">
        <v>255.31666666666669</v>
      </c>
      <c r="I149" s="36">
        <v>256.98333333333335</v>
      </c>
      <c r="J149" s="36">
        <v>259.9666666666667</v>
      </c>
      <c r="K149" s="31">
        <v>254</v>
      </c>
      <c r="L149" s="31">
        <v>249.35</v>
      </c>
      <c r="M149" s="31">
        <v>52.754179999999998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171.85</v>
      </c>
      <c r="D150" s="36">
        <v>171.88333333333333</v>
      </c>
      <c r="E150" s="36">
        <v>169.56666666666666</v>
      </c>
      <c r="F150" s="36">
        <v>167.28333333333333</v>
      </c>
      <c r="G150" s="36">
        <v>164.96666666666667</v>
      </c>
      <c r="H150" s="36">
        <v>174.16666666666666</v>
      </c>
      <c r="I150" s="36">
        <v>176.48333333333332</v>
      </c>
      <c r="J150" s="36">
        <v>178.76666666666665</v>
      </c>
      <c r="K150" s="31">
        <v>174.2</v>
      </c>
      <c r="L150" s="31">
        <v>169.6</v>
      </c>
      <c r="M150" s="31">
        <v>104.47920999999999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1377.25</v>
      </c>
      <c r="D151" s="36">
        <v>1381.2833333333335</v>
      </c>
      <c r="E151" s="36">
        <v>1360.4666666666672</v>
      </c>
      <c r="F151" s="36">
        <v>1343.6833333333336</v>
      </c>
      <c r="G151" s="36">
        <v>1322.8666666666672</v>
      </c>
      <c r="H151" s="36">
        <v>1398.0666666666671</v>
      </c>
      <c r="I151" s="36">
        <v>1418.8833333333332</v>
      </c>
      <c r="J151" s="36">
        <v>1435.666666666667</v>
      </c>
      <c r="K151" s="31">
        <v>1402.1</v>
      </c>
      <c r="L151" s="31">
        <v>1364.5</v>
      </c>
      <c r="M151" s="31">
        <v>7.2881099999999996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4082.85</v>
      </c>
      <c r="D152" s="36">
        <v>4104.7333333333336</v>
      </c>
      <c r="E152" s="36">
        <v>4024.4666666666672</v>
      </c>
      <c r="F152" s="36">
        <v>3966.0833333333335</v>
      </c>
      <c r="G152" s="36">
        <v>3885.8166666666671</v>
      </c>
      <c r="H152" s="36">
        <v>4163.1166666666668</v>
      </c>
      <c r="I152" s="36">
        <v>4243.3833333333332</v>
      </c>
      <c r="J152" s="36">
        <v>4301.7666666666673</v>
      </c>
      <c r="K152" s="31">
        <v>4185</v>
      </c>
      <c r="L152" s="31">
        <v>4046.35</v>
      </c>
      <c r="M152" s="31">
        <v>0.72957000000000005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303.64999999999998</v>
      </c>
      <c r="D153" s="36">
        <v>304.81666666666666</v>
      </c>
      <c r="E153" s="36">
        <v>301.38333333333333</v>
      </c>
      <c r="F153" s="36">
        <v>299.11666666666667</v>
      </c>
      <c r="G153" s="36">
        <v>295.68333333333334</v>
      </c>
      <c r="H153" s="36">
        <v>307.08333333333331</v>
      </c>
      <c r="I153" s="36">
        <v>310.51666666666659</v>
      </c>
      <c r="J153" s="36">
        <v>312.7833333333333</v>
      </c>
      <c r="K153" s="31">
        <v>308.25</v>
      </c>
      <c r="L153" s="31">
        <v>302.55</v>
      </c>
      <c r="M153" s="31">
        <v>11.089560000000001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191</v>
      </c>
      <c r="D154" s="36">
        <v>190.86666666666667</v>
      </c>
      <c r="E154" s="36">
        <v>189.88333333333335</v>
      </c>
      <c r="F154" s="36">
        <v>188.76666666666668</v>
      </c>
      <c r="G154" s="36">
        <v>187.78333333333336</v>
      </c>
      <c r="H154" s="36">
        <v>191.98333333333335</v>
      </c>
      <c r="I154" s="36">
        <v>192.9666666666667</v>
      </c>
      <c r="J154" s="36">
        <v>194.08333333333334</v>
      </c>
      <c r="K154" s="31">
        <v>191.85</v>
      </c>
      <c r="L154" s="31">
        <v>189.75</v>
      </c>
      <c r="M154" s="31">
        <v>75.388249999999999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37771.5</v>
      </c>
      <c r="D155" s="36">
        <v>37885.5</v>
      </c>
      <c r="E155" s="36">
        <v>37486</v>
      </c>
      <c r="F155" s="36">
        <v>37200.5</v>
      </c>
      <c r="G155" s="36">
        <v>36801</v>
      </c>
      <c r="H155" s="36">
        <v>38171</v>
      </c>
      <c r="I155" s="36">
        <v>38570.5</v>
      </c>
      <c r="J155" s="36">
        <v>38856</v>
      </c>
      <c r="K155" s="31">
        <v>38285</v>
      </c>
      <c r="L155" s="31">
        <v>37600</v>
      </c>
      <c r="M155" s="31">
        <v>0.14443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1344</v>
      </c>
      <c r="D156" s="36">
        <v>1350.9166666666667</v>
      </c>
      <c r="E156" s="36">
        <v>1329.8333333333335</v>
      </c>
      <c r="F156" s="36">
        <v>1315.6666666666667</v>
      </c>
      <c r="G156" s="36">
        <v>1294.5833333333335</v>
      </c>
      <c r="H156" s="36">
        <v>1365.0833333333335</v>
      </c>
      <c r="I156" s="36">
        <v>1386.166666666667</v>
      </c>
      <c r="J156" s="36">
        <v>1400.3333333333335</v>
      </c>
      <c r="K156" s="31">
        <v>1372</v>
      </c>
      <c r="L156" s="31">
        <v>1336.75</v>
      </c>
      <c r="M156" s="31">
        <v>4.1161300000000001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918.75</v>
      </c>
      <c r="D157" s="36">
        <v>917.05000000000007</v>
      </c>
      <c r="E157" s="36">
        <v>911.70000000000016</v>
      </c>
      <c r="F157" s="36">
        <v>904.65000000000009</v>
      </c>
      <c r="G157" s="36">
        <v>899.30000000000018</v>
      </c>
      <c r="H157" s="36">
        <v>924.10000000000014</v>
      </c>
      <c r="I157" s="36">
        <v>929.45</v>
      </c>
      <c r="J157" s="36">
        <v>936.50000000000011</v>
      </c>
      <c r="K157" s="31">
        <v>922.4</v>
      </c>
      <c r="L157" s="31">
        <v>910</v>
      </c>
      <c r="M157" s="31">
        <v>23.31673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914.8</v>
      </c>
      <c r="D158" s="36">
        <v>919.33333333333337</v>
      </c>
      <c r="E158" s="36">
        <v>906.41666666666674</v>
      </c>
      <c r="F158" s="36">
        <v>898.03333333333342</v>
      </c>
      <c r="G158" s="36">
        <v>885.11666666666679</v>
      </c>
      <c r="H158" s="36">
        <v>927.7166666666667</v>
      </c>
      <c r="I158" s="36">
        <v>940.63333333333344</v>
      </c>
      <c r="J158" s="36">
        <v>949.01666666666665</v>
      </c>
      <c r="K158" s="31">
        <v>932.25</v>
      </c>
      <c r="L158" s="31">
        <v>910.95</v>
      </c>
      <c r="M158" s="31">
        <v>8.2880400000000005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6594</v>
      </c>
      <c r="D159" s="36">
        <v>6544.6833333333334</v>
      </c>
      <c r="E159" s="36">
        <v>6474.3666666666668</v>
      </c>
      <c r="F159" s="36">
        <v>6354.7333333333336</v>
      </c>
      <c r="G159" s="36">
        <v>6284.416666666667</v>
      </c>
      <c r="H159" s="36">
        <v>6664.3166666666666</v>
      </c>
      <c r="I159" s="36">
        <v>6734.6333333333341</v>
      </c>
      <c r="J159" s="36">
        <v>6854.2666666666664</v>
      </c>
      <c r="K159" s="31">
        <v>6615</v>
      </c>
      <c r="L159" s="31">
        <v>6425.05</v>
      </c>
      <c r="M159" s="31">
        <v>4.0395300000000001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195.85</v>
      </c>
      <c r="D160" s="36">
        <v>195.85</v>
      </c>
      <c r="E160" s="36">
        <v>194.39999999999998</v>
      </c>
      <c r="F160" s="36">
        <v>192.95</v>
      </c>
      <c r="G160" s="36">
        <v>191.49999999999997</v>
      </c>
      <c r="H160" s="36">
        <v>197.29999999999998</v>
      </c>
      <c r="I160" s="36">
        <v>198.74999999999997</v>
      </c>
      <c r="J160" s="36">
        <v>200.2</v>
      </c>
      <c r="K160" s="31">
        <v>197.3</v>
      </c>
      <c r="L160" s="31">
        <v>194.4</v>
      </c>
      <c r="M160" s="31">
        <v>23.532869999999999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319.95</v>
      </c>
      <c r="D161" s="36">
        <v>320.25</v>
      </c>
      <c r="E161" s="36">
        <v>316.89999999999998</v>
      </c>
      <c r="F161" s="36">
        <v>313.84999999999997</v>
      </c>
      <c r="G161" s="36">
        <v>310.49999999999994</v>
      </c>
      <c r="H161" s="36">
        <v>323.3</v>
      </c>
      <c r="I161" s="36">
        <v>326.65000000000003</v>
      </c>
      <c r="J161" s="36">
        <v>329.70000000000005</v>
      </c>
      <c r="K161" s="31">
        <v>323.60000000000002</v>
      </c>
      <c r="L161" s="31">
        <v>317.2</v>
      </c>
      <c r="M161" s="31">
        <v>99.088719999999995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17907.849999999999</v>
      </c>
      <c r="D162" s="36">
        <v>18031.600000000002</v>
      </c>
      <c r="E162" s="36">
        <v>17677.250000000004</v>
      </c>
      <c r="F162" s="36">
        <v>17446.650000000001</v>
      </c>
      <c r="G162" s="36">
        <v>17092.300000000003</v>
      </c>
      <c r="H162" s="36">
        <v>18262.200000000004</v>
      </c>
      <c r="I162" s="36">
        <v>18616.550000000003</v>
      </c>
      <c r="J162" s="36">
        <v>18847.150000000005</v>
      </c>
      <c r="K162" s="31">
        <v>18385.95</v>
      </c>
      <c r="L162" s="31">
        <v>17801</v>
      </c>
      <c r="M162" s="31">
        <v>9.9790000000000004E-2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2488.35</v>
      </c>
      <c r="D163" s="36">
        <v>2491.4</v>
      </c>
      <c r="E163" s="36">
        <v>2475</v>
      </c>
      <c r="F163" s="36">
        <v>2461.65</v>
      </c>
      <c r="G163" s="36">
        <v>2445.25</v>
      </c>
      <c r="H163" s="36">
        <v>2504.75</v>
      </c>
      <c r="I163" s="36">
        <v>2521.1500000000005</v>
      </c>
      <c r="J163" s="36">
        <v>2534.5</v>
      </c>
      <c r="K163" s="31">
        <v>2507.8000000000002</v>
      </c>
      <c r="L163" s="31">
        <v>2478.0500000000002</v>
      </c>
      <c r="M163" s="31">
        <v>1.4316800000000001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3648.85</v>
      </c>
      <c r="D164" s="36">
        <v>3667.2333333333336</v>
      </c>
      <c r="E164" s="36">
        <v>3622.4666666666672</v>
      </c>
      <c r="F164" s="36">
        <v>3596.0833333333335</v>
      </c>
      <c r="G164" s="36">
        <v>3551.3166666666671</v>
      </c>
      <c r="H164" s="36">
        <v>3693.6166666666672</v>
      </c>
      <c r="I164" s="36">
        <v>3738.3833333333337</v>
      </c>
      <c r="J164" s="36">
        <v>3764.7666666666673</v>
      </c>
      <c r="K164" s="31">
        <v>3712</v>
      </c>
      <c r="L164" s="31">
        <v>3640.85</v>
      </c>
      <c r="M164" s="31">
        <v>1.34195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76.349999999999994</v>
      </c>
      <c r="D165" s="36">
        <v>76.883333333333326</v>
      </c>
      <c r="E165" s="36">
        <v>75.466666666666654</v>
      </c>
      <c r="F165" s="36">
        <v>74.583333333333329</v>
      </c>
      <c r="G165" s="36">
        <v>73.166666666666657</v>
      </c>
      <c r="H165" s="36">
        <v>77.766666666666652</v>
      </c>
      <c r="I165" s="36">
        <v>79.183333333333337</v>
      </c>
      <c r="J165" s="36">
        <v>80.066666666666649</v>
      </c>
      <c r="K165" s="31">
        <v>78.3</v>
      </c>
      <c r="L165" s="31">
        <v>76</v>
      </c>
      <c r="M165" s="31">
        <v>355.33375999999998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821.4</v>
      </c>
      <c r="D166" s="36">
        <v>817.31666666666661</v>
      </c>
      <c r="E166" s="36">
        <v>809.63333333333321</v>
      </c>
      <c r="F166" s="36">
        <v>797.86666666666656</v>
      </c>
      <c r="G166" s="36">
        <v>790.18333333333317</v>
      </c>
      <c r="H166" s="36">
        <v>829.08333333333326</v>
      </c>
      <c r="I166" s="36">
        <v>836.76666666666665</v>
      </c>
      <c r="J166" s="36">
        <v>848.5333333333333</v>
      </c>
      <c r="K166" s="31">
        <v>825</v>
      </c>
      <c r="L166" s="31">
        <v>805.55</v>
      </c>
      <c r="M166" s="31">
        <v>5.3375399999999997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5313.05</v>
      </c>
      <c r="D167" s="36">
        <v>5342.8499999999995</v>
      </c>
      <c r="E167" s="36">
        <v>5252.6999999999989</v>
      </c>
      <c r="F167" s="36">
        <v>5192.3499999999995</v>
      </c>
      <c r="G167" s="36">
        <v>5102.1999999999989</v>
      </c>
      <c r="H167" s="36">
        <v>5403.1999999999989</v>
      </c>
      <c r="I167" s="36">
        <v>5493.3499999999985</v>
      </c>
      <c r="J167" s="36">
        <v>5553.6999999999989</v>
      </c>
      <c r="K167" s="31">
        <v>5433</v>
      </c>
      <c r="L167" s="31">
        <v>5282.5</v>
      </c>
      <c r="M167" s="31">
        <v>5.6992000000000003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361.9</v>
      </c>
      <c r="D168" s="36">
        <v>361.91666666666669</v>
      </c>
      <c r="E168" s="36">
        <v>359.18333333333339</v>
      </c>
      <c r="F168" s="36">
        <v>356.4666666666667</v>
      </c>
      <c r="G168" s="36">
        <v>353.73333333333341</v>
      </c>
      <c r="H168" s="36">
        <v>364.63333333333338</v>
      </c>
      <c r="I168" s="36">
        <v>367.36666666666662</v>
      </c>
      <c r="J168" s="36">
        <v>370.08333333333337</v>
      </c>
      <c r="K168" s="31">
        <v>364.65</v>
      </c>
      <c r="L168" s="31">
        <v>359.2</v>
      </c>
      <c r="M168" s="31">
        <v>22.978750000000002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211.6</v>
      </c>
      <c r="D169" s="36">
        <v>210.79999999999998</v>
      </c>
      <c r="E169" s="36">
        <v>208.99999999999997</v>
      </c>
      <c r="F169" s="36">
        <v>206.39999999999998</v>
      </c>
      <c r="G169" s="36">
        <v>204.59999999999997</v>
      </c>
      <c r="H169" s="36">
        <v>213.39999999999998</v>
      </c>
      <c r="I169" s="36">
        <v>215.2</v>
      </c>
      <c r="J169" s="36">
        <v>217.79999999999998</v>
      </c>
      <c r="K169" s="31">
        <v>212.6</v>
      </c>
      <c r="L169" s="31">
        <v>208.2</v>
      </c>
      <c r="M169" s="31">
        <v>130.79580000000001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905.7</v>
      </c>
      <c r="D170" s="36">
        <v>904.6</v>
      </c>
      <c r="E170" s="36">
        <v>896.30000000000007</v>
      </c>
      <c r="F170" s="36">
        <v>886.90000000000009</v>
      </c>
      <c r="G170" s="36">
        <v>878.60000000000014</v>
      </c>
      <c r="H170" s="36">
        <v>914</v>
      </c>
      <c r="I170" s="36">
        <v>922.3</v>
      </c>
      <c r="J170" s="36">
        <v>931.69999999999993</v>
      </c>
      <c r="K170" s="31">
        <v>912.9</v>
      </c>
      <c r="L170" s="31">
        <v>895.2</v>
      </c>
      <c r="M170" s="31">
        <v>5.0690299999999997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972.95</v>
      </c>
      <c r="D171" s="36">
        <v>975.93333333333339</v>
      </c>
      <c r="E171" s="36">
        <v>963.36666666666679</v>
      </c>
      <c r="F171" s="36">
        <v>953.78333333333342</v>
      </c>
      <c r="G171" s="36">
        <v>941.21666666666681</v>
      </c>
      <c r="H171" s="36">
        <v>985.51666666666677</v>
      </c>
      <c r="I171" s="36">
        <v>998.08333333333337</v>
      </c>
      <c r="J171" s="36">
        <v>1007.6666666666667</v>
      </c>
      <c r="K171" s="31">
        <v>988.5</v>
      </c>
      <c r="L171" s="31">
        <v>966.35</v>
      </c>
      <c r="M171" s="31">
        <v>4.1370399999999998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337.3</v>
      </c>
      <c r="D172" s="36">
        <v>338.16666666666669</v>
      </c>
      <c r="E172" s="36">
        <v>334.43333333333339</v>
      </c>
      <c r="F172" s="36">
        <v>331.56666666666672</v>
      </c>
      <c r="G172" s="36">
        <v>327.83333333333343</v>
      </c>
      <c r="H172" s="36">
        <v>341.03333333333336</v>
      </c>
      <c r="I172" s="36">
        <v>344.76666666666659</v>
      </c>
      <c r="J172" s="36">
        <v>347.63333333333333</v>
      </c>
      <c r="K172" s="31">
        <v>341.9</v>
      </c>
      <c r="L172" s="31">
        <v>335.3</v>
      </c>
      <c r="M172" s="31">
        <v>67.255030000000005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2388.1999999999998</v>
      </c>
      <c r="D173" s="36">
        <v>2384.9499999999998</v>
      </c>
      <c r="E173" s="36">
        <v>2375.4499999999998</v>
      </c>
      <c r="F173" s="36">
        <v>2362.6999999999998</v>
      </c>
      <c r="G173" s="36">
        <v>2353.1999999999998</v>
      </c>
      <c r="H173" s="36">
        <v>2397.6999999999998</v>
      </c>
      <c r="I173" s="36">
        <v>2407.1999999999998</v>
      </c>
      <c r="J173" s="36">
        <v>2419.9499999999998</v>
      </c>
      <c r="K173" s="31">
        <v>2394.4499999999998</v>
      </c>
      <c r="L173" s="31">
        <v>2372.1999999999998</v>
      </c>
      <c r="M173" s="31">
        <v>42.67407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89.25</v>
      </c>
      <c r="D174" s="36">
        <v>89.666666666666671</v>
      </c>
      <c r="E174" s="36">
        <v>88.333333333333343</v>
      </c>
      <c r="F174" s="36">
        <v>87.416666666666671</v>
      </c>
      <c r="G174" s="36">
        <v>86.083333333333343</v>
      </c>
      <c r="H174" s="36">
        <v>90.583333333333343</v>
      </c>
      <c r="I174" s="36">
        <v>91.916666666666686</v>
      </c>
      <c r="J174" s="36">
        <v>92.833333333333343</v>
      </c>
      <c r="K174" s="31">
        <v>91</v>
      </c>
      <c r="L174" s="31">
        <v>88.75</v>
      </c>
      <c r="M174" s="31">
        <v>117.01214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731.7</v>
      </c>
      <c r="D175" s="36">
        <v>733.86666666666667</v>
      </c>
      <c r="E175" s="36">
        <v>727.83333333333337</v>
      </c>
      <c r="F175" s="36">
        <v>723.9666666666667</v>
      </c>
      <c r="G175" s="36">
        <v>717.93333333333339</v>
      </c>
      <c r="H175" s="36">
        <v>737.73333333333335</v>
      </c>
      <c r="I175" s="36">
        <v>743.76666666666665</v>
      </c>
      <c r="J175" s="36">
        <v>747.63333333333333</v>
      </c>
      <c r="K175" s="31">
        <v>739.9</v>
      </c>
      <c r="L175" s="31">
        <v>730</v>
      </c>
      <c r="M175" s="31">
        <v>15.28078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1430.1</v>
      </c>
      <c r="D176" s="36">
        <v>1428.6666666666667</v>
      </c>
      <c r="E176" s="36">
        <v>1418.7833333333335</v>
      </c>
      <c r="F176" s="36">
        <v>1407.4666666666667</v>
      </c>
      <c r="G176" s="36">
        <v>1397.5833333333335</v>
      </c>
      <c r="H176" s="36">
        <v>1439.9833333333336</v>
      </c>
      <c r="I176" s="36">
        <v>1449.8666666666668</v>
      </c>
      <c r="J176" s="36">
        <v>1461.1833333333336</v>
      </c>
      <c r="K176" s="31">
        <v>1438.55</v>
      </c>
      <c r="L176" s="31">
        <v>1417.35</v>
      </c>
      <c r="M176" s="31">
        <v>8.6565499999999993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558.95000000000005</v>
      </c>
      <c r="D177" s="36">
        <v>559.5333333333333</v>
      </c>
      <c r="E177" s="36">
        <v>554.56666666666661</v>
      </c>
      <c r="F177" s="36">
        <v>550.18333333333328</v>
      </c>
      <c r="G177" s="36">
        <v>545.21666666666658</v>
      </c>
      <c r="H177" s="36">
        <v>563.91666666666663</v>
      </c>
      <c r="I177" s="36">
        <v>568.88333333333333</v>
      </c>
      <c r="J177" s="36">
        <v>573.26666666666665</v>
      </c>
      <c r="K177" s="31">
        <v>564.5</v>
      </c>
      <c r="L177" s="31">
        <v>555.15</v>
      </c>
      <c r="M177" s="31">
        <v>149.09071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25997.05</v>
      </c>
      <c r="D178" s="36">
        <v>25992.366666666669</v>
      </c>
      <c r="E178" s="36">
        <v>25884.733333333337</v>
      </c>
      <c r="F178" s="36">
        <v>25772.416666666668</v>
      </c>
      <c r="G178" s="36">
        <v>25664.783333333336</v>
      </c>
      <c r="H178" s="36">
        <v>26104.683333333338</v>
      </c>
      <c r="I178" s="36">
        <v>26212.316666666669</v>
      </c>
      <c r="J178" s="36">
        <v>26324.633333333339</v>
      </c>
      <c r="K178" s="31">
        <v>26100</v>
      </c>
      <c r="L178" s="31">
        <v>25880.05</v>
      </c>
      <c r="M178" s="31">
        <v>0.39406999999999998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1977.1</v>
      </c>
      <c r="D179" s="36">
        <v>1980.1166666666668</v>
      </c>
      <c r="E179" s="36">
        <v>1950.2333333333336</v>
      </c>
      <c r="F179" s="36">
        <v>1923.3666666666668</v>
      </c>
      <c r="G179" s="36">
        <v>1893.4833333333336</v>
      </c>
      <c r="H179" s="36">
        <v>2006.9833333333336</v>
      </c>
      <c r="I179" s="36">
        <v>2036.8666666666668</v>
      </c>
      <c r="J179" s="36">
        <v>2063.7333333333336</v>
      </c>
      <c r="K179" s="31">
        <v>2010</v>
      </c>
      <c r="L179" s="31">
        <v>1953.25</v>
      </c>
      <c r="M179" s="31">
        <v>5.2781500000000001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3549</v>
      </c>
      <c r="D180" s="36">
        <v>3556.3333333333335</v>
      </c>
      <c r="E180" s="36">
        <v>3512.666666666667</v>
      </c>
      <c r="F180" s="36">
        <v>3476.3333333333335</v>
      </c>
      <c r="G180" s="36">
        <v>3432.666666666667</v>
      </c>
      <c r="H180" s="36">
        <v>3592.666666666667</v>
      </c>
      <c r="I180" s="36">
        <v>3636.3333333333339</v>
      </c>
      <c r="J180" s="36">
        <v>3672.666666666667</v>
      </c>
      <c r="K180" s="31">
        <v>3600</v>
      </c>
      <c r="L180" s="31">
        <v>3520</v>
      </c>
      <c r="M180" s="31">
        <v>1.6367499999999999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578.15</v>
      </c>
      <c r="D181" s="36">
        <v>580.33333333333337</v>
      </c>
      <c r="E181" s="36">
        <v>572.06666666666672</v>
      </c>
      <c r="F181" s="36">
        <v>565.98333333333335</v>
      </c>
      <c r="G181" s="36">
        <v>557.7166666666667</v>
      </c>
      <c r="H181" s="36">
        <v>586.41666666666674</v>
      </c>
      <c r="I181" s="36">
        <v>594.68333333333339</v>
      </c>
      <c r="J181" s="36">
        <v>600.76666666666677</v>
      </c>
      <c r="K181" s="31">
        <v>588.6</v>
      </c>
      <c r="L181" s="31">
        <v>574.25</v>
      </c>
      <c r="M181" s="31">
        <v>8.6026299999999996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2333.1</v>
      </c>
      <c r="D182" s="36">
        <v>2343.5166666666664</v>
      </c>
      <c r="E182" s="36">
        <v>2318.583333333333</v>
      </c>
      <c r="F182" s="36">
        <v>2304.0666666666666</v>
      </c>
      <c r="G182" s="36">
        <v>2279.1333333333332</v>
      </c>
      <c r="H182" s="36">
        <v>2358.0333333333328</v>
      </c>
      <c r="I182" s="36">
        <v>2382.9666666666662</v>
      </c>
      <c r="J182" s="36">
        <v>2397.4833333333327</v>
      </c>
      <c r="K182" s="31">
        <v>2368.4499999999998</v>
      </c>
      <c r="L182" s="31">
        <v>2329</v>
      </c>
      <c r="M182" s="31">
        <v>1.1013500000000001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1204.0999999999999</v>
      </c>
      <c r="D183" s="36">
        <v>1205.9666666666665</v>
      </c>
      <c r="E183" s="36">
        <v>1197.133333333333</v>
      </c>
      <c r="F183" s="36">
        <v>1190.1666666666665</v>
      </c>
      <c r="G183" s="36">
        <v>1181.333333333333</v>
      </c>
      <c r="H183" s="36">
        <v>1212.9333333333329</v>
      </c>
      <c r="I183" s="36">
        <v>1221.7666666666664</v>
      </c>
      <c r="J183" s="36">
        <v>1228.7333333333329</v>
      </c>
      <c r="K183" s="31">
        <v>1214.8</v>
      </c>
      <c r="L183" s="31">
        <v>1199</v>
      </c>
      <c r="M183" s="31">
        <v>14.01782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663.1</v>
      </c>
      <c r="D184" s="36">
        <v>664.81666666666672</v>
      </c>
      <c r="E184" s="36">
        <v>656.73333333333346</v>
      </c>
      <c r="F184" s="36">
        <v>650.36666666666679</v>
      </c>
      <c r="G184" s="36">
        <v>642.28333333333353</v>
      </c>
      <c r="H184" s="36">
        <v>671.18333333333339</v>
      </c>
      <c r="I184" s="36">
        <v>679.26666666666665</v>
      </c>
      <c r="J184" s="36">
        <v>685.63333333333333</v>
      </c>
      <c r="K184" s="31">
        <v>672.9</v>
      </c>
      <c r="L184" s="31">
        <v>658.45</v>
      </c>
      <c r="M184" s="31">
        <v>5.7167700000000004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727.75</v>
      </c>
      <c r="D185" s="36">
        <v>724.61666666666667</v>
      </c>
      <c r="E185" s="36">
        <v>718.68333333333339</v>
      </c>
      <c r="F185" s="36">
        <v>709.61666666666667</v>
      </c>
      <c r="G185" s="36">
        <v>703.68333333333339</v>
      </c>
      <c r="H185" s="36">
        <v>733.68333333333339</v>
      </c>
      <c r="I185" s="36">
        <v>739.61666666666656</v>
      </c>
      <c r="J185" s="36">
        <v>748.68333333333339</v>
      </c>
      <c r="K185" s="31">
        <v>730.55</v>
      </c>
      <c r="L185" s="31">
        <v>715.55</v>
      </c>
      <c r="M185" s="31">
        <v>2.1665000000000001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960.45</v>
      </c>
      <c r="D186" s="36">
        <v>959.66666666666663</v>
      </c>
      <c r="E186" s="36">
        <v>951.83333333333326</v>
      </c>
      <c r="F186" s="36">
        <v>943.21666666666658</v>
      </c>
      <c r="G186" s="36">
        <v>935.38333333333321</v>
      </c>
      <c r="H186" s="36">
        <v>968.2833333333333</v>
      </c>
      <c r="I186" s="36">
        <v>976.11666666666656</v>
      </c>
      <c r="J186" s="36">
        <v>984.73333333333335</v>
      </c>
      <c r="K186" s="31">
        <v>967.5</v>
      </c>
      <c r="L186" s="31">
        <v>951.05</v>
      </c>
      <c r="M186" s="31">
        <v>4.5696500000000002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1705.25</v>
      </c>
      <c r="D187" s="36">
        <v>1708.8666666666668</v>
      </c>
      <c r="E187" s="36">
        <v>1688.3833333333337</v>
      </c>
      <c r="F187" s="36">
        <v>1671.5166666666669</v>
      </c>
      <c r="G187" s="36">
        <v>1651.0333333333338</v>
      </c>
      <c r="H187" s="36">
        <v>1725.7333333333336</v>
      </c>
      <c r="I187" s="36">
        <v>1746.2166666666667</v>
      </c>
      <c r="J187" s="36">
        <v>1763.0833333333335</v>
      </c>
      <c r="K187" s="31">
        <v>1729.35</v>
      </c>
      <c r="L187" s="31">
        <v>1692</v>
      </c>
      <c r="M187" s="31">
        <v>8.6288999999999998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928.25</v>
      </c>
      <c r="D188" s="36">
        <v>930.1</v>
      </c>
      <c r="E188" s="36">
        <v>920.40000000000009</v>
      </c>
      <c r="F188" s="36">
        <v>912.55000000000007</v>
      </c>
      <c r="G188" s="36">
        <v>902.85000000000014</v>
      </c>
      <c r="H188" s="36">
        <v>937.95</v>
      </c>
      <c r="I188" s="36">
        <v>947.65000000000009</v>
      </c>
      <c r="J188" s="36">
        <v>955.5</v>
      </c>
      <c r="K188" s="31">
        <v>939.8</v>
      </c>
      <c r="L188" s="31">
        <v>922.25</v>
      </c>
      <c r="M188" s="31">
        <v>8.8544900000000002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8389.7000000000007</v>
      </c>
      <c r="D189" s="36">
        <v>8393.6333333333332</v>
      </c>
      <c r="E189" s="36">
        <v>8329.2666666666664</v>
      </c>
      <c r="F189" s="36">
        <v>8268.8333333333339</v>
      </c>
      <c r="G189" s="36">
        <v>8204.4666666666672</v>
      </c>
      <c r="H189" s="36">
        <v>8454.0666666666657</v>
      </c>
      <c r="I189" s="36">
        <v>8518.4333333333307</v>
      </c>
      <c r="J189" s="36">
        <v>8578.866666666665</v>
      </c>
      <c r="K189" s="31">
        <v>8458</v>
      </c>
      <c r="L189" s="31">
        <v>8333.2000000000007</v>
      </c>
      <c r="M189" s="31">
        <v>0.78752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681.2</v>
      </c>
      <c r="D190" s="36">
        <v>681.53333333333342</v>
      </c>
      <c r="E190" s="36">
        <v>675.71666666666681</v>
      </c>
      <c r="F190" s="36">
        <v>670.23333333333335</v>
      </c>
      <c r="G190" s="36">
        <v>664.41666666666674</v>
      </c>
      <c r="H190" s="36">
        <v>687.01666666666688</v>
      </c>
      <c r="I190" s="36">
        <v>692.83333333333348</v>
      </c>
      <c r="J190" s="36">
        <v>698.31666666666695</v>
      </c>
      <c r="K190" s="31">
        <v>687.35</v>
      </c>
      <c r="L190" s="31">
        <v>676.05</v>
      </c>
      <c r="M190" s="31">
        <v>92.796419999999998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262.10000000000002</v>
      </c>
      <c r="D191" s="36">
        <v>261.65000000000003</v>
      </c>
      <c r="E191" s="36">
        <v>259.70000000000005</v>
      </c>
      <c r="F191" s="36">
        <v>257.3</v>
      </c>
      <c r="G191" s="36">
        <v>255.35000000000002</v>
      </c>
      <c r="H191" s="36">
        <v>264.05000000000007</v>
      </c>
      <c r="I191" s="36">
        <v>266</v>
      </c>
      <c r="J191" s="36">
        <v>268.40000000000009</v>
      </c>
      <c r="K191" s="31">
        <v>263.60000000000002</v>
      </c>
      <c r="L191" s="31">
        <v>259.25</v>
      </c>
      <c r="M191" s="31">
        <v>45.379689999999997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126.1</v>
      </c>
      <c r="D192" s="36">
        <v>126.16666666666667</v>
      </c>
      <c r="E192" s="36">
        <v>125.43333333333334</v>
      </c>
      <c r="F192" s="36">
        <v>124.76666666666667</v>
      </c>
      <c r="G192" s="36">
        <v>124.03333333333333</v>
      </c>
      <c r="H192" s="36">
        <v>126.83333333333334</v>
      </c>
      <c r="I192" s="36">
        <v>127.56666666666666</v>
      </c>
      <c r="J192" s="36">
        <v>128.23333333333335</v>
      </c>
      <c r="K192" s="31">
        <v>126.9</v>
      </c>
      <c r="L192" s="31">
        <v>125.5</v>
      </c>
      <c r="M192" s="31">
        <v>195.88063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3530.15</v>
      </c>
      <c r="D193" s="36">
        <v>3514.6333333333332</v>
      </c>
      <c r="E193" s="36">
        <v>3496.6166666666663</v>
      </c>
      <c r="F193" s="36">
        <v>3463.083333333333</v>
      </c>
      <c r="G193" s="36">
        <v>3445.0666666666662</v>
      </c>
      <c r="H193" s="36">
        <v>3548.1666666666665</v>
      </c>
      <c r="I193" s="36">
        <v>3566.1833333333329</v>
      </c>
      <c r="J193" s="36">
        <v>3599.7166666666667</v>
      </c>
      <c r="K193" s="31">
        <v>3532.65</v>
      </c>
      <c r="L193" s="31">
        <v>3481.1</v>
      </c>
      <c r="M193" s="31">
        <v>17.980509999999999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1215.4000000000001</v>
      </c>
      <c r="D194" s="36">
        <v>1212.4666666666667</v>
      </c>
      <c r="E194" s="36">
        <v>1206.9333333333334</v>
      </c>
      <c r="F194" s="36">
        <v>1198.4666666666667</v>
      </c>
      <c r="G194" s="36">
        <v>1192.9333333333334</v>
      </c>
      <c r="H194" s="36">
        <v>1220.9333333333334</v>
      </c>
      <c r="I194" s="36">
        <v>1226.4666666666667</v>
      </c>
      <c r="J194" s="36">
        <v>1234.9333333333334</v>
      </c>
      <c r="K194" s="31">
        <v>1218</v>
      </c>
      <c r="L194" s="31">
        <v>1204</v>
      </c>
      <c r="M194" s="31">
        <v>7.5062199999999999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3730.35</v>
      </c>
      <c r="D195" s="36">
        <v>3576.7833333333333</v>
      </c>
      <c r="E195" s="36">
        <v>3323.5666666666666</v>
      </c>
      <c r="F195" s="36">
        <v>2916.7833333333333</v>
      </c>
      <c r="G195" s="36">
        <v>2663.5666666666666</v>
      </c>
      <c r="H195" s="36">
        <v>3983.5666666666666</v>
      </c>
      <c r="I195" s="36">
        <v>4236.7833333333328</v>
      </c>
      <c r="J195" s="36">
        <v>4643.5666666666666</v>
      </c>
      <c r="K195" s="31">
        <v>3830</v>
      </c>
      <c r="L195" s="31">
        <v>3170</v>
      </c>
      <c r="M195" s="31">
        <v>23.14405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3429.85</v>
      </c>
      <c r="D196" s="36">
        <v>3420.3000000000006</v>
      </c>
      <c r="E196" s="36">
        <v>3405.6000000000013</v>
      </c>
      <c r="F196" s="36">
        <v>3381.3500000000008</v>
      </c>
      <c r="G196" s="36">
        <v>3366.6500000000015</v>
      </c>
      <c r="H196" s="36">
        <v>3444.5500000000011</v>
      </c>
      <c r="I196" s="36">
        <v>3459.2500000000009</v>
      </c>
      <c r="J196" s="36">
        <v>3483.5000000000009</v>
      </c>
      <c r="K196" s="31">
        <v>3435</v>
      </c>
      <c r="L196" s="31">
        <v>3396.05</v>
      </c>
      <c r="M196" s="31">
        <v>9.8077900000000007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2111.5500000000002</v>
      </c>
      <c r="D197" s="36">
        <v>2109.1166666666668</v>
      </c>
      <c r="E197" s="36">
        <v>2085.8333333333335</v>
      </c>
      <c r="F197" s="36">
        <v>2060.1166666666668</v>
      </c>
      <c r="G197" s="36">
        <v>2036.8333333333335</v>
      </c>
      <c r="H197" s="36">
        <v>2134.8333333333335</v>
      </c>
      <c r="I197" s="36">
        <v>2158.1166666666663</v>
      </c>
      <c r="J197" s="36">
        <v>2183.8333333333335</v>
      </c>
      <c r="K197" s="31">
        <v>2132.4</v>
      </c>
      <c r="L197" s="31">
        <v>2083.4</v>
      </c>
      <c r="M197" s="31">
        <v>1.64055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796.75</v>
      </c>
      <c r="D198" s="36">
        <v>804.48333333333323</v>
      </c>
      <c r="E198" s="36">
        <v>785.26666666666642</v>
      </c>
      <c r="F198" s="36">
        <v>773.78333333333319</v>
      </c>
      <c r="G198" s="36">
        <v>754.56666666666638</v>
      </c>
      <c r="H198" s="36">
        <v>815.96666666666647</v>
      </c>
      <c r="I198" s="36">
        <v>835.18333333333339</v>
      </c>
      <c r="J198" s="36">
        <v>846.66666666666652</v>
      </c>
      <c r="K198" s="31">
        <v>823.7</v>
      </c>
      <c r="L198" s="31">
        <v>793</v>
      </c>
      <c r="M198" s="31">
        <v>2.6444299999999998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2627.15</v>
      </c>
      <c r="D199" s="36">
        <v>2627.2333333333336</v>
      </c>
      <c r="E199" s="36">
        <v>2607.416666666667</v>
      </c>
      <c r="F199" s="36">
        <v>2587.6833333333334</v>
      </c>
      <c r="G199" s="36">
        <v>2567.8666666666668</v>
      </c>
      <c r="H199" s="36">
        <v>2646.9666666666672</v>
      </c>
      <c r="I199" s="36">
        <v>2666.7833333333338</v>
      </c>
      <c r="J199" s="36">
        <v>2686.5166666666673</v>
      </c>
      <c r="K199" s="31">
        <v>2647.05</v>
      </c>
      <c r="L199" s="31">
        <v>2607.5</v>
      </c>
      <c r="M199" s="31">
        <v>3.95438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37.200000000000003</v>
      </c>
      <c r="D200" s="36">
        <v>37.449999999999996</v>
      </c>
      <c r="E200" s="36">
        <v>36.749999999999993</v>
      </c>
      <c r="F200" s="36">
        <v>36.299999999999997</v>
      </c>
      <c r="G200" s="36">
        <v>35.599999999999994</v>
      </c>
      <c r="H200" s="36">
        <v>37.899999999999991</v>
      </c>
      <c r="I200" s="36">
        <v>38.599999999999994</v>
      </c>
      <c r="J200" s="36">
        <v>39.04999999999999</v>
      </c>
      <c r="K200" s="31">
        <v>38.15</v>
      </c>
      <c r="L200" s="31">
        <v>37</v>
      </c>
      <c r="M200" s="31">
        <v>112.75391999999999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85.8</v>
      </c>
      <c r="D201" s="36">
        <v>86.766666666666652</v>
      </c>
      <c r="E201" s="36">
        <v>84.633333333333297</v>
      </c>
      <c r="F201" s="36">
        <v>83.46666666666664</v>
      </c>
      <c r="G201" s="36">
        <v>81.333333333333286</v>
      </c>
      <c r="H201" s="36">
        <v>87.933333333333309</v>
      </c>
      <c r="I201" s="36">
        <v>90.066666666666663</v>
      </c>
      <c r="J201" s="36">
        <v>91.23333333333332</v>
      </c>
      <c r="K201" s="31">
        <v>88.9</v>
      </c>
      <c r="L201" s="31">
        <v>85.6</v>
      </c>
      <c r="M201" s="31">
        <v>30.666789999999999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1739.3</v>
      </c>
      <c r="D202" s="36">
        <v>1735.95</v>
      </c>
      <c r="E202" s="36">
        <v>1727.9</v>
      </c>
      <c r="F202" s="36">
        <v>1716.5</v>
      </c>
      <c r="G202" s="36">
        <v>1708.45</v>
      </c>
      <c r="H202" s="36">
        <v>1747.3500000000001</v>
      </c>
      <c r="I202" s="36">
        <v>1755.3999999999999</v>
      </c>
      <c r="J202" s="36">
        <v>1766.8000000000002</v>
      </c>
      <c r="K202" s="31">
        <v>1744</v>
      </c>
      <c r="L202" s="31">
        <v>1724.55</v>
      </c>
      <c r="M202" s="31">
        <v>20.16499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1597.6</v>
      </c>
      <c r="D203" s="36">
        <v>1593.4333333333334</v>
      </c>
      <c r="E203" s="36">
        <v>1584.2166666666667</v>
      </c>
      <c r="F203" s="36">
        <v>1570.8333333333333</v>
      </c>
      <c r="G203" s="36">
        <v>1561.6166666666666</v>
      </c>
      <c r="H203" s="36">
        <v>1606.8166666666668</v>
      </c>
      <c r="I203" s="36">
        <v>1616.0333333333335</v>
      </c>
      <c r="J203" s="36">
        <v>1629.416666666667</v>
      </c>
      <c r="K203" s="31">
        <v>1602.65</v>
      </c>
      <c r="L203" s="31">
        <v>1580.05</v>
      </c>
      <c r="M203" s="31">
        <v>3.5559799999999999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8759.9</v>
      </c>
      <c r="D204" s="36">
        <v>8715.7166666666672</v>
      </c>
      <c r="E204" s="36">
        <v>8656.4333333333343</v>
      </c>
      <c r="F204" s="36">
        <v>8552.9666666666672</v>
      </c>
      <c r="G204" s="36">
        <v>8493.6833333333343</v>
      </c>
      <c r="H204" s="36">
        <v>8819.1833333333343</v>
      </c>
      <c r="I204" s="36">
        <v>8878.4666666666672</v>
      </c>
      <c r="J204" s="36">
        <v>8981.9333333333343</v>
      </c>
      <c r="K204" s="31">
        <v>8775</v>
      </c>
      <c r="L204" s="31">
        <v>8612.25</v>
      </c>
      <c r="M204" s="31">
        <v>3.2532000000000001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106.65</v>
      </c>
      <c r="D205" s="36">
        <v>107.38333333333334</v>
      </c>
      <c r="E205" s="36">
        <v>105.06666666666668</v>
      </c>
      <c r="F205" s="36">
        <v>103.48333333333333</v>
      </c>
      <c r="G205" s="36">
        <v>101.16666666666667</v>
      </c>
      <c r="H205" s="36">
        <v>108.96666666666668</v>
      </c>
      <c r="I205" s="36">
        <v>111.28333333333335</v>
      </c>
      <c r="J205" s="36">
        <v>112.86666666666669</v>
      </c>
      <c r="K205" s="31">
        <v>109.7</v>
      </c>
      <c r="L205" s="31">
        <v>105.8</v>
      </c>
      <c r="M205" s="31">
        <v>120.94255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565.9</v>
      </c>
      <c r="D206" s="36">
        <v>566.18333333333328</v>
      </c>
      <c r="E206" s="36">
        <v>562.81666666666661</v>
      </c>
      <c r="F206" s="36">
        <v>559.73333333333335</v>
      </c>
      <c r="G206" s="36">
        <v>556.36666666666667</v>
      </c>
      <c r="H206" s="36">
        <v>569.26666666666654</v>
      </c>
      <c r="I206" s="36">
        <v>572.6333333333331</v>
      </c>
      <c r="J206" s="36">
        <v>575.71666666666647</v>
      </c>
      <c r="K206" s="31">
        <v>569.54999999999995</v>
      </c>
      <c r="L206" s="31">
        <v>563.1</v>
      </c>
      <c r="M206" s="31">
        <v>26.48583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1031.3499999999999</v>
      </c>
      <c r="D207" s="36">
        <v>1029.5333333333333</v>
      </c>
      <c r="E207" s="36">
        <v>1018.0666666666666</v>
      </c>
      <c r="F207" s="36">
        <v>1004.7833333333333</v>
      </c>
      <c r="G207" s="36">
        <v>993.31666666666661</v>
      </c>
      <c r="H207" s="36">
        <v>1042.8166666666666</v>
      </c>
      <c r="I207" s="36">
        <v>1054.2833333333333</v>
      </c>
      <c r="J207" s="36">
        <v>1067.5666666666666</v>
      </c>
      <c r="K207" s="31">
        <v>1041</v>
      </c>
      <c r="L207" s="31">
        <v>1016.25</v>
      </c>
      <c r="M207" s="31">
        <v>13.70191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236.35</v>
      </c>
      <c r="D208" s="36">
        <v>236.81666666666669</v>
      </c>
      <c r="E208" s="36">
        <v>233.48333333333338</v>
      </c>
      <c r="F208" s="36">
        <v>230.61666666666667</v>
      </c>
      <c r="G208" s="36">
        <v>227.28333333333336</v>
      </c>
      <c r="H208" s="36">
        <v>239.68333333333339</v>
      </c>
      <c r="I208" s="36">
        <v>243.01666666666671</v>
      </c>
      <c r="J208" s="36">
        <v>245.88333333333341</v>
      </c>
      <c r="K208" s="31">
        <v>240.15</v>
      </c>
      <c r="L208" s="31">
        <v>233.95</v>
      </c>
      <c r="M208" s="31">
        <v>54.325099999999999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847.9</v>
      </c>
      <c r="D209" s="36">
        <v>846.5333333333333</v>
      </c>
      <c r="E209" s="36">
        <v>840.46666666666658</v>
      </c>
      <c r="F209" s="36">
        <v>833.0333333333333</v>
      </c>
      <c r="G209" s="36">
        <v>826.96666666666658</v>
      </c>
      <c r="H209" s="36">
        <v>853.96666666666658</v>
      </c>
      <c r="I209" s="36">
        <v>860.03333333333319</v>
      </c>
      <c r="J209" s="36">
        <v>867.46666666666658</v>
      </c>
      <c r="K209" s="31">
        <v>852.6</v>
      </c>
      <c r="L209" s="31">
        <v>839.1</v>
      </c>
      <c r="M209" s="31">
        <v>5.7730899999999998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1575.5</v>
      </c>
      <c r="D210" s="36">
        <v>1576.2166666666665</v>
      </c>
      <c r="E210" s="36">
        <v>1562.4333333333329</v>
      </c>
      <c r="F210" s="36">
        <v>1549.3666666666666</v>
      </c>
      <c r="G210" s="36">
        <v>1535.583333333333</v>
      </c>
      <c r="H210" s="36">
        <v>1589.2833333333328</v>
      </c>
      <c r="I210" s="36">
        <v>1603.0666666666662</v>
      </c>
      <c r="J210" s="36">
        <v>1616.1333333333328</v>
      </c>
      <c r="K210" s="31">
        <v>1590</v>
      </c>
      <c r="L210" s="31">
        <v>1563.15</v>
      </c>
      <c r="M210" s="31">
        <v>0.43397000000000002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400.25</v>
      </c>
      <c r="D211" s="36">
        <v>400.65000000000003</v>
      </c>
      <c r="E211" s="36">
        <v>398.70000000000005</v>
      </c>
      <c r="F211" s="36">
        <v>397.15000000000003</v>
      </c>
      <c r="G211" s="36">
        <v>395.20000000000005</v>
      </c>
      <c r="H211" s="36">
        <v>402.20000000000005</v>
      </c>
      <c r="I211" s="36">
        <v>404.15</v>
      </c>
      <c r="J211" s="36">
        <v>405.70000000000005</v>
      </c>
      <c r="K211" s="31">
        <v>402.6</v>
      </c>
      <c r="L211" s="31">
        <v>399.1</v>
      </c>
      <c r="M211" s="31">
        <v>26.59291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19.2</v>
      </c>
      <c r="D212" s="36">
        <v>19.366666666666664</v>
      </c>
      <c r="E212" s="36">
        <v>18.883333333333326</v>
      </c>
      <c r="F212" s="36">
        <v>18.566666666666663</v>
      </c>
      <c r="G212" s="36">
        <v>18.083333333333325</v>
      </c>
      <c r="H212" s="36">
        <v>19.683333333333326</v>
      </c>
      <c r="I212" s="36">
        <v>20.166666666666668</v>
      </c>
      <c r="J212" s="36">
        <v>20.483333333333327</v>
      </c>
      <c r="K212" s="31">
        <v>19.850000000000001</v>
      </c>
      <c r="L212" s="31">
        <v>19.05</v>
      </c>
      <c r="M212" s="31">
        <v>1953.7997800000001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249.3</v>
      </c>
      <c r="D213" s="36">
        <v>251.41666666666666</v>
      </c>
      <c r="E213" s="36">
        <v>245.98333333333329</v>
      </c>
      <c r="F213" s="36">
        <v>242.66666666666663</v>
      </c>
      <c r="G213" s="36">
        <v>237.23333333333326</v>
      </c>
      <c r="H213" s="36">
        <v>254.73333333333332</v>
      </c>
      <c r="I213" s="36">
        <v>260.16666666666663</v>
      </c>
      <c r="J213" s="36">
        <v>263.48333333333335</v>
      </c>
      <c r="K213" s="31">
        <v>256.85000000000002</v>
      </c>
      <c r="L213" s="31">
        <v>248.1</v>
      </c>
      <c r="M213" s="31">
        <v>106.38003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115.3</v>
      </c>
      <c r="D214" s="36">
        <v>115.81666666666666</v>
      </c>
      <c r="E214" s="36">
        <v>113.83333333333333</v>
      </c>
      <c r="F214" s="36">
        <v>112.36666666666666</v>
      </c>
      <c r="G214" s="36">
        <v>110.38333333333333</v>
      </c>
      <c r="H214" s="36">
        <v>117.28333333333333</v>
      </c>
      <c r="I214" s="36">
        <v>119.26666666666668</v>
      </c>
      <c r="J214" s="36">
        <v>120.73333333333333</v>
      </c>
      <c r="K214" s="31">
        <v>117.8</v>
      </c>
      <c r="L214" s="31">
        <v>114.35</v>
      </c>
      <c r="M214" s="31">
        <v>527.99865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642.04999999999995</v>
      </c>
      <c r="D215" s="36">
        <v>643.5</v>
      </c>
      <c r="E215" s="36">
        <v>637.95000000000005</v>
      </c>
      <c r="F215" s="36">
        <v>633.85</v>
      </c>
      <c r="G215" s="36">
        <v>628.30000000000007</v>
      </c>
      <c r="H215" s="36">
        <v>647.6</v>
      </c>
      <c r="I215" s="36">
        <v>653.15</v>
      </c>
      <c r="J215" s="36">
        <v>657.25</v>
      </c>
      <c r="K215" s="31">
        <v>649.04999999999995</v>
      </c>
      <c r="L215" s="31">
        <v>639.4</v>
      </c>
      <c r="M215" s="31">
        <v>7.9876899999999997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12"/>
      <c r="B1" s="413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45253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6" t="s">
        <v>16</v>
      </c>
      <c r="B9" s="408" t="s">
        <v>18</v>
      </c>
      <c r="C9" s="411" t="s">
        <v>20</v>
      </c>
      <c r="D9" s="411" t="s">
        <v>21</v>
      </c>
      <c r="E9" s="403" t="s">
        <v>22</v>
      </c>
      <c r="F9" s="404"/>
      <c r="G9" s="405"/>
      <c r="H9" s="403" t="s">
        <v>23</v>
      </c>
      <c r="I9" s="404"/>
      <c r="J9" s="405"/>
      <c r="K9" s="26"/>
      <c r="L9" s="27"/>
      <c r="M9" s="48"/>
      <c r="N9" s="1"/>
      <c r="O9" s="1"/>
    </row>
    <row r="10" spans="1:15" ht="42.75" customHeight="1">
      <c r="A10" s="407"/>
      <c r="B10" s="410"/>
      <c r="C10" s="410"/>
      <c r="D10" s="41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540</v>
      </c>
      <c r="D11" s="36">
        <v>542.31666666666672</v>
      </c>
      <c r="E11" s="36">
        <v>533.68333333333339</v>
      </c>
      <c r="F11" s="36">
        <v>527.36666666666667</v>
      </c>
      <c r="G11" s="36">
        <v>518.73333333333335</v>
      </c>
      <c r="H11" s="36">
        <v>548.63333333333344</v>
      </c>
      <c r="I11" s="36">
        <v>557.26666666666688</v>
      </c>
      <c r="J11" s="36">
        <v>563.58333333333348</v>
      </c>
      <c r="K11" s="31">
        <v>550.95000000000005</v>
      </c>
      <c r="L11" s="31">
        <v>536</v>
      </c>
      <c r="M11" s="31">
        <v>1.65069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30728.25</v>
      </c>
      <c r="D12" s="36">
        <v>30781.966666666664</v>
      </c>
      <c r="E12" s="36">
        <v>30567.383333333328</v>
      </c>
      <c r="F12" s="36">
        <v>30406.516666666663</v>
      </c>
      <c r="G12" s="36">
        <v>30191.933333333327</v>
      </c>
      <c r="H12" s="36">
        <v>30942.833333333328</v>
      </c>
      <c r="I12" s="36">
        <v>31157.416666666664</v>
      </c>
      <c r="J12" s="36">
        <v>31318.283333333329</v>
      </c>
      <c r="K12" s="31">
        <v>30996.55</v>
      </c>
      <c r="L12" s="31">
        <v>30621.1</v>
      </c>
      <c r="M12" s="31">
        <v>1.248E-2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483.9</v>
      </c>
      <c r="D13" s="36">
        <v>482.83333333333331</v>
      </c>
      <c r="E13" s="36">
        <v>473.46666666666664</v>
      </c>
      <c r="F13" s="36">
        <v>463.0333333333333</v>
      </c>
      <c r="G13" s="36">
        <v>453.66666666666663</v>
      </c>
      <c r="H13" s="36">
        <v>493.26666666666665</v>
      </c>
      <c r="I13" s="36">
        <v>502.63333333333333</v>
      </c>
      <c r="J13" s="36">
        <v>513.06666666666661</v>
      </c>
      <c r="K13" s="31">
        <v>492.2</v>
      </c>
      <c r="L13" s="31">
        <v>472.4</v>
      </c>
      <c r="M13" s="31">
        <v>4.6261999999999999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521.1</v>
      </c>
      <c r="D14" s="36">
        <v>521.48333333333346</v>
      </c>
      <c r="E14" s="36">
        <v>518.26666666666688</v>
      </c>
      <c r="F14" s="36">
        <v>515.43333333333339</v>
      </c>
      <c r="G14" s="36">
        <v>512.21666666666681</v>
      </c>
      <c r="H14" s="36">
        <v>524.31666666666695</v>
      </c>
      <c r="I14" s="36">
        <v>527.53333333333342</v>
      </c>
      <c r="J14" s="36">
        <v>530.36666666666702</v>
      </c>
      <c r="K14" s="31">
        <v>524.70000000000005</v>
      </c>
      <c r="L14" s="31">
        <v>518.65</v>
      </c>
      <c r="M14" s="31">
        <v>6.3261599999999998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1483.65</v>
      </c>
      <c r="D15" s="36">
        <v>1497.3666666666668</v>
      </c>
      <c r="E15" s="36">
        <v>1461.3333333333335</v>
      </c>
      <c r="F15" s="36">
        <v>1439.0166666666667</v>
      </c>
      <c r="G15" s="36">
        <v>1402.9833333333333</v>
      </c>
      <c r="H15" s="36">
        <v>1519.6833333333336</v>
      </c>
      <c r="I15" s="36">
        <v>1555.7166666666669</v>
      </c>
      <c r="J15" s="36">
        <v>1578.0333333333338</v>
      </c>
      <c r="K15" s="31">
        <v>1533.4</v>
      </c>
      <c r="L15" s="31">
        <v>1475.05</v>
      </c>
      <c r="M15" s="31">
        <v>1.0676600000000001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4234.3999999999996</v>
      </c>
      <c r="D16" s="36">
        <v>4276.7833333333328</v>
      </c>
      <c r="E16" s="36">
        <v>4177.9166666666661</v>
      </c>
      <c r="F16" s="36">
        <v>4121.4333333333334</v>
      </c>
      <c r="G16" s="36">
        <v>4022.5666666666666</v>
      </c>
      <c r="H16" s="36">
        <v>4333.2666666666655</v>
      </c>
      <c r="I16" s="36">
        <v>4432.1333333333323</v>
      </c>
      <c r="J16" s="36">
        <v>4488.616666666665</v>
      </c>
      <c r="K16" s="31">
        <v>4375.6499999999996</v>
      </c>
      <c r="L16" s="31">
        <v>4220.3</v>
      </c>
      <c r="M16" s="31">
        <v>1.7638499999999999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23904.25</v>
      </c>
      <c r="D17" s="36">
        <v>23949.733333333334</v>
      </c>
      <c r="E17" s="36">
        <v>23732.016666666666</v>
      </c>
      <c r="F17" s="36">
        <v>23559.783333333333</v>
      </c>
      <c r="G17" s="36">
        <v>23342.066666666666</v>
      </c>
      <c r="H17" s="36">
        <v>24121.966666666667</v>
      </c>
      <c r="I17" s="36">
        <v>24339.683333333334</v>
      </c>
      <c r="J17" s="36">
        <v>24511.916666666668</v>
      </c>
      <c r="K17" s="31">
        <v>24167.45</v>
      </c>
      <c r="L17" s="31">
        <v>23777.5</v>
      </c>
      <c r="M17" s="31">
        <v>5.6849999999999998E-2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1815.25</v>
      </c>
      <c r="D18" s="36">
        <v>1821.8666666666668</v>
      </c>
      <c r="E18" s="36">
        <v>1796.3833333333337</v>
      </c>
      <c r="F18" s="36">
        <v>1777.5166666666669</v>
      </c>
      <c r="G18" s="36">
        <v>1752.0333333333338</v>
      </c>
      <c r="H18" s="36">
        <v>1840.7333333333336</v>
      </c>
      <c r="I18" s="36">
        <v>1866.2166666666667</v>
      </c>
      <c r="J18" s="36">
        <v>1885.0833333333335</v>
      </c>
      <c r="K18" s="31">
        <v>1847.35</v>
      </c>
      <c r="L18" s="31">
        <v>1803</v>
      </c>
      <c r="M18" s="31">
        <v>3.1323599999999998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2172.65</v>
      </c>
      <c r="D19" s="36">
        <v>2183.7166666666667</v>
      </c>
      <c r="E19" s="36">
        <v>2142.4333333333334</v>
      </c>
      <c r="F19" s="36">
        <v>2112.2166666666667</v>
      </c>
      <c r="G19" s="36">
        <v>2070.9333333333334</v>
      </c>
      <c r="H19" s="36">
        <v>2213.9333333333334</v>
      </c>
      <c r="I19" s="36">
        <v>2255.2166666666672</v>
      </c>
      <c r="J19" s="36">
        <v>2285.4333333333334</v>
      </c>
      <c r="K19" s="31">
        <v>2225</v>
      </c>
      <c r="L19" s="31">
        <v>2153.5</v>
      </c>
      <c r="M19" s="31">
        <v>12.472049999999999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914.45</v>
      </c>
      <c r="D20" s="36">
        <v>918.13333333333333</v>
      </c>
      <c r="E20" s="36">
        <v>906.31666666666661</v>
      </c>
      <c r="F20" s="36">
        <v>898.18333333333328</v>
      </c>
      <c r="G20" s="36">
        <v>886.36666666666656</v>
      </c>
      <c r="H20" s="36">
        <v>926.26666666666665</v>
      </c>
      <c r="I20" s="36">
        <v>938.08333333333348</v>
      </c>
      <c r="J20" s="36">
        <v>946.2166666666667</v>
      </c>
      <c r="K20" s="31">
        <v>929.95</v>
      </c>
      <c r="L20" s="31">
        <v>910</v>
      </c>
      <c r="M20" s="31">
        <v>2.8873600000000001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791.9</v>
      </c>
      <c r="D21" s="36">
        <v>795.13333333333321</v>
      </c>
      <c r="E21" s="36">
        <v>785.31666666666638</v>
      </c>
      <c r="F21" s="36">
        <v>778.73333333333312</v>
      </c>
      <c r="G21" s="36">
        <v>768.91666666666629</v>
      </c>
      <c r="H21" s="36">
        <v>801.71666666666647</v>
      </c>
      <c r="I21" s="36">
        <v>811.5333333333333</v>
      </c>
      <c r="J21" s="36">
        <v>818.11666666666656</v>
      </c>
      <c r="K21" s="31">
        <v>804.95</v>
      </c>
      <c r="L21" s="31">
        <v>788.55</v>
      </c>
      <c r="M21" s="31">
        <v>32.123289999999997</v>
      </c>
      <c r="N21" s="1"/>
      <c r="O21" s="1"/>
    </row>
    <row r="22" spans="1:15" ht="12" customHeight="1">
      <c r="A22" s="33">
        <v>12</v>
      </c>
      <c r="B22" s="53" t="s">
        <v>843</v>
      </c>
      <c r="C22" s="31">
        <v>387.2</v>
      </c>
      <c r="D22" s="36">
        <v>389.2833333333333</v>
      </c>
      <c r="E22" s="36">
        <v>383.06666666666661</v>
      </c>
      <c r="F22" s="36">
        <v>378.93333333333328</v>
      </c>
      <c r="G22" s="36">
        <v>372.71666666666658</v>
      </c>
      <c r="H22" s="36">
        <v>393.41666666666663</v>
      </c>
      <c r="I22" s="36">
        <v>399.63333333333333</v>
      </c>
      <c r="J22" s="36">
        <v>403.76666666666665</v>
      </c>
      <c r="K22" s="31">
        <v>395.5</v>
      </c>
      <c r="L22" s="31">
        <v>385.15</v>
      </c>
      <c r="M22" s="31">
        <v>106.26255999999999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531.65</v>
      </c>
      <c r="D23" s="36">
        <v>534.78333333333342</v>
      </c>
      <c r="E23" s="36">
        <v>524.81666666666683</v>
      </c>
      <c r="F23" s="36">
        <v>517.98333333333346</v>
      </c>
      <c r="G23" s="36">
        <v>508.01666666666688</v>
      </c>
      <c r="H23" s="36">
        <v>541.61666666666679</v>
      </c>
      <c r="I23" s="36">
        <v>551.58333333333326</v>
      </c>
      <c r="J23" s="36">
        <v>558.41666666666674</v>
      </c>
      <c r="K23" s="31">
        <v>544.75</v>
      </c>
      <c r="L23" s="31">
        <v>527.95000000000005</v>
      </c>
      <c r="M23" s="31">
        <v>3.11802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314.35000000000002</v>
      </c>
      <c r="D24" s="36">
        <v>315.93333333333334</v>
      </c>
      <c r="E24" s="36">
        <v>309.4666666666667</v>
      </c>
      <c r="F24" s="36">
        <v>304.58333333333337</v>
      </c>
      <c r="G24" s="36">
        <v>298.11666666666673</v>
      </c>
      <c r="H24" s="36">
        <v>320.81666666666666</v>
      </c>
      <c r="I24" s="36">
        <v>327.28333333333325</v>
      </c>
      <c r="J24" s="36">
        <v>332.16666666666663</v>
      </c>
      <c r="K24" s="31">
        <v>322.39999999999998</v>
      </c>
      <c r="L24" s="31">
        <v>311.05</v>
      </c>
      <c r="M24" s="31">
        <v>17.82582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170.95</v>
      </c>
      <c r="D25" s="36">
        <v>171.33333333333334</v>
      </c>
      <c r="E25" s="36">
        <v>168.51666666666668</v>
      </c>
      <c r="F25" s="36">
        <v>166.08333333333334</v>
      </c>
      <c r="G25" s="36">
        <v>163.26666666666668</v>
      </c>
      <c r="H25" s="36">
        <v>173.76666666666668</v>
      </c>
      <c r="I25" s="36">
        <v>176.58333333333334</v>
      </c>
      <c r="J25" s="36">
        <v>179.01666666666668</v>
      </c>
      <c r="K25" s="31">
        <v>174.15</v>
      </c>
      <c r="L25" s="31">
        <v>168.9</v>
      </c>
      <c r="M25" s="31">
        <v>48.429540000000003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215</v>
      </c>
      <c r="D26" s="36">
        <v>215.6</v>
      </c>
      <c r="E26" s="36">
        <v>213.35</v>
      </c>
      <c r="F26" s="36">
        <v>211.7</v>
      </c>
      <c r="G26" s="36">
        <v>209.45</v>
      </c>
      <c r="H26" s="36">
        <v>217.25</v>
      </c>
      <c r="I26" s="36">
        <v>219.5</v>
      </c>
      <c r="J26" s="36">
        <v>221.15</v>
      </c>
      <c r="K26" s="31">
        <v>217.85</v>
      </c>
      <c r="L26" s="31">
        <v>213.95</v>
      </c>
      <c r="M26" s="31">
        <v>15.759080000000001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328.75</v>
      </c>
      <c r="D27" s="36">
        <v>322.58333333333331</v>
      </c>
      <c r="E27" s="36">
        <v>313.16666666666663</v>
      </c>
      <c r="F27" s="36">
        <v>297.58333333333331</v>
      </c>
      <c r="G27" s="36">
        <v>288.16666666666663</v>
      </c>
      <c r="H27" s="36">
        <v>338.16666666666663</v>
      </c>
      <c r="I27" s="36">
        <v>347.58333333333326</v>
      </c>
      <c r="J27" s="36">
        <v>363.16666666666663</v>
      </c>
      <c r="K27" s="31">
        <v>332</v>
      </c>
      <c r="L27" s="31">
        <v>307</v>
      </c>
      <c r="M27" s="31">
        <v>53.52908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887.4</v>
      </c>
      <c r="D28" s="36">
        <v>887.36666666666667</v>
      </c>
      <c r="E28" s="36">
        <v>875.83333333333337</v>
      </c>
      <c r="F28" s="36">
        <v>864.26666666666665</v>
      </c>
      <c r="G28" s="36">
        <v>852.73333333333335</v>
      </c>
      <c r="H28" s="36">
        <v>898.93333333333339</v>
      </c>
      <c r="I28" s="36">
        <v>910.4666666666667</v>
      </c>
      <c r="J28" s="36">
        <v>922.03333333333342</v>
      </c>
      <c r="K28" s="31">
        <v>898.9</v>
      </c>
      <c r="L28" s="31">
        <v>875.8</v>
      </c>
      <c r="M28" s="31">
        <v>1.73447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1067.4000000000001</v>
      </c>
      <c r="D29" s="36">
        <v>1063.9666666666667</v>
      </c>
      <c r="E29" s="36">
        <v>1058.9333333333334</v>
      </c>
      <c r="F29" s="36">
        <v>1050.4666666666667</v>
      </c>
      <c r="G29" s="36">
        <v>1045.4333333333334</v>
      </c>
      <c r="H29" s="36">
        <v>1072.4333333333334</v>
      </c>
      <c r="I29" s="36">
        <v>1077.4666666666667</v>
      </c>
      <c r="J29" s="36">
        <v>1085.9333333333334</v>
      </c>
      <c r="K29" s="31">
        <v>1069</v>
      </c>
      <c r="L29" s="31">
        <v>1055.5</v>
      </c>
      <c r="M29" s="31">
        <v>1.5001800000000001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3424.9</v>
      </c>
      <c r="D30" s="36">
        <v>3433.5666666666671</v>
      </c>
      <c r="E30" s="36">
        <v>3395.9333333333343</v>
      </c>
      <c r="F30" s="36">
        <v>3366.9666666666672</v>
      </c>
      <c r="G30" s="36">
        <v>3329.3333333333344</v>
      </c>
      <c r="H30" s="36">
        <v>3462.5333333333342</v>
      </c>
      <c r="I30" s="36">
        <v>3500.1666666666665</v>
      </c>
      <c r="J30" s="36">
        <v>3529.1333333333341</v>
      </c>
      <c r="K30" s="31">
        <v>3471.2</v>
      </c>
      <c r="L30" s="31">
        <v>3404.6</v>
      </c>
      <c r="M30" s="31">
        <v>2.2598699999999998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1918.55</v>
      </c>
      <c r="D31" s="36">
        <v>1933.7</v>
      </c>
      <c r="E31" s="36">
        <v>1888.4</v>
      </c>
      <c r="F31" s="36">
        <v>1858.25</v>
      </c>
      <c r="G31" s="36">
        <v>1812.95</v>
      </c>
      <c r="H31" s="36">
        <v>1963.8500000000001</v>
      </c>
      <c r="I31" s="36">
        <v>2009.1499999999999</v>
      </c>
      <c r="J31" s="36">
        <v>2039.3000000000002</v>
      </c>
      <c r="K31" s="31">
        <v>1979</v>
      </c>
      <c r="L31" s="31">
        <v>1903.55</v>
      </c>
      <c r="M31" s="31">
        <v>1.0842000000000001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728.4</v>
      </c>
      <c r="D32" s="36">
        <v>734.04999999999984</v>
      </c>
      <c r="E32" s="36">
        <v>721.14999999999964</v>
      </c>
      <c r="F32" s="36">
        <v>713.89999999999975</v>
      </c>
      <c r="G32" s="36">
        <v>700.99999999999955</v>
      </c>
      <c r="H32" s="36">
        <v>741.29999999999973</v>
      </c>
      <c r="I32" s="36">
        <v>754.2</v>
      </c>
      <c r="J32" s="36">
        <v>761.44999999999982</v>
      </c>
      <c r="K32" s="31">
        <v>746.95</v>
      </c>
      <c r="L32" s="31">
        <v>726.8</v>
      </c>
      <c r="M32" s="31">
        <v>0.86107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4530.95</v>
      </c>
      <c r="D33" s="36">
        <v>4523.55</v>
      </c>
      <c r="E33" s="36">
        <v>4474.1500000000005</v>
      </c>
      <c r="F33" s="36">
        <v>4417.3500000000004</v>
      </c>
      <c r="G33" s="36">
        <v>4367.9500000000007</v>
      </c>
      <c r="H33" s="36">
        <v>4580.3500000000004</v>
      </c>
      <c r="I33" s="36">
        <v>4629.75</v>
      </c>
      <c r="J33" s="36">
        <v>4686.55</v>
      </c>
      <c r="K33" s="31">
        <v>4572.95</v>
      </c>
      <c r="L33" s="31">
        <v>4466.75</v>
      </c>
      <c r="M33" s="31">
        <v>3.9811399999999999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2144.0500000000002</v>
      </c>
      <c r="D34" s="36">
        <v>2147.7000000000003</v>
      </c>
      <c r="E34" s="36">
        <v>2125.4000000000005</v>
      </c>
      <c r="F34" s="36">
        <v>2106.7500000000005</v>
      </c>
      <c r="G34" s="36">
        <v>2084.4500000000007</v>
      </c>
      <c r="H34" s="36">
        <v>2166.3500000000004</v>
      </c>
      <c r="I34" s="36">
        <v>2188.6500000000005</v>
      </c>
      <c r="J34" s="36">
        <v>2207.3000000000002</v>
      </c>
      <c r="K34" s="31">
        <v>2170</v>
      </c>
      <c r="L34" s="31">
        <v>2129.0500000000002</v>
      </c>
      <c r="M34" s="31">
        <v>0.23619999999999999</v>
      </c>
      <c r="N34" s="1"/>
      <c r="O34" s="1"/>
    </row>
    <row r="35" spans="1:15" ht="12.75" customHeight="1">
      <c r="A35" s="33">
        <v>25</v>
      </c>
      <c r="B35" s="53" t="s">
        <v>899</v>
      </c>
      <c r="C35" s="31">
        <v>650.79999999999995</v>
      </c>
      <c r="D35" s="36">
        <v>652.94999999999993</v>
      </c>
      <c r="E35" s="36">
        <v>645.89999999999986</v>
      </c>
      <c r="F35" s="36">
        <v>640.99999999999989</v>
      </c>
      <c r="G35" s="36">
        <v>633.94999999999982</v>
      </c>
      <c r="H35" s="36">
        <v>657.84999999999991</v>
      </c>
      <c r="I35" s="36">
        <v>664.89999999999986</v>
      </c>
      <c r="J35" s="36">
        <v>669.8</v>
      </c>
      <c r="K35" s="31">
        <v>660</v>
      </c>
      <c r="L35" s="31">
        <v>648.04999999999995</v>
      </c>
      <c r="M35" s="31">
        <v>3.3817599999999999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3269.45</v>
      </c>
      <c r="D36" s="36">
        <v>3279.9666666666667</v>
      </c>
      <c r="E36" s="36">
        <v>3227.4833333333336</v>
      </c>
      <c r="F36" s="36">
        <v>3185.5166666666669</v>
      </c>
      <c r="G36" s="36">
        <v>3133.0333333333338</v>
      </c>
      <c r="H36" s="36">
        <v>3321.9333333333334</v>
      </c>
      <c r="I36" s="36">
        <v>3374.4166666666661</v>
      </c>
      <c r="J36" s="36">
        <v>3416.3833333333332</v>
      </c>
      <c r="K36" s="31">
        <v>3332.45</v>
      </c>
      <c r="L36" s="31">
        <v>3238</v>
      </c>
      <c r="M36" s="31">
        <v>0.63539000000000001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414.25</v>
      </c>
      <c r="D37" s="36">
        <v>416.23333333333335</v>
      </c>
      <c r="E37" s="36">
        <v>411.26666666666671</v>
      </c>
      <c r="F37" s="36">
        <v>408.28333333333336</v>
      </c>
      <c r="G37" s="36">
        <v>403.31666666666672</v>
      </c>
      <c r="H37" s="36">
        <v>419.2166666666667</v>
      </c>
      <c r="I37" s="36">
        <v>424.18333333333339</v>
      </c>
      <c r="J37" s="36">
        <v>427.16666666666669</v>
      </c>
      <c r="K37" s="31">
        <v>421.2</v>
      </c>
      <c r="L37" s="31">
        <v>413.25</v>
      </c>
      <c r="M37" s="31">
        <v>14.578580000000001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2960.4</v>
      </c>
      <c r="D38" s="36">
        <v>2965.9333333333329</v>
      </c>
      <c r="E38" s="36">
        <v>2921.8666666666659</v>
      </c>
      <c r="F38" s="36">
        <v>2883.333333333333</v>
      </c>
      <c r="G38" s="36">
        <v>2839.266666666666</v>
      </c>
      <c r="H38" s="36">
        <v>3004.4666666666658</v>
      </c>
      <c r="I38" s="36">
        <v>3048.5333333333324</v>
      </c>
      <c r="J38" s="36">
        <v>3087.0666666666657</v>
      </c>
      <c r="K38" s="31">
        <v>3010</v>
      </c>
      <c r="L38" s="31">
        <v>2927.4</v>
      </c>
      <c r="M38" s="31">
        <v>7.3256100000000002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938.25</v>
      </c>
      <c r="D39" s="36">
        <v>937.11666666666667</v>
      </c>
      <c r="E39" s="36">
        <v>933.5333333333333</v>
      </c>
      <c r="F39" s="36">
        <v>928.81666666666661</v>
      </c>
      <c r="G39" s="36">
        <v>925.23333333333323</v>
      </c>
      <c r="H39" s="36">
        <v>941.83333333333337</v>
      </c>
      <c r="I39" s="36">
        <v>945.41666666666663</v>
      </c>
      <c r="J39" s="36">
        <v>950.13333333333344</v>
      </c>
      <c r="K39" s="31">
        <v>940.7</v>
      </c>
      <c r="L39" s="31">
        <v>932.4</v>
      </c>
      <c r="M39" s="31">
        <v>1.46759</v>
      </c>
      <c r="N39" s="1"/>
      <c r="O39" s="1"/>
    </row>
    <row r="40" spans="1:15" ht="12.75" customHeight="1">
      <c r="A40" s="33">
        <v>30</v>
      </c>
      <c r="B40" s="53" t="s">
        <v>845</v>
      </c>
      <c r="C40" s="31">
        <v>5577.65</v>
      </c>
      <c r="D40" s="36">
        <v>5637.4333333333334</v>
      </c>
      <c r="E40" s="36">
        <v>5445.2166666666672</v>
      </c>
      <c r="F40" s="36">
        <v>5312.7833333333338</v>
      </c>
      <c r="G40" s="36">
        <v>5120.5666666666675</v>
      </c>
      <c r="H40" s="36">
        <v>5769.8666666666668</v>
      </c>
      <c r="I40" s="36">
        <v>5962.0833333333321</v>
      </c>
      <c r="J40" s="36">
        <v>6094.5166666666664</v>
      </c>
      <c r="K40" s="31">
        <v>5829.65</v>
      </c>
      <c r="L40" s="31">
        <v>5505</v>
      </c>
      <c r="M40" s="31">
        <v>1.2377100000000001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1660</v>
      </c>
      <c r="D41" s="36">
        <v>1660.2833333333335</v>
      </c>
      <c r="E41" s="36">
        <v>1642.7166666666672</v>
      </c>
      <c r="F41" s="36">
        <v>1625.4333333333336</v>
      </c>
      <c r="G41" s="36">
        <v>1607.8666666666672</v>
      </c>
      <c r="H41" s="36">
        <v>1677.5666666666671</v>
      </c>
      <c r="I41" s="36">
        <v>1695.1333333333332</v>
      </c>
      <c r="J41" s="36">
        <v>1712.416666666667</v>
      </c>
      <c r="K41" s="31">
        <v>1677.85</v>
      </c>
      <c r="L41" s="31">
        <v>1643</v>
      </c>
      <c r="M41" s="31">
        <v>10.8437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5532</v>
      </c>
      <c r="D42" s="36">
        <v>5503.7</v>
      </c>
      <c r="E42" s="36">
        <v>5467.45</v>
      </c>
      <c r="F42" s="36">
        <v>5402.9</v>
      </c>
      <c r="G42" s="36">
        <v>5366.65</v>
      </c>
      <c r="H42" s="36">
        <v>5568.25</v>
      </c>
      <c r="I42" s="36">
        <v>5604.5</v>
      </c>
      <c r="J42" s="36">
        <v>5669.05</v>
      </c>
      <c r="K42" s="31">
        <v>5539.95</v>
      </c>
      <c r="L42" s="31">
        <v>5439.15</v>
      </c>
      <c r="M42" s="31">
        <v>3.0247299999999999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420.85</v>
      </c>
      <c r="D43" s="36">
        <v>421.01666666666665</v>
      </c>
      <c r="E43" s="36">
        <v>416.88333333333333</v>
      </c>
      <c r="F43" s="36">
        <v>412.91666666666669</v>
      </c>
      <c r="G43" s="36">
        <v>408.78333333333336</v>
      </c>
      <c r="H43" s="36">
        <v>424.98333333333329</v>
      </c>
      <c r="I43" s="36">
        <v>429.11666666666662</v>
      </c>
      <c r="J43" s="36">
        <v>433.08333333333326</v>
      </c>
      <c r="K43" s="31">
        <v>425.15</v>
      </c>
      <c r="L43" s="31">
        <v>417.05</v>
      </c>
      <c r="M43" s="31">
        <v>6.7242600000000001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287.60000000000002</v>
      </c>
      <c r="D44" s="36">
        <v>287.98333333333335</v>
      </c>
      <c r="E44" s="36">
        <v>284.61666666666667</v>
      </c>
      <c r="F44" s="36">
        <v>281.63333333333333</v>
      </c>
      <c r="G44" s="36">
        <v>278.26666666666665</v>
      </c>
      <c r="H44" s="36">
        <v>290.9666666666667</v>
      </c>
      <c r="I44" s="36">
        <v>294.33333333333337</v>
      </c>
      <c r="J44" s="36">
        <v>297.31666666666672</v>
      </c>
      <c r="K44" s="31">
        <v>291.35000000000002</v>
      </c>
      <c r="L44" s="31">
        <v>285</v>
      </c>
      <c r="M44" s="31">
        <v>7.8046199999999999</v>
      </c>
      <c r="N44" s="1"/>
      <c r="O44" s="1"/>
    </row>
    <row r="45" spans="1:15" ht="12.75" customHeight="1">
      <c r="A45" s="33">
        <v>35</v>
      </c>
      <c r="B45" s="53" t="s">
        <v>844</v>
      </c>
      <c r="C45" s="31">
        <v>518.35</v>
      </c>
      <c r="D45" s="36">
        <v>520.76666666666677</v>
      </c>
      <c r="E45" s="36">
        <v>513.58333333333348</v>
      </c>
      <c r="F45" s="36">
        <v>508.81666666666672</v>
      </c>
      <c r="G45" s="36">
        <v>501.63333333333344</v>
      </c>
      <c r="H45" s="36">
        <v>525.53333333333353</v>
      </c>
      <c r="I45" s="36">
        <v>532.7166666666667</v>
      </c>
      <c r="J45" s="36">
        <v>537.48333333333358</v>
      </c>
      <c r="K45" s="31">
        <v>527.95000000000005</v>
      </c>
      <c r="L45" s="31">
        <v>516</v>
      </c>
      <c r="M45" s="31">
        <v>1.7726299999999999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575.29999999999995</v>
      </c>
      <c r="D46" s="36">
        <v>575.56666666666661</v>
      </c>
      <c r="E46" s="36">
        <v>569.73333333333323</v>
      </c>
      <c r="F46" s="36">
        <v>564.16666666666663</v>
      </c>
      <c r="G46" s="36">
        <v>558.33333333333326</v>
      </c>
      <c r="H46" s="36">
        <v>581.13333333333321</v>
      </c>
      <c r="I46" s="36">
        <v>586.9666666666667</v>
      </c>
      <c r="J46" s="36">
        <v>592.53333333333319</v>
      </c>
      <c r="K46" s="31">
        <v>581.4</v>
      </c>
      <c r="L46" s="31">
        <v>570</v>
      </c>
      <c r="M46" s="31">
        <v>0.60238000000000003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178.4</v>
      </c>
      <c r="D47" s="36">
        <v>178.68333333333331</v>
      </c>
      <c r="E47" s="36">
        <v>176.11666666666662</v>
      </c>
      <c r="F47" s="36">
        <v>173.83333333333331</v>
      </c>
      <c r="G47" s="36">
        <v>171.26666666666662</v>
      </c>
      <c r="H47" s="36">
        <v>180.96666666666661</v>
      </c>
      <c r="I47" s="36">
        <v>183.53333333333327</v>
      </c>
      <c r="J47" s="36">
        <v>185.81666666666661</v>
      </c>
      <c r="K47" s="31">
        <v>181.25</v>
      </c>
      <c r="L47" s="31">
        <v>176.4</v>
      </c>
      <c r="M47" s="31">
        <v>150.82128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3133</v>
      </c>
      <c r="D48" s="36">
        <v>3137.0666666666671</v>
      </c>
      <c r="E48" s="36">
        <v>3117.1333333333341</v>
      </c>
      <c r="F48" s="36">
        <v>3101.2666666666669</v>
      </c>
      <c r="G48" s="36">
        <v>3081.3333333333339</v>
      </c>
      <c r="H48" s="36">
        <v>3152.9333333333343</v>
      </c>
      <c r="I48" s="36">
        <v>3172.8666666666677</v>
      </c>
      <c r="J48" s="36">
        <v>3188.7333333333345</v>
      </c>
      <c r="K48" s="31">
        <v>3157</v>
      </c>
      <c r="L48" s="31">
        <v>3121.2</v>
      </c>
      <c r="M48" s="31">
        <v>4.8988899999999997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337.45</v>
      </c>
      <c r="D49" s="36">
        <v>337.61666666666662</v>
      </c>
      <c r="E49" s="36">
        <v>333.08333333333326</v>
      </c>
      <c r="F49" s="36">
        <v>328.71666666666664</v>
      </c>
      <c r="G49" s="36">
        <v>324.18333333333328</v>
      </c>
      <c r="H49" s="36">
        <v>341.98333333333323</v>
      </c>
      <c r="I49" s="36">
        <v>346.51666666666665</v>
      </c>
      <c r="J49" s="36">
        <v>350.88333333333321</v>
      </c>
      <c r="K49" s="31">
        <v>342.15</v>
      </c>
      <c r="L49" s="31">
        <v>333.25</v>
      </c>
      <c r="M49" s="31">
        <v>4.0959700000000003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1947.95</v>
      </c>
      <c r="D50" s="36">
        <v>1950.9666666666669</v>
      </c>
      <c r="E50" s="36">
        <v>1928.0333333333338</v>
      </c>
      <c r="F50" s="36">
        <v>1908.1166666666668</v>
      </c>
      <c r="G50" s="36">
        <v>1885.1833333333336</v>
      </c>
      <c r="H50" s="36">
        <v>1970.8833333333339</v>
      </c>
      <c r="I50" s="36">
        <v>1993.8166666666668</v>
      </c>
      <c r="J50" s="36">
        <v>2013.733333333334</v>
      </c>
      <c r="K50" s="31">
        <v>1973.9</v>
      </c>
      <c r="L50" s="31">
        <v>1931.05</v>
      </c>
      <c r="M50" s="31">
        <v>5.1797199999999997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6509.55</v>
      </c>
      <c r="D51" s="36">
        <v>6525.583333333333</v>
      </c>
      <c r="E51" s="36">
        <v>6457.8666666666659</v>
      </c>
      <c r="F51" s="36">
        <v>6406.1833333333325</v>
      </c>
      <c r="G51" s="36">
        <v>6338.4666666666653</v>
      </c>
      <c r="H51" s="36">
        <v>6577.2666666666664</v>
      </c>
      <c r="I51" s="36">
        <v>6644.9833333333336</v>
      </c>
      <c r="J51" s="36">
        <v>6696.666666666667</v>
      </c>
      <c r="K51" s="31">
        <v>6593.3</v>
      </c>
      <c r="L51" s="31">
        <v>6473.9</v>
      </c>
      <c r="M51" s="31">
        <v>0.25523000000000001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717.1</v>
      </c>
      <c r="D52" s="36">
        <v>716.86666666666667</v>
      </c>
      <c r="E52" s="36">
        <v>710.33333333333337</v>
      </c>
      <c r="F52" s="36">
        <v>703.56666666666672</v>
      </c>
      <c r="G52" s="36">
        <v>697.03333333333342</v>
      </c>
      <c r="H52" s="36">
        <v>723.63333333333333</v>
      </c>
      <c r="I52" s="36">
        <v>730.16666666666663</v>
      </c>
      <c r="J52" s="36">
        <v>736.93333333333328</v>
      </c>
      <c r="K52" s="31">
        <v>723.4</v>
      </c>
      <c r="L52" s="31">
        <v>710.1</v>
      </c>
      <c r="M52" s="31">
        <v>15.02045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1055.75</v>
      </c>
      <c r="D53" s="36">
        <v>1044.95</v>
      </c>
      <c r="E53" s="36">
        <v>1031.9000000000001</v>
      </c>
      <c r="F53" s="36">
        <v>1008.0500000000001</v>
      </c>
      <c r="G53" s="36">
        <v>995.00000000000011</v>
      </c>
      <c r="H53" s="36">
        <v>1068.8000000000002</v>
      </c>
      <c r="I53" s="36">
        <v>1081.8499999999999</v>
      </c>
      <c r="J53" s="36">
        <v>1105.7</v>
      </c>
      <c r="K53" s="31">
        <v>1058</v>
      </c>
      <c r="L53" s="31">
        <v>1021.1</v>
      </c>
      <c r="M53" s="31">
        <v>35.025350000000003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395.1</v>
      </c>
      <c r="D54" s="36">
        <v>395.48333333333335</v>
      </c>
      <c r="E54" s="36">
        <v>391.9666666666667</v>
      </c>
      <c r="F54" s="36">
        <v>388.83333333333337</v>
      </c>
      <c r="G54" s="36">
        <v>385.31666666666672</v>
      </c>
      <c r="H54" s="36">
        <v>398.61666666666667</v>
      </c>
      <c r="I54" s="36">
        <v>402.13333333333333</v>
      </c>
      <c r="J54" s="36">
        <v>405.26666666666665</v>
      </c>
      <c r="K54" s="31">
        <v>399</v>
      </c>
      <c r="L54" s="31">
        <v>392.35</v>
      </c>
      <c r="M54" s="31">
        <v>0.98634999999999995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3838.25</v>
      </c>
      <c r="D55" s="36">
        <v>3841.4833333333336</v>
      </c>
      <c r="E55" s="36">
        <v>3809.1166666666672</v>
      </c>
      <c r="F55" s="36">
        <v>3779.9833333333336</v>
      </c>
      <c r="G55" s="36">
        <v>3747.6166666666672</v>
      </c>
      <c r="H55" s="36">
        <v>3870.6166666666672</v>
      </c>
      <c r="I55" s="36">
        <v>3902.983333333334</v>
      </c>
      <c r="J55" s="36">
        <v>3932.1166666666672</v>
      </c>
      <c r="K55" s="31">
        <v>3873.85</v>
      </c>
      <c r="L55" s="31">
        <v>3812.35</v>
      </c>
      <c r="M55" s="31">
        <v>2.0060799999999999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998.1</v>
      </c>
      <c r="D56" s="36">
        <v>995.33333333333337</v>
      </c>
      <c r="E56" s="36">
        <v>990.76666666666677</v>
      </c>
      <c r="F56" s="36">
        <v>983.43333333333339</v>
      </c>
      <c r="G56" s="36">
        <v>978.86666666666679</v>
      </c>
      <c r="H56" s="36">
        <v>1002.6666666666667</v>
      </c>
      <c r="I56" s="36">
        <v>1007.2333333333333</v>
      </c>
      <c r="J56" s="36">
        <v>1014.5666666666667</v>
      </c>
      <c r="K56" s="31">
        <v>999.9</v>
      </c>
      <c r="L56" s="31">
        <v>988</v>
      </c>
      <c r="M56" s="31">
        <v>61.039879999999997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5751.55</v>
      </c>
      <c r="D57" s="36">
        <v>5725.916666666667</v>
      </c>
      <c r="E57" s="36">
        <v>5686.9333333333343</v>
      </c>
      <c r="F57" s="36">
        <v>5622.3166666666675</v>
      </c>
      <c r="G57" s="36">
        <v>5583.3333333333348</v>
      </c>
      <c r="H57" s="36">
        <v>5790.5333333333338</v>
      </c>
      <c r="I57" s="36">
        <v>5829.5166666666655</v>
      </c>
      <c r="J57" s="36">
        <v>5894.1333333333332</v>
      </c>
      <c r="K57" s="31">
        <v>5764.9</v>
      </c>
      <c r="L57" s="31">
        <v>5661.3</v>
      </c>
      <c r="M57" s="31">
        <v>4.97403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7128.35</v>
      </c>
      <c r="D58" s="36">
        <v>7123.9000000000005</v>
      </c>
      <c r="E58" s="36">
        <v>7069.9500000000007</v>
      </c>
      <c r="F58" s="36">
        <v>7011.55</v>
      </c>
      <c r="G58" s="36">
        <v>6957.6</v>
      </c>
      <c r="H58" s="36">
        <v>7182.3000000000011</v>
      </c>
      <c r="I58" s="36">
        <v>7236.25</v>
      </c>
      <c r="J58" s="36">
        <v>7294.6500000000015</v>
      </c>
      <c r="K58" s="31">
        <v>7177.85</v>
      </c>
      <c r="L58" s="31">
        <v>7065.5</v>
      </c>
      <c r="M58" s="31">
        <v>10.41404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1623.9</v>
      </c>
      <c r="D59" s="36">
        <v>1617.4666666666665</v>
      </c>
      <c r="E59" s="36">
        <v>1608.9333333333329</v>
      </c>
      <c r="F59" s="36">
        <v>1593.9666666666665</v>
      </c>
      <c r="G59" s="36">
        <v>1585.4333333333329</v>
      </c>
      <c r="H59" s="36">
        <v>1632.4333333333329</v>
      </c>
      <c r="I59" s="36">
        <v>1640.9666666666662</v>
      </c>
      <c r="J59" s="36">
        <v>1655.9333333333329</v>
      </c>
      <c r="K59" s="31">
        <v>1626</v>
      </c>
      <c r="L59" s="31">
        <v>1602.5</v>
      </c>
      <c r="M59" s="31">
        <v>8.0731599999999997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7377.3</v>
      </c>
      <c r="D60" s="36">
        <v>7392.5666666666657</v>
      </c>
      <c r="E60" s="36">
        <v>7315.1333333333314</v>
      </c>
      <c r="F60" s="36">
        <v>7252.9666666666653</v>
      </c>
      <c r="G60" s="36">
        <v>7175.533333333331</v>
      </c>
      <c r="H60" s="36">
        <v>7454.7333333333318</v>
      </c>
      <c r="I60" s="36">
        <v>7532.1666666666661</v>
      </c>
      <c r="J60" s="36">
        <v>7594.3333333333321</v>
      </c>
      <c r="K60" s="31">
        <v>7470</v>
      </c>
      <c r="L60" s="31">
        <v>7330.4</v>
      </c>
      <c r="M60" s="31">
        <v>0.27196999999999999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2029.7</v>
      </c>
      <c r="D61" s="36">
        <v>2028.8833333333332</v>
      </c>
      <c r="E61" s="36">
        <v>2018.7666666666664</v>
      </c>
      <c r="F61" s="36">
        <v>2007.8333333333333</v>
      </c>
      <c r="G61" s="36">
        <v>1997.7166666666665</v>
      </c>
      <c r="H61" s="36">
        <v>2039.8166666666664</v>
      </c>
      <c r="I61" s="36">
        <v>2049.9333333333334</v>
      </c>
      <c r="J61" s="36">
        <v>2060.8666666666663</v>
      </c>
      <c r="K61" s="31">
        <v>2039</v>
      </c>
      <c r="L61" s="31">
        <v>2017.95</v>
      </c>
      <c r="M61" s="31">
        <v>0.26349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2500.1</v>
      </c>
      <c r="D62" s="36">
        <v>2494.1333333333332</v>
      </c>
      <c r="E62" s="36">
        <v>2475.1166666666663</v>
      </c>
      <c r="F62" s="36">
        <v>2450.1333333333332</v>
      </c>
      <c r="G62" s="36">
        <v>2431.1166666666663</v>
      </c>
      <c r="H62" s="36">
        <v>2519.1166666666663</v>
      </c>
      <c r="I62" s="36">
        <v>2538.1333333333328</v>
      </c>
      <c r="J62" s="36">
        <v>2563.1166666666663</v>
      </c>
      <c r="K62" s="31">
        <v>2513.15</v>
      </c>
      <c r="L62" s="31">
        <v>2469.15</v>
      </c>
      <c r="M62" s="31">
        <v>2.3131300000000001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461.6</v>
      </c>
      <c r="D63" s="36">
        <v>458.25</v>
      </c>
      <c r="E63" s="36">
        <v>451.9</v>
      </c>
      <c r="F63" s="36">
        <v>442.2</v>
      </c>
      <c r="G63" s="36">
        <v>435.84999999999997</v>
      </c>
      <c r="H63" s="36">
        <v>467.95</v>
      </c>
      <c r="I63" s="36">
        <v>474.3</v>
      </c>
      <c r="J63" s="36">
        <v>484</v>
      </c>
      <c r="K63" s="31">
        <v>464.6</v>
      </c>
      <c r="L63" s="31">
        <v>448.55</v>
      </c>
      <c r="M63" s="31">
        <v>26.399180000000001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212.2</v>
      </c>
      <c r="D64" s="36">
        <v>213.14999999999998</v>
      </c>
      <c r="E64" s="36">
        <v>210.44999999999996</v>
      </c>
      <c r="F64" s="36">
        <v>208.7</v>
      </c>
      <c r="G64" s="36">
        <v>205.99999999999997</v>
      </c>
      <c r="H64" s="36">
        <v>214.89999999999995</v>
      </c>
      <c r="I64" s="36">
        <v>217.6</v>
      </c>
      <c r="J64" s="36">
        <v>219.34999999999994</v>
      </c>
      <c r="K64" s="31">
        <v>215.85</v>
      </c>
      <c r="L64" s="31">
        <v>211.4</v>
      </c>
      <c r="M64" s="31">
        <v>89.611840000000001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194.65</v>
      </c>
      <c r="D65" s="36">
        <v>194.75</v>
      </c>
      <c r="E65" s="36">
        <v>192.7</v>
      </c>
      <c r="F65" s="36">
        <v>190.75</v>
      </c>
      <c r="G65" s="36">
        <v>188.7</v>
      </c>
      <c r="H65" s="36">
        <v>196.7</v>
      </c>
      <c r="I65" s="36">
        <v>198.75</v>
      </c>
      <c r="J65" s="36">
        <v>200.7</v>
      </c>
      <c r="K65" s="31">
        <v>196.8</v>
      </c>
      <c r="L65" s="31">
        <v>192.8</v>
      </c>
      <c r="M65" s="31">
        <v>152.31148999999999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104</v>
      </c>
      <c r="D66" s="36">
        <v>104.28333333333335</v>
      </c>
      <c r="E66" s="36">
        <v>103.26666666666669</v>
      </c>
      <c r="F66" s="36">
        <v>102.53333333333335</v>
      </c>
      <c r="G66" s="36">
        <v>101.51666666666669</v>
      </c>
      <c r="H66" s="36">
        <v>105.01666666666669</v>
      </c>
      <c r="I66" s="36">
        <v>106.03333333333335</v>
      </c>
      <c r="J66" s="36">
        <v>106.76666666666669</v>
      </c>
      <c r="K66" s="31">
        <v>105.3</v>
      </c>
      <c r="L66" s="31">
        <v>103.55</v>
      </c>
      <c r="M66" s="31">
        <v>93.778009999999995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43.75</v>
      </c>
      <c r="D67" s="36">
        <v>43.983333333333327</v>
      </c>
      <c r="E67" s="36">
        <v>43.316666666666656</v>
      </c>
      <c r="F67" s="36">
        <v>42.883333333333326</v>
      </c>
      <c r="G67" s="36">
        <v>42.216666666666654</v>
      </c>
      <c r="H67" s="36">
        <v>44.416666666666657</v>
      </c>
      <c r="I67" s="36">
        <v>45.083333333333329</v>
      </c>
      <c r="J67" s="36">
        <v>45.516666666666659</v>
      </c>
      <c r="K67" s="31">
        <v>44.65</v>
      </c>
      <c r="L67" s="31">
        <v>43.55</v>
      </c>
      <c r="M67" s="31">
        <v>110.41989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2964.15</v>
      </c>
      <c r="D68" s="36">
        <v>2995.3833333333332</v>
      </c>
      <c r="E68" s="36">
        <v>2920.7666666666664</v>
      </c>
      <c r="F68" s="36">
        <v>2877.3833333333332</v>
      </c>
      <c r="G68" s="36">
        <v>2802.7666666666664</v>
      </c>
      <c r="H68" s="36">
        <v>3038.7666666666664</v>
      </c>
      <c r="I68" s="36">
        <v>3113.3833333333332</v>
      </c>
      <c r="J68" s="36">
        <v>3156.7666666666664</v>
      </c>
      <c r="K68" s="31">
        <v>3070</v>
      </c>
      <c r="L68" s="31">
        <v>2952</v>
      </c>
      <c r="M68" s="31">
        <v>0.28486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1619.6</v>
      </c>
      <c r="D69" s="36">
        <v>1613.2</v>
      </c>
      <c r="E69" s="36">
        <v>1600</v>
      </c>
      <c r="F69" s="36">
        <v>1580.3999999999999</v>
      </c>
      <c r="G69" s="36">
        <v>1567.1999999999998</v>
      </c>
      <c r="H69" s="36">
        <v>1632.8000000000002</v>
      </c>
      <c r="I69" s="36">
        <v>1646.0000000000005</v>
      </c>
      <c r="J69" s="36">
        <v>1665.6000000000004</v>
      </c>
      <c r="K69" s="31">
        <v>1626.4</v>
      </c>
      <c r="L69" s="31">
        <v>1593.6</v>
      </c>
      <c r="M69" s="31">
        <v>2.93466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5310.45</v>
      </c>
      <c r="D70" s="36">
        <v>5313.666666666667</v>
      </c>
      <c r="E70" s="36">
        <v>5252.3333333333339</v>
      </c>
      <c r="F70" s="36">
        <v>5194.2166666666672</v>
      </c>
      <c r="G70" s="36">
        <v>5132.8833333333341</v>
      </c>
      <c r="H70" s="36">
        <v>5371.7833333333338</v>
      </c>
      <c r="I70" s="36">
        <v>5433.1166666666677</v>
      </c>
      <c r="J70" s="36">
        <v>5491.2333333333336</v>
      </c>
      <c r="K70" s="31">
        <v>5375</v>
      </c>
      <c r="L70" s="31">
        <v>5255.55</v>
      </c>
      <c r="M70" s="31">
        <v>9.6439999999999998E-2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2427</v>
      </c>
      <c r="D71" s="36">
        <v>2418.1666666666665</v>
      </c>
      <c r="E71" s="36">
        <v>2382.333333333333</v>
      </c>
      <c r="F71" s="36">
        <v>2337.6666666666665</v>
      </c>
      <c r="G71" s="36">
        <v>2301.833333333333</v>
      </c>
      <c r="H71" s="36">
        <v>2462.833333333333</v>
      </c>
      <c r="I71" s="36">
        <v>2498.6666666666661</v>
      </c>
      <c r="J71" s="36">
        <v>2543.333333333333</v>
      </c>
      <c r="K71" s="31">
        <v>2454</v>
      </c>
      <c r="L71" s="31">
        <v>2373.5</v>
      </c>
      <c r="M71" s="31">
        <v>3.9703900000000001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569.65</v>
      </c>
      <c r="D72" s="36">
        <v>576.18333333333339</v>
      </c>
      <c r="E72" s="36">
        <v>562.36666666666679</v>
      </c>
      <c r="F72" s="36">
        <v>555.08333333333337</v>
      </c>
      <c r="G72" s="36">
        <v>541.26666666666677</v>
      </c>
      <c r="H72" s="36">
        <v>583.46666666666681</v>
      </c>
      <c r="I72" s="36">
        <v>597.28333333333342</v>
      </c>
      <c r="J72" s="36">
        <v>604.56666666666683</v>
      </c>
      <c r="K72" s="31">
        <v>590</v>
      </c>
      <c r="L72" s="31">
        <v>568.9</v>
      </c>
      <c r="M72" s="31">
        <v>6.5347900000000001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1090.6500000000001</v>
      </c>
      <c r="D73" s="36">
        <v>1101.2333333333333</v>
      </c>
      <c r="E73" s="36">
        <v>1072.4666666666667</v>
      </c>
      <c r="F73" s="36">
        <v>1054.2833333333333</v>
      </c>
      <c r="G73" s="36">
        <v>1025.5166666666667</v>
      </c>
      <c r="H73" s="36">
        <v>1119.4166666666667</v>
      </c>
      <c r="I73" s="36">
        <v>1148.1833333333336</v>
      </c>
      <c r="J73" s="36">
        <v>1166.3666666666668</v>
      </c>
      <c r="K73" s="31">
        <v>1130</v>
      </c>
      <c r="L73" s="31">
        <v>1083.05</v>
      </c>
      <c r="M73" s="31">
        <v>4.2119499999999999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141.85</v>
      </c>
      <c r="D74" s="36">
        <v>141.81666666666663</v>
      </c>
      <c r="E74" s="36">
        <v>140.18333333333328</v>
      </c>
      <c r="F74" s="36">
        <v>138.51666666666665</v>
      </c>
      <c r="G74" s="36">
        <v>136.8833333333333</v>
      </c>
      <c r="H74" s="36">
        <v>143.48333333333326</v>
      </c>
      <c r="I74" s="36">
        <v>145.11666666666665</v>
      </c>
      <c r="J74" s="36">
        <v>146.78333333333325</v>
      </c>
      <c r="K74" s="31">
        <v>143.44999999999999</v>
      </c>
      <c r="L74" s="31">
        <v>140.15</v>
      </c>
      <c r="M74" s="31">
        <v>74.452719999999999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1096.75</v>
      </c>
      <c r="D75" s="36">
        <v>1088.6833333333334</v>
      </c>
      <c r="E75" s="36">
        <v>1079.0166666666669</v>
      </c>
      <c r="F75" s="36">
        <v>1061.2833333333335</v>
      </c>
      <c r="G75" s="36">
        <v>1051.616666666667</v>
      </c>
      <c r="H75" s="36">
        <v>1106.4166666666667</v>
      </c>
      <c r="I75" s="36">
        <v>1116.0833333333333</v>
      </c>
      <c r="J75" s="36">
        <v>1133.8166666666666</v>
      </c>
      <c r="K75" s="31">
        <v>1098.3499999999999</v>
      </c>
      <c r="L75" s="31">
        <v>1070.95</v>
      </c>
      <c r="M75" s="31">
        <v>9.0948499999999992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141.15</v>
      </c>
      <c r="D76" s="36">
        <v>140.71666666666667</v>
      </c>
      <c r="E76" s="36">
        <v>139.68333333333334</v>
      </c>
      <c r="F76" s="36">
        <v>138.21666666666667</v>
      </c>
      <c r="G76" s="36">
        <v>137.18333333333334</v>
      </c>
      <c r="H76" s="36">
        <v>142.18333333333334</v>
      </c>
      <c r="I76" s="36">
        <v>143.2166666666667</v>
      </c>
      <c r="J76" s="36">
        <v>144.68333333333334</v>
      </c>
      <c r="K76" s="31">
        <v>141.75</v>
      </c>
      <c r="L76" s="31">
        <v>139.25</v>
      </c>
      <c r="M76" s="31">
        <v>142.76385999999999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402.1</v>
      </c>
      <c r="D77" s="36">
        <v>398.66666666666669</v>
      </c>
      <c r="E77" s="36">
        <v>394.53333333333336</v>
      </c>
      <c r="F77" s="36">
        <v>386.9666666666667</v>
      </c>
      <c r="G77" s="36">
        <v>382.83333333333337</v>
      </c>
      <c r="H77" s="36">
        <v>406.23333333333335</v>
      </c>
      <c r="I77" s="36">
        <v>410.36666666666667</v>
      </c>
      <c r="J77" s="36">
        <v>417.93333333333334</v>
      </c>
      <c r="K77" s="31">
        <v>402.8</v>
      </c>
      <c r="L77" s="31">
        <v>391.1</v>
      </c>
      <c r="M77" s="31">
        <v>128.65332000000001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969.75</v>
      </c>
      <c r="D78" s="36">
        <v>970.66666666666663</v>
      </c>
      <c r="E78" s="36">
        <v>965.0333333333333</v>
      </c>
      <c r="F78" s="36">
        <v>960.31666666666672</v>
      </c>
      <c r="G78" s="36">
        <v>954.68333333333339</v>
      </c>
      <c r="H78" s="36">
        <v>975.38333333333321</v>
      </c>
      <c r="I78" s="36">
        <v>981.01666666666665</v>
      </c>
      <c r="J78" s="36">
        <v>985.73333333333312</v>
      </c>
      <c r="K78" s="31">
        <v>976.3</v>
      </c>
      <c r="L78" s="31">
        <v>965.95</v>
      </c>
      <c r="M78" s="31">
        <v>33.097320000000003</v>
      </c>
      <c r="N78" s="1"/>
      <c r="O78" s="1"/>
    </row>
    <row r="79" spans="1:15" ht="12.75" customHeight="1">
      <c r="A79" s="33">
        <v>69</v>
      </c>
      <c r="B79" s="53" t="s">
        <v>846</v>
      </c>
      <c r="C79" s="31">
        <v>535.1</v>
      </c>
      <c r="D79" s="36">
        <v>539.36666666666667</v>
      </c>
      <c r="E79" s="36">
        <v>527.68333333333339</v>
      </c>
      <c r="F79" s="36">
        <v>520.26666666666677</v>
      </c>
      <c r="G79" s="36">
        <v>508.58333333333348</v>
      </c>
      <c r="H79" s="36">
        <v>546.7833333333333</v>
      </c>
      <c r="I79" s="36">
        <v>558.46666666666647</v>
      </c>
      <c r="J79" s="36">
        <v>565.88333333333321</v>
      </c>
      <c r="K79" s="31">
        <v>551.04999999999995</v>
      </c>
      <c r="L79" s="31">
        <v>531.95000000000005</v>
      </c>
      <c r="M79" s="31">
        <v>2.1918700000000002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236</v>
      </c>
      <c r="D80" s="36">
        <v>235.73333333333335</v>
      </c>
      <c r="E80" s="36">
        <v>233.9666666666667</v>
      </c>
      <c r="F80" s="36">
        <v>231.93333333333334</v>
      </c>
      <c r="G80" s="36">
        <v>230.16666666666669</v>
      </c>
      <c r="H80" s="36">
        <v>237.76666666666671</v>
      </c>
      <c r="I80" s="36">
        <v>239.53333333333336</v>
      </c>
      <c r="J80" s="36">
        <v>241.56666666666672</v>
      </c>
      <c r="K80" s="31">
        <v>237.5</v>
      </c>
      <c r="L80" s="31">
        <v>233.7</v>
      </c>
      <c r="M80" s="31">
        <v>28.03434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1301.0999999999999</v>
      </c>
      <c r="D81" s="36">
        <v>1299.7</v>
      </c>
      <c r="E81" s="36">
        <v>1291.4000000000001</v>
      </c>
      <c r="F81" s="36">
        <v>1281.7</v>
      </c>
      <c r="G81" s="36">
        <v>1273.4000000000001</v>
      </c>
      <c r="H81" s="36">
        <v>1309.4000000000001</v>
      </c>
      <c r="I81" s="36">
        <v>1317.6999999999998</v>
      </c>
      <c r="J81" s="36">
        <v>1327.4</v>
      </c>
      <c r="K81" s="31">
        <v>1308</v>
      </c>
      <c r="L81" s="31">
        <v>1290</v>
      </c>
      <c r="M81" s="31">
        <v>0.58440000000000003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624.79999999999995</v>
      </c>
      <c r="D82" s="36">
        <v>621.05000000000007</v>
      </c>
      <c r="E82" s="36">
        <v>615.25000000000011</v>
      </c>
      <c r="F82" s="36">
        <v>605.70000000000005</v>
      </c>
      <c r="G82" s="36">
        <v>599.90000000000009</v>
      </c>
      <c r="H82" s="36">
        <v>630.60000000000014</v>
      </c>
      <c r="I82" s="36">
        <v>636.40000000000009</v>
      </c>
      <c r="J82" s="36">
        <v>645.95000000000016</v>
      </c>
      <c r="K82" s="31">
        <v>626.85</v>
      </c>
      <c r="L82" s="31">
        <v>611.5</v>
      </c>
      <c r="M82" s="31">
        <v>17.18394</v>
      </c>
      <c r="N82" s="1"/>
      <c r="O82" s="1"/>
    </row>
    <row r="83" spans="1:15" ht="12.75" customHeight="1">
      <c r="A83" s="33">
        <v>73</v>
      </c>
      <c r="B83" s="53" t="s">
        <v>847</v>
      </c>
      <c r="C83" s="31">
        <v>265.7</v>
      </c>
      <c r="D83" s="36">
        <v>264.63333333333333</v>
      </c>
      <c r="E83" s="36">
        <v>262.06666666666666</v>
      </c>
      <c r="F83" s="36">
        <v>258.43333333333334</v>
      </c>
      <c r="G83" s="36">
        <v>255.86666666666667</v>
      </c>
      <c r="H83" s="36">
        <v>268.26666666666665</v>
      </c>
      <c r="I83" s="36">
        <v>270.83333333333326</v>
      </c>
      <c r="J83" s="36">
        <v>274.46666666666664</v>
      </c>
      <c r="K83" s="31">
        <v>267.2</v>
      </c>
      <c r="L83" s="31">
        <v>261</v>
      </c>
      <c r="M83" s="31">
        <v>21.619980000000002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6682.65</v>
      </c>
      <c r="D84" s="36">
        <v>6704.1500000000005</v>
      </c>
      <c r="E84" s="36">
        <v>6638.5000000000009</v>
      </c>
      <c r="F84" s="36">
        <v>6594.35</v>
      </c>
      <c r="G84" s="36">
        <v>6528.7000000000007</v>
      </c>
      <c r="H84" s="36">
        <v>6748.3000000000011</v>
      </c>
      <c r="I84" s="36">
        <v>6813.9500000000007</v>
      </c>
      <c r="J84" s="36">
        <v>6858.1000000000013</v>
      </c>
      <c r="K84" s="31">
        <v>6769.8</v>
      </c>
      <c r="L84" s="31">
        <v>6660</v>
      </c>
      <c r="M84" s="31">
        <v>4.403E-2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975.3</v>
      </c>
      <c r="D85" s="36">
        <v>976.73333333333323</v>
      </c>
      <c r="E85" s="36">
        <v>959.46666666666647</v>
      </c>
      <c r="F85" s="36">
        <v>943.63333333333321</v>
      </c>
      <c r="G85" s="36">
        <v>926.36666666666645</v>
      </c>
      <c r="H85" s="36">
        <v>992.56666666666649</v>
      </c>
      <c r="I85" s="36">
        <v>1009.8333333333331</v>
      </c>
      <c r="J85" s="36">
        <v>1025.6666666666665</v>
      </c>
      <c r="K85" s="31">
        <v>994</v>
      </c>
      <c r="L85" s="31">
        <v>960.9</v>
      </c>
      <c r="M85" s="31">
        <v>1.6886000000000001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1453.45</v>
      </c>
      <c r="D86" s="36">
        <v>1471.9166666666667</v>
      </c>
      <c r="E86" s="36">
        <v>1423.8833333333334</v>
      </c>
      <c r="F86" s="36">
        <v>1394.3166666666666</v>
      </c>
      <c r="G86" s="36">
        <v>1346.2833333333333</v>
      </c>
      <c r="H86" s="36">
        <v>1501.4833333333336</v>
      </c>
      <c r="I86" s="36">
        <v>1549.5166666666669</v>
      </c>
      <c r="J86" s="36">
        <v>1579.0833333333337</v>
      </c>
      <c r="K86" s="31">
        <v>1519.95</v>
      </c>
      <c r="L86" s="31">
        <v>1442.35</v>
      </c>
      <c r="M86" s="31">
        <v>1.5282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410.4</v>
      </c>
      <c r="D87" s="36">
        <v>412.0333333333333</v>
      </c>
      <c r="E87" s="36">
        <v>407.86666666666662</v>
      </c>
      <c r="F87" s="36">
        <v>405.33333333333331</v>
      </c>
      <c r="G87" s="36">
        <v>401.16666666666663</v>
      </c>
      <c r="H87" s="36">
        <v>414.56666666666661</v>
      </c>
      <c r="I87" s="36">
        <v>418.73333333333335</v>
      </c>
      <c r="J87" s="36">
        <v>421.26666666666659</v>
      </c>
      <c r="K87" s="31">
        <v>416.2</v>
      </c>
      <c r="L87" s="31">
        <v>409.5</v>
      </c>
      <c r="M87" s="31">
        <v>1.21963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20821.3</v>
      </c>
      <c r="D88" s="36">
        <v>20884.666666666668</v>
      </c>
      <c r="E88" s="36">
        <v>20551.683333333334</v>
      </c>
      <c r="F88" s="36">
        <v>20282.066666666666</v>
      </c>
      <c r="G88" s="36">
        <v>19949.083333333332</v>
      </c>
      <c r="H88" s="36">
        <v>21154.283333333336</v>
      </c>
      <c r="I88" s="36">
        <v>21487.266666666666</v>
      </c>
      <c r="J88" s="36">
        <v>21756.883333333339</v>
      </c>
      <c r="K88" s="31">
        <v>21217.65</v>
      </c>
      <c r="L88" s="31">
        <v>20615.05</v>
      </c>
      <c r="M88" s="31">
        <v>0.59486000000000006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738.65</v>
      </c>
      <c r="D89" s="36">
        <v>739.88333333333333</v>
      </c>
      <c r="E89" s="36">
        <v>726.76666666666665</v>
      </c>
      <c r="F89" s="36">
        <v>714.88333333333333</v>
      </c>
      <c r="G89" s="36">
        <v>701.76666666666665</v>
      </c>
      <c r="H89" s="36">
        <v>751.76666666666665</v>
      </c>
      <c r="I89" s="36">
        <v>764.88333333333321</v>
      </c>
      <c r="J89" s="36">
        <v>776.76666666666665</v>
      </c>
      <c r="K89" s="31">
        <v>753</v>
      </c>
      <c r="L89" s="31">
        <v>728</v>
      </c>
      <c r="M89" s="31">
        <v>3.1395900000000001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16.899999999999999</v>
      </c>
      <c r="D90" s="36">
        <v>17.016666666666666</v>
      </c>
      <c r="E90" s="36">
        <v>16.583333333333332</v>
      </c>
      <c r="F90" s="36">
        <v>16.266666666666666</v>
      </c>
      <c r="G90" s="36">
        <v>15.833333333333332</v>
      </c>
      <c r="H90" s="36">
        <v>17.333333333333332</v>
      </c>
      <c r="I90" s="36">
        <v>17.766666666666669</v>
      </c>
      <c r="J90" s="36">
        <v>18.083333333333332</v>
      </c>
      <c r="K90" s="31">
        <v>17.45</v>
      </c>
      <c r="L90" s="31">
        <v>16.7</v>
      </c>
      <c r="M90" s="31">
        <v>123.80996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4694.2</v>
      </c>
      <c r="D91" s="36">
        <v>4689.9333333333334</v>
      </c>
      <c r="E91" s="36">
        <v>4667.0166666666664</v>
      </c>
      <c r="F91" s="36">
        <v>4639.833333333333</v>
      </c>
      <c r="G91" s="36">
        <v>4616.9166666666661</v>
      </c>
      <c r="H91" s="36">
        <v>4717.1166666666668</v>
      </c>
      <c r="I91" s="36">
        <v>4740.0333333333328</v>
      </c>
      <c r="J91" s="36">
        <v>4767.2166666666672</v>
      </c>
      <c r="K91" s="31">
        <v>4712.8500000000004</v>
      </c>
      <c r="L91" s="31">
        <v>4662.75</v>
      </c>
      <c r="M91" s="31">
        <v>0.72533000000000003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2088.75</v>
      </c>
      <c r="D92" s="36">
        <v>2129.3666666666668</v>
      </c>
      <c r="E92" s="36">
        <v>2034.8833333333337</v>
      </c>
      <c r="F92" s="36">
        <v>1981.0166666666669</v>
      </c>
      <c r="G92" s="36">
        <v>1886.5333333333338</v>
      </c>
      <c r="H92" s="36">
        <v>2183.2333333333336</v>
      </c>
      <c r="I92" s="36">
        <v>2277.7166666666672</v>
      </c>
      <c r="J92" s="36">
        <v>2331.5833333333335</v>
      </c>
      <c r="K92" s="31">
        <v>2223.85</v>
      </c>
      <c r="L92" s="31">
        <v>2075.5</v>
      </c>
      <c r="M92" s="31">
        <v>26.603380000000001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2181.65</v>
      </c>
      <c r="D93" s="36">
        <v>2188.4666666666667</v>
      </c>
      <c r="E93" s="36">
        <v>2146.9333333333334</v>
      </c>
      <c r="F93" s="36">
        <v>2112.2166666666667</v>
      </c>
      <c r="G93" s="36">
        <v>2070.6833333333334</v>
      </c>
      <c r="H93" s="36">
        <v>2223.1833333333334</v>
      </c>
      <c r="I93" s="36">
        <v>2264.7166666666672</v>
      </c>
      <c r="J93" s="36">
        <v>2299.4333333333334</v>
      </c>
      <c r="K93" s="31">
        <v>2230</v>
      </c>
      <c r="L93" s="31">
        <v>2153.75</v>
      </c>
      <c r="M93" s="31">
        <v>0.95343999999999995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268</v>
      </c>
      <c r="D94" s="36">
        <v>266.86666666666667</v>
      </c>
      <c r="E94" s="36">
        <v>263.13333333333333</v>
      </c>
      <c r="F94" s="36">
        <v>258.26666666666665</v>
      </c>
      <c r="G94" s="36">
        <v>254.5333333333333</v>
      </c>
      <c r="H94" s="36">
        <v>271.73333333333335</v>
      </c>
      <c r="I94" s="36">
        <v>275.4666666666667</v>
      </c>
      <c r="J94" s="36">
        <v>280.33333333333337</v>
      </c>
      <c r="K94" s="31">
        <v>270.60000000000002</v>
      </c>
      <c r="L94" s="31">
        <v>262</v>
      </c>
      <c r="M94" s="31">
        <v>10.290699999999999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766.4</v>
      </c>
      <c r="D95" s="36">
        <v>771.68333333333339</v>
      </c>
      <c r="E95" s="36">
        <v>757.21666666666681</v>
      </c>
      <c r="F95" s="36">
        <v>748.03333333333342</v>
      </c>
      <c r="G95" s="36">
        <v>733.56666666666683</v>
      </c>
      <c r="H95" s="36">
        <v>780.86666666666679</v>
      </c>
      <c r="I95" s="36">
        <v>795.33333333333348</v>
      </c>
      <c r="J95" s="36">
        <v>804.51666666666677</v>
      </c>
      <c r="K95" s="31">
        <v>786.15</v>
      </c>
      <c r="L95" s="31">
        <v>762.5</v>
      </c>
      <c r="M95" s="31">
        <v>2.3394499999999998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394.65</v>
      </c>
      <c r="D96" s="36">
        <v>395.88333333333327</v>
      </c>
      <c r="E96" s="36">
        <v>390.56666666666655</v>
      </c>
      <c r="F96" s="36">
        <v>386.48333333333329</v>
      </c>
      <c r="G96" s="36">
        <v>381.16666666666657</v>
      </c>
      <c r="H96" s="36">
        <v>399.96666666666653</v>
      </c>
      <c r="I96" s="36">
        <v>405.28333333333325</v>
      </c>
      <c r="J96" s="36">
        <v>409.3666666666665</v>
      </c>
      <c r="K96" s="31">
        <v>401.2</v>
      </c>
      <c r="L96" s="31">
        <v>391.8</v>
      </c>
      <c r="M96" s="31">
        <v>31.3857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757.25</v>
      </c>
      <c r="D97" s="36">
        <v>756.85</v>
      </c>
      <c r="E97" s="36">
        <v>749</v>
      </c>
      <c r="F97" s="36">
        <v>740.75</v>
      </c>
      <c r="G97" s="36">
        <v>732.9</v>
      </c>
      <c r="H97" s="36">
        <v>765.1</v>
      </c>
      <c r="I97" s="36">
        <v>772.95000000000016</v>
      </c>
      <c r="J97" s="36">
        <v>781.2</v>
      </c>
      <c r="K97" s="31">
        <v>764.7</v>
      </c>
      <c r="L97" s="31">
        <v>748.6</v>
      </c>
      <c r="M97" s="31">
        <v>1.4505300000000001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1170.05</v>
      </c>
      <c r="D98" s="36">
        <v>1149.5</v>
      </c>
      <c r="E98" s="36">
        <v>1107.3</v>
      </c>
      <c r="F98" s="36">
        <v>1044.55</v>
      </c>
      <c r="G98" s="36">
        <v>1002.3499999999999</v>
      </c>
      <c r="H98" s="36">
        <v>1212.25</v>
      </c>
      <c r="I98" s="36">
        <v>1254.4499999999998</v>
      </c>
      <c r="J98" s="36">
        <v>1317.2</v>
      </c>
      <c r="K98" s="31">
        <v>1191.7</v>
      </c>
      <c r="L98" s="31">
        <v>1086.75</v>
      </c>
      <c r="M98" s="31">
        <v>12.27028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134.35</v>
      </c>
      <c r="D99" s="36">
        <v>134.68333333333334</v>
      </c>
      <c r="E99" s="36">
        <v>133.86666666666667</v>
      </c>
      <c r="F99" s="36">
        <v>133.38333333333333</v>
      </c>
      <c r="G99" s="36">
        <v>132.56666666666666</v>
      </c>
      <c r="H99" s="36">
        <v>135.16666666666669</v>
      </c>
      <c r="I99" s="36">
        <v>135.98333333333335</v>
      </c>
      <c r="J99" s="36">
        <v>136.4666666666667</v>
      </c>
      <c r="K99" s="31">
        <v>135.5</v>
      </c>
      <c r="L99" s="31">
        <v>134.19999999999999</v>
      </c>
      <c r="M99" s="31">
        <v>11.12025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635.45000000000005</v>
      </c>
      <c r="D100" s="36">
        <v>634.51666666666677</v>
      </c>
      <c r="E100" s="36">
        <v>627.08333333333348</v>
      </c>
      <c r="F100" s="36">
        <v>618.7166666666667</v>
      </c>
      <c r="G100" s="36">
        <v>611.28333333333342</v>
      </c>
      <c r="H100" s="36">
        <v>642.88333333333355</v>
      </c>
      <c r="I100" s="36">
        <v>650.31666666666672</v>
      </c>
      <c r="J100" s="36">
        <v>658.68333333333362</v>
      </c>
      <c r="K100" s="31">
        <v>641.95000000000005</v>
      </c>
      <c r="L100" s="31">
        <v>626.15</v>
      </c>
      <c r="M100" s="31">
        <v>1.1066499999999999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2098.15</v>
      </c>
      <c r="D101" s="36">
        <v>2106.7333333333331</v>
      </c>
      <c r="E101" s="36">
        <v>2082.4666666666662</v>
      </c>
      <c r="F101" s="36">
        <v>2066.7833333333333</v>
      </c>
      <c r="G101" s="36">
        <v>2042.5166666666664</v>
      </c>
      <c r="H101" s="36">
        <v>2122.4166666666661</v>
      </c>
      <c r="I101" s="36">
        <v>2146.6833333333334</v>
      </c>
      <c r="J101" s="36">
        <v>2162.3666666666659</v>
      </c>
      <c r="K101" s="31">
        <v>2131</v>
      </c>
      <c r="L101" s="31">
        <v>2091.0500000000002</v>
      </c>
      <c r="M101" s="31">
        <v>1.64523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44.35</v>
      </c>
      <c r="D102" s="36">
        <v>44.45000000000001</v>
      </c>
      <c r="E102" s="36">
        <v>43.850000000000023</v>
      </c>
      <c r="F102" s="36">
        <v>43.350000000000016</v>
      </c>
      <c r="G102" s="36">
        <v>42.750000000000028</v>
      </c>
      <c r="H102" s="36">
        <v>44.950000000000017</v>
      </c>
      <c r="I102" s="36">
        <v>45.55</v>
      </c>
      <c r="J102" s="36">
        <v>46.050000000000011</v>
      </c>
      <c r="K102" s="31">
        <v>45.05</v>
      </c>
      <c r="L102" s="31">
        <v>43.95</v>
      </c>
      <c r="M102" s="31">
        <v>65.249949999999998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1719</v>
      </c>
      <c r="D103" s="36">
        <v>1732.9833333333333</v>
      </c>
      <c r="E103" s="36">
        <v>1690.9666666666667</v>
      </c>
      <c r="F103" s="36">
        <v>1662.9333333333334</v>
      </c>
      <c r="G103" s="36">
        <v>1620.9166666666667</v>
      </c>
      <c r="H103" s="36">
        <v>1761.0166666666667</v>
      </c>
      <c r="I103" s="36">
        <v>1803.0333333333335</v>
      </c>
      <c r="J103" s="36">
        <v>1831.0666666666666</v>
      </c>
      <c r="K103" s="31">
        <v>1775</v>
      </c>
      <c r="L103" s="31">
        <v>1704.95</v>
      </c>
      <c r="M103" s="31">
        <v>9.2354000000000003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634.9</v>
      </c>
      <c r="D104" s="36">
        <v>637.30000000000007</v>
      </c>
      <c r="E104" s="36">
        <v>629.50000000000011</v>
      </c>
      <c r="F104" s="36">
        <v>624.1</v>
      </c>
      <c r="G104" s="36">
        <v>616.30000000000007</v>
      </c>
      <c r="H104" s="36">
        <v>642.70000000000016</v>
      </c>
      <c r="I104" s="36">
        <v>650.50000000000011</v>
      </c>
      <c r="J104" s="36">
        <v>655.9000000000002</v>
      </c>
      <c r="K104" s="31">
        <v>645.1</v>
      </c>
      <c r="L104" s="31">
        <v>631.9</v>
      </c>
      <c r="M104" s="31">
        <v>0.34592000000000001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1232.6500000000001</v>
      </c>
      <c r="D105" s="36">
        <v>1239.5833333333333</v>
      </c>
      <c r="E105" s="36">
        <v>1224.1666666666665</v>
      </c>
      <c r="F105" s="36">
        <v>1215.6833333333332</v>
      </c>
      <c r="G105" s="36">
        <v>1200.2666666666664</v>
      </c>
      <c r="H105" s="36">
        <v>1248.0666666666666</v>
      </c>
      <c r="I105" s="36">
        <v>1263.4833333333331</v>
      </c>
      <c r="J105" s="36">
        <v>1271.9666666666667</v>
      </c>
      <c r="K105" s="31">
        <v>1255</v>
      </c>
      <c r="L105" s="31">
        <v>1231.0999999999999</v>
      </c>
      <c r="M105" s="31">
        <v>2.0325600000000001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8499.5499999999993</v>
      </c>
      <c r="D106" s="36">
        <v>8512.8333333333339</v>
      </c>
      <c r="E106" s="36">
        <v>8426.7166666666672</v>
      </c>
      <c r="F106" s="36">
        <v>8353.8833333333332</v>
      </c>
      <c r="G106" s="36">
        <v>8267.7666666666664</v>
      </c>
      <c r="H106" s="36">
        <v>8585.6666666666679</v>
      </c>
      <c r="I106" s="36">
        <v>8671.7833333333328</v>
      </c>
      <c r="J106" s="36">
        <v>8744.6166666666686</v>
      </c>
      <c r="K106" s="31">
        <v>8598.9500000000007</v>
      </c>
      <c r="L106" s="31">
        <v>8440</v>
      </c>
      <c r="M106" s="31">
        <v>6.3509999999999997E-2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99.85</v>
      </c>
      <c r="D107" s="36">
        <v>100.51666666666667</v>
      </c>
      <c r="E107" s="36">
        <v>98.083333333333329</v>
      </c>
      <c r="F107" s="36">
        <v>96.316666666666663</v>
      </c>
      <c r="G107" s="36">
        <v>93.883333333333326</v>
      </c>
      <c r="H107" s="36">
        <v>102.28333333333333</v>
      </c>
      <c r="I107" s="36">
        <v>104.71666666666667</v>
      </c>
      <c r="J107" s="36">
        <v>106.48333333333333</v>
      </c>
      <c r="K107" s="31">
        <v>102.95</v>
      </c>
      <c r="L107" s="31">
        <v>98.75</v>
      </c>
      <c r="M107" s="31">
        <v>240.76087999999999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469.35</v>
      </c>
      <c r="D108" s="36">
        <v>441.56666666666666</v>
      </c>
      <c r="E108" s="36">
        <v>413.7833333333333</v>
      </c>
      <c r="F108" s="36">
        <v>358.21666666666664</v>
      </c>
      <c r="G108" s="36">
        <v>330.43333333333328</v>
      </c>
      <c r="H108" s="36">
        <v>497.13333333333333</v>
      </c>
      <c r="I108" s="36">
        <v>524.91666666666674</v>
      </c>
      <c r="J108" s="36">
        <v>580.48333333333335</v>
      </c>
      <c r="K108" s="31">
        <v>469.35</v>
      </c>
      <c r="L108" s="31">
        <v>386</v>
      </c>
      <c r="M108" s="31">
        <v>159.51070000000001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582.20000000000005</v>
      </c>
      <c r="D109" s="36">
        <v>588.76666666666665</v>
      </c>
      <c r="E109" s="36">
        <v>571.48333333333335</v>
      </c>
      <c r="F109" s="36">
        <v>560.76666666666665</v>
      </c>
      <c r="G109" s="36">
        <v>543.48333333333335</v>
      </c>
      <c r="H109" s="36">
        <v>599.48333333333335</v>
      </c>
      <c r="I109" s="36">
        <v>616.76666666666665</v>
      </c>
      <c r="J109" s="36">
        <v>627.48333333333335</v>
      </c>
      <c r="K109" s="31">
        <v>606.04999999999995</v>
      </c>
      <c r="L109" s="31">
        <v>578.04999999999995</v>
      </c>
      <c r="M109" s="31">
        <v>1.3069900000000001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312.25</v>
      </c>
      <c r="D110" s="36">
        <v>311.11666666666667</v>
      </c>
      <c r="E110" s="36">
        <v>307.63333333333333</v>
      </c>
      <c r="F110" s="36">
        <v>303.01666666666665</v>
      </c>
      <c r="G110" s="36">
        <v>299.5333333333333</v>
      </c>
      <c r="H110" s="36">
        <v>315.73333333333335</v>
      </c>
      <c r="I110" s="36">
        <v>319.2166666666667</v>
      </c>
      <c r="J110" s="36">
        <v>323.83333333333337</v>
      </c>
      <c r="K110" s="31">
        <v>314.60000000000002</v>
      </c>
      <c r="L110" s="31">
        <v>306.5</v>
      </c>
      <c r="M110" s="31">
        <v>20.697430000000001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450.4</v>
      </c>
      <c r="D111" s="36">
        <v>451.2166666666667</v>
      </c>
      <c r="E111" s="36">
        <v>445.33333333333337</v>
      </c>
      <c r="F111" s="36">
        <v>440.26666666666665</v>
      </c>
      <c r="G111" s="36">
        <v>434.38333333333333</v>
      </c>
      <c r="H111" s="36">
        <v>456.28333333333342</v>
      </c>
      <c r="I111" s="36">
        <v>462.16666666666674</v>
      </c>
      <c r="J111" s="36">
        <v>467.23333333333346</v>
      </c>
      <c r="K111" s="31">
        <v>457.1</v>
      </c>
      <c r="L111" s="31">
        <v>446.15</v>
      </c>
      <c r="M111" s="31">
        <v>1.38429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1067.3</v>
      </c>
      <c r="D112" s="36">
        <v>1076.4666666666667</v>
      </c>
      <c r="E112" s="36">
        <v>1054.9333333333334</v>
      </c>
      <c r="F112" s="36">
        <v>1042.5666666666666</v>
      </c>
      <c r="G112" s="36">
        <v>1021.0333333333333</v>
      </c>
      <c r="H112" s="36">
        <v>1088.8333333333335</v>
      </c>
      <c r="I112" s="36">
        <v>1110.3666666666668</v>
      </c>
      <c r="J112" s="36">
        <v>1122.7333333333336</v>
      </c>
      <c r="K112" s="31">
        <v>1098</v>
      </c>
      <c r="L112" s="31">
        <v>1064.0999999999999</v>
      </c>
      <c r="M112" s="31">
        <v>1.2952699999999999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1120.95</v>
      </c>
      <c r="D113" s="36">
        <v>1118.8833333333334</v>
      </c>
      <c r="E113" s="36">
        <v>1103.8166666666668</v>
      </c>
      <c r="F113" s="36">
        <v>1086.6833333333334</v>
      </c>
      <c r="G113" s="36">
        <v>1071.6166666666668</v>
      </c>
      <c r="H113" s="36">
        <v>1136.0166666666669</v>
      </c>
      <c r="I113" s="36">
        <v>1151.0833333333335</v>
      </c>
      <c r="J113" s="36">
        <v>1168.2166666666669</v>
      </c>
      <c r="K113" s="31">
        <v>1133.95</v>
      </c>
      <c r="L113" s="31">
        <v>1101.75</v>
      </c>
      <c r="M113" s="31">
        <v>17.086870000000001</v>
      </c>
      <c r="N113" s="1"/>
      <c r="O113" s="1"/>
    </row>
    <row r="114" spans="1:15" ht="12.75" customHeight="1">
      <c r="A114" s="33">
        <v>104</v>
      </c>
      <c r="B114" s="53" t="s">
        <v>842</v>
      </c>
      <c r="C114" s="31">
        <v>486.95</v>
      </c>
      <c r="D114" s="36">
        <v>488.4666666666667</v>
      </c>
      <c r="E114" s="36">
        <v>481.23333333333341</v>
      </c>
      <c r="F114" s="36">
        <v>475.51666666666671</v>
      </c>
      <c r="G114" s="36">
        <v>468.28333333333342</v>
      </c>
      <c r="H114" s="36">
        <v>494.18333333333339</v>
      </c>
      <c r="I114" s="36">
        <v>501.41666666666674</v>
      </c>
      <c r="J114" s="36">
        <v>507.13333333333338</v>
      </c>
      <c r="K114" s="31">
        <v>495.7</v>
      </c>
      <c r="L114" s="31">
        <v>482.75</v>
      </c>
      <c r="M114" s="31">
        <v>4.1410499999999999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1271.5</v>
      </c>
      <c r="D115" s="36">
        <v>1269.6833333333334</v>
      </c>
      <c r="E115" s="36">
        <v>1255.8166666666668</v>
      </c>
      <c r="F115" s="36">
        <v>1240.1333333333334</v>
      </c>
      <c r="G115" s="36">
        <v>1226.2666666666669</v>
      </c>
      <c r="H115" s="36">
        <v>1285.3666666666668</v>
      </c>
      <c r="I115" s="36">
        <v>1299.2333333333336</v>
      </c>
      <c r="J115" s="36">
        <v>1314.9166666666667</v>
      </c>
      <c r="K115" s="31">
        <v>1283.55</v>
      </c>
      <c r="L115" s="31">
        <v>1254</v>
      </c>
      <c r="M115" s="31">
        <v>17.354970000000002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148.80000000000001</v>
      </c>
      <c r="D116" s="36">
        <v>149.23333333333335</v>
      </c>
      <c r="E116" s="36">
        <v>147.2166666666667</v>
      </c>
      <c r="F116" s="36">
        <v>145.63333333333335</v>
      </c>
      <c r="G116" s="36">
        <v>143.6166666666667</v>
      </c>
      <c r="H116" s="36">
        <v>150.81666666666669</v>
      </c>
      <c r="I116" s="36">
        <v>152.83333333333334</v>
      </c>
      <c r="J116" s="36">
        <v>154.41666666666669</v>
      </c>
      <c r="K116" s="31">
        <v>151.25</v>
      </c>
      <c r="L116" s="31">
        <v>147.65</v>
      </c>
      <c r="M116" s="31">
        <v>18.23396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1348.55</v>
      </c>
      <c r="D117" s="36">
        <v>1347.2666666666667</v>
      </c>
      <c r="E117" s="36">
        <v>1341.2833333333333</v>
      </c>
      <c r="F117" s="36">
        <v>1334.0166666666667</v>
      </c>
      <c r="G117" s="36">
        <v>1328.0333333333333</v>
      </c>
      <c r="H117" s="36">
        <v>1354.5333333333333</v>
      </c>
      <c r="I117" s="36">
        <v>1360.5166666666664</v>
      </c>
      <c r="J117" s="36">
        <v>1367.7833333333333</v>
      </c>
      <c r="K117" s="31">
        <v>1353.25</v>
      </c>
      <c r="L117" s="31">
        <v>1340</v>
      </c>
      <c r="M117" s="31">
        <v>0.38277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332.15</v>
      </c>
      <c r="D118" s="36">
        <v>333.34999999999997</v>
      </c>
      <c r="E118" s="36">
        <v>328.79999999999995</v>
      </c>
      <c r="F118" s="36">
        <v>325.45</v>
      </c>
      <c r="G118" s="36">
        <v>320.89999999999998</v>
      </c>
      <c r="H118" s="36">
        <v>336.69999999999993</v>
      </c>
      <c r="I118" s="36">
        <v>341.25</v>
      </c>
      <c r="J118" s="36">
        <v>344.59999999999991</v>
      </c>
      <c r="K118" s="31">
        <v>337.9</v>
      </c>
      <c r="L118" s="31">
        <v>330</v>
      </c>
      <c r="M118" s="31">
        <v>75.994470000000007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1078.1500000000001</v>
      </c>
      <c r="D119" s="36">
        <v>1083.6833333333334</v>
      </c>
      <c r="E119" s="36">
        <v>1065.4666666666667</v>
      </c>
      <c r="F119" s="36">
        <v>1052.7833333333333</v>
      </c>
      <c r="G119" s="36">
        <v>1034.5666666666666</v>
      </c>
      <c r="H119" s="36">
        <v>1096.3666666666668</v>
      </c>
      <c r="I119" s="36">
        <v>1114.5833333333335</v>
      </c>
      <c r="J119" s="36">
        <v>1127.2666666666669</v>
      </c>
      <c r="K119" s="31">
        <v>1101.9000000000001</v>
      </c>
      <c r="L119" s="31">
        <v>1071</v>
      </c>
      <c r="M119" s="31">
        <v>9.8571399999999993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5634.45</v>
      </c>
      <c r="D120" s="36">
        <v>5627.5166666666664</v>
      </c>
      <c r="E120" s="36">
        <v>5589.9333333333325</v>
      </c>
      <c r="F120" s="36">
        <v>5545.4166666666661</v>
      </c>
      <c r="G120" s="36">
        <v>5507.8333333333321</v>
      </c>
      <c r="H120" s="36">
        <v>5672.0333333333328</v>
      </c>
      <c r="I120" s="36">
        <v>5709.6166666666668</v>
      </c>
      <c r="J120" s="36">
        <v>5754.1333333333332</v>
      </c>
      <c r="K120" s="31">
        <v>5665.1</v>
      </c>
      <c r="L120" s="31">
        <v>5583</v>
      </c>
      <c r="M120" s="31">
        <v>1.9694400000000001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2167.65</v>
      </c>
      <c r="D121" s="36">
        <v>2172.6833333333334</v>
      </c>
      <c r="E121" s="36">
        <v>2156.666666666667</v>
      </c>
      <c r="F121" s="36">
        <v>2145.6833333333334</v>
      </c>
      <c r="G121" s="36">
        <v>2129.666666666667</v>
      </c>
      <c r="H121" s="36">
        <v>2183.666666666667</v>
      </c>
      <c r="I121" s="36">
        <v>2199.6833333333334</v>
      </c>
      <c r="J121" s="36">
        <v>2210.666666666667</v>
      </c>
      <c r="K121" s="31">
        <v>2188.6999999999998</v>
      </c>
      <c r="L121" s="31">
        <v>2161.6999999999998</v>
      </c>
      <c r="M121" s="31">
        <v>2.8071799999999998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2753.4</v>
      </c>
      <c r="D122" s="36">
        <v>2786.0666666666671</v>
      </c>
      <c r="E122" s="36">
        <v>2708.3333333333339</v>
      </c>
      <c r="F122" s="36">
        <v>2663.2666666666669</v>
      </c>
      <c r="G122" s="36">
        <v>2585.5333333333338</v>
      </c>
      <c r="H122" s="36">
        <v>2831.1333333333341</v>
      </c>
      <c r="I122" s="36">
        <v>2908.8666666666668</v>
      </c>
      <c r="J122" s="36">
        <v>2953.9333333333343</v>
      </c>
      <c r="K122" s="31">
        <v>2863.8</v>
      </c>
      <c r="L122" s="31">
        <v>2741</v>
      </c>
      <c r="M122" s="31">
        <v>3.00305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749.2</v>
      </c>
      <c r="D123" s="36">
        <v>749.36666666666679</v>
      </c>
      <c r="E123" s="36">
        <v>741.28333333333353</v>
      </c>
      <c r="F123" s="36">
        <v>733.36666666666679</v>
      </c>
      <c r="G123" s="36">
        <v>725.28333333333353</v>
      </c>
      <c r="H123" s="36">
        <v>757.28333333333353</v>
      </c>
      <c r="I123" s="36">
        <v>765.36666666666679</v>
      </c>
      <c r="J123" s="36">
        <v>773.28333333333353</v>
      </c>
      <c r="K123" s="31">
        <v>757.45</v>
      </c>
      <c r="L123" s="31">
        <v>741.45</v>
      </c>
      <c r="M123" s="31">
        <v>4.3075900000000003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1123.5999999999999</v>
      </c>
      <c r="D124" s="36">
        <v>1120.2166666666665</v>
      </c>
      <c r="E124" s="36">
        <v>1113.383333333333</v>
      </c>
      <c r="F124" s="36">
        <v>1103.1666666666665</v>
      </c>
      <c r="G124" s="36">
        <v>1096.333333333333</v>
      </c>
      <c r="H124" s="36">
        <v>1130.4333333333329</v>
      </c>
      <c r="I124" s="36">
        <v>1137.2666666666664</v>
      </c>
      <c r="J124" s="36">
        <v>1147.4833333333329</v>
      </c>
      <c r="K124" s="31">
        <v>1127.05</v>
      </c>
      <c r="L124" s="31">
        <v>1110</v>
      </c>
      <c r="M124" s="31">
        <v>1.64645</v>
      </c>
      <c r="N124" s="1"/>
      <c r="O124" s="1"/>
    </row>
    <row r="125" spans="1:15" ht="12.75" customHeight="1">
      <c r="A125" s="33">
        <v>115</v>
      </c>
      <c r="B125" s="53" t="s">
        <v>848</v>
      </c>
      <c r="C125" s="31">
        <v>5187.8</v>
      </c>
      <c r="D125" s="36">
        <v>5220.833333333333</v>
      </c>
      <c r="E125" s="36">
        <v>5101.9666666666662</v>
      </c>
      <c r="F125" s="36">
        <v>5016.1333333333332</v>
      </c>
      <c r="G125" s="36">
        <v>4897.2666666666664</v>
      </c>
      <c r="H125" s="36">
        <v>5306.6666666666661</v>
      </c>
      <c r="I125" s="36">
        <v>5425.5333333333328</v>
      </c>
      <c r="J125" s="36">
        <v>5511.3666666666659</v>
      </c>
      <c r="K125" s="31">
        <v>5339.7</v>
      </c>
      <c r="L125" s="31">
        <v>5135</v>
      </c>
      <c r="M125" s="31">
        <v>0.64127999999999996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1689.25</v>
      </c>
      <c r="D126" s="36">
        <v>1703.0999999999997</v>
      </c>
      <c r="E126" s="36">
        <v>1647.2499999999993</v>
      </c>
      <c r="F126" s="36">
        <v>1605.2499999999995</v>
      </c>
      <c r="G126" s="36">
        <v>1549.3999999999992</v>
      </c>
      <c r="H126" s="36">
        <v>1745.0999999999995</v>
      </c>
      <c r="I126" s="36">
        <v>1800.9499999999998</v>
      </c>
      <c r="J126" s="36">
        <v>1842.9499999999996</v>
      </c>
      <c r="K126" s="31">
        <v>1758.95</v>
      </c>
      <c r="L126" s="31">
        <v>1661.1</v>
      </c>
      <c r="M126" s="31">
        <v>2.7362299999999999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4328.1499999999996</v>
      </c>
      <c r="D127" s="36">
        <v>4307.8833333333332</v>
      </c>
      <c r="E127" s="36">
        <v>4260.7666666666664</v>
      </c>
      <c r="F127" s="36">
        <v>4193.3833333333332</v>
      </c>
      <c r="G127" s="36">
        <v>4146.2666666666664</v>
      </c>
      <c r="H127" s="36">
        <v>4375.2666666666664</v>
      </c>
      <c r="I127" s="36">
        <v>4422.3833333333332</v>
      </c>
      <c r="J127" s="36">
        <v>4489.7666666666664</v>
      </c>
      <c r="K127" s="31">
        <v>4355</v>
      </c>
      <c r="L127" s="31">
        <v>4240.5</v>
      </c>
      <c r="M127" s="31">
        <v>0.38924999999999998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289.14999999999998</v>
      </c>
      <c r="D128" s="36">
        <v>290.25</v>
      </c>
      <c r="E128" s="36">
        <v>286.95</v>
      </c>
      <c r="F128" s="36">
        <v>284.75</v>
      </c>
      <c r="G128" s="36">
        <v>281.45</v>
      </c>
      <c r="H128" s="36">
        <v>292.45</v>
      </c>
      <c r="I128" s="36">
        <v>295.74999999999994</v>
      </c>
      <c r="J128" s="36">
        <v>297.95</v>
      </c>
      <c r="K128" s="31">
        <v>293.55</v>
      </c>
      <c r="L128" s="31">
        <v>288.05</v>
      </c>
      <c r="M128" s="31">
        <v>11.52652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370.75</v>
      </c>
      <c r="D129" s="36">
        <v>370.08333333333331</v>
      </c>
      <c r="E129" s="36">
        <v>366.66666666666663</v>
      </c>
      <c r="F129" s="36">
        <v>362.58333333333331</v>
      </c>
      <c r="G129" s="36">
        <v>359.16666666666663</v>
      </c>
      <c r="H129" s="36">
        <v>374.16666666666663</v>
      </c>
      <c r="I129" s="36">
        <v>377.58333333333326</v>
      </c>
      <c r="J129" s="36">
        <v>381.66666666666663</v>
      </c>
      <c r="K129" s="31">
        <v>373.5</v>
      </c>
      <c r="L129" s="31">
        <v>366</v>
      </c>
      <c r="M129" s="31">
        <v>2.2487499999999998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1844.95</v>
      </c>
      <c r="D130" s="36">
        <v>1849.3</v>
      </c>
      <c r="E130" s="36">
        <v>1829.8999999999999</v>
      </c>
      <c r="F130" s="36">
        <v>1814.85</v>
      </c>
      <c r="G130" s="36">
        <v>1795.4499999999998</v>
      </c>
      <c r="H130" s="36">
        <v>1864.35</v>
      </c>
      <c r="I130" s="36">
        <v>1883.75</v>
      </c>
      <c r="J130" s="36">
        <v>1898.8</v>
      </c>
      <c r="K130" s="31">
        <v>1868.7</v>
      </c>
      <c r="L130" s="31">
        <v>1834.25</v>
      </c>
      <c r="M130" s="31">
        <v>2.92692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1815.15</v>
      </c>
      <c r="D131" s="36">
        <v>1813.0666666666666</v>
      </c>
      <c r="E131" s="36">
        <v>1793.0833333333333</v>
      </c>
      <c r="F131" s="36">
        <v>1771.0166666666667</v>
      </c>
      <c r="G131" s="36">
        <v>1751.0333333333333</v>
      </c>
      <c r="H131" s="36">
        <v>1835.1333333333332</v>
      </c>
      <c r="I131" s="36">
        <v>1855.1166666666668</v>
      </c>
      <c r="J131" s="36">
        <v>1877.1833333333332</v>
      </c>
      <c r="K131" s="31">
        <v>1833.05</v>
      </c>
      <c r="L131" s="31">
        <v>1791</v>
      </c>
      <c r="M131" s="31">
        <v>4.4435399999999996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541</v>
      </c>
      <c r="D132" s="36">
        <v>540.16666666666663</v>
      </c>
      <c r="E132" s="36">
        <v>538.38333333333321</v>
      </c>
      <c r="F132" s="36">
        <v>535.76666666666654</v>
      </c>
      <c r="G132" s="36">
        <v>533.98333333333312</v>
      </c>
      <c r="H132" s="36">
        <v>542.7833333333333</v>
      </c>
      <c r="I132" s="36">
        <v>544.56666666666683</v>
      </c>
      <c r="J132" s="36">
        <v>547.18333333333339</v>
      </c>
      <c r="K132" s="31">
        <v>541.95000000000005</v>
      </c>
      <c r="L132" s="31">
        <v>537.54999999999995</v>
      </c>
      <c r="M132" s="31">
        <v>6.8056799999999997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2155.25</v>
      </c>
      <c r="D133" s="36">
        <v>2171.0166666666669</v>
      </c>
      <c r="E133" s="36">
        <v>2126.0333333333338</v>
      </c>
      <c r="F133" s="36">
        <v>2096.8166666666671</v>
      </c>
      <c r="G133" s="36">
        <v>2051.8333333333339</v>
      </c>
      <c r="H133" s="36">
        <v>2200.2333333333336</v>
      </c>
      <c r="I133" s="36">
        <v>2245.2166666666662</v>
      </c>
      <c r="J133" s="36">
        <v>2274.4333333333334</v>
      </c>
      <c r="K133" s="31">
        <v>2216</v>
      </c>
      <c r="L133" s="31">
        <v>2141.8000000000002</v>
      </c>
      <c r="M133" s="31">
        <v>2.1741000000000001</v>
      </c>
      <c r="N133" s="1"/>
      <c r="O133" s="1"/>
    </row>
    <row r="134" spans="1:15" ht="12.75" customHeight="1">
      <c r="A134" s="33">
        <v>124</v>
      </c>
      <c r="B134" s="53" t="s">
        <v>849</v>
      </c>
      <c r="C134" s="31">
        <v>1839.2</v>
      </c>
      <c r="D134" s="36">
        <v>1841</v>
      </c>
      <c r="E134" s="36">
        <v>1824</v>
      </c>
      <c r="F134" s="36">
        <v>1808.8</v>
      </c>
      <c r="G134" s="36">
        <v>1791.8</v>
      </c>
      <c r="H134" s="36">
        <v>1856.2</v>
      </c>
      <c r="I134" s="36">
        <v>1873.2</v>
      </c>
      <c r="J134" s="36">
        <v>1888.4</v>
      </c>
      <c r="K134" s="31">
        <v>1858</v>
      </c>
      <c r="L134" s="31">
        <v>1825.8</v>
      </c>
      <c r="M134" s="31">
        <v>0.52812999999999999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900.2</v>
      </c>
      <c r="D135" s="36">
        <v>898.6</v>
      </c>
      <c r="E135" s="36">
        <v>892.6</v>
      </c>
      <c r="F135" s="36">
        <v>885</v>
      </c>
      <c r="G135" s="36">
        <v>879</v>
      </c>
      <c r="H135" s="36">
        <v>906.2</v>
      </c>
      <c r="I135" s="36">
        <v>912.2</v>
      </c>
      <c r="J135" s="36">
        <v>919.80000000000007</v>
      </c>
      <c r="K135" s="31">
        <v>904.6</v>
      </c>
      <c r="L135" s="31">
        <v>891</v>
      </c>
      <c r="M135" s="31">
        <v>0.20080999999999999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600.70000000000005</v>
      </c>
      <c r="D136" s="36">
        <v>604</v>
      </c>
      <c r="E136" s="36">
        <v>595.70000000000005</v>
      </c>
      <c r="F136" s="36">
        <v>590.70000000000005</v>
      </c>
      <c r="G136" s="36">
        <v>582.40000000000009</v>
      </c>
      <c r="H136" s="36">
        <v>609</v>
      </c>
      <c r="I136" s="36">
        <v>617.29999999999995</v>
      </c>
      <c r="J136" s="36">
        <v>622.29999999999995</v>
      </c>
      <c r="K136" s="31">
        <v>612.29999999999995</v>
      </c>
      <c r="L136" s="31">
        <v>599</v>
      </c>
      <c r="M136" s="31">
        <v>2.5588600000000001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2133.4</v>
      </c>
      <c r="D137" s="36">
        <v>2135.15</v>
      </c>
      <c r="E137" s="36">
        <v>2118.3000000000002</v>
      </c>
      <c r="F137" s="36">
        <v>2103.2000000000003</v>
      </c>
      <c r="G137" s="36">
        <v>2086.3500000000004</v>
      </c>
      <c r="H137" s="36">
        <v>2150.25</v>
      </c>
      <c r="I137" s="36">
        <v>2167.0999999999995</v>
      </c>
      <c r="J137" s="36">
        <v>2182.1999999999998</v>
      </c>
      <c r="K137" s="31">
        <v>2152</v>
      </c>
      <c r="L137" s="31">
        <v>2120.0500000000002</v>
      </c>
      <c r="M137" s="31">
        <v>1.2967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385.7</v>
      </c>
      <c r="D138" s="36">
        <v>389.41666666666669</v>
      </c>
      <c r="E138" s="36">
        <v>379.28333333333336</v>
      </c>
      <c r="F138" s="36">
        <v>372.86666666666667</v>
      </c>
      <c r="G138" s="36">
        <v>362.73333333333335</v>
      </c>
      <c r="H138" s="36">
        <v>395.83333333333337</v>
      </c>
      <c r="I138" s="36">
        <v>405.9666666666667</v>
      </c>
      <c r="J138" s="36">
        <v>412.38333333333338</v>
      </c>
      <c r="K138" s="31">
        <v>399.55</v>
      </c>
      <c r="L138" s="31">
        <v>383</v>
      </c>
      <c r="M138" s="31">
        <v>48.060720000000003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138.55000000000001</v>
      </c>
      <c r="D139" s="36">
        <v>138.70000000000002</v>
      </c>
      <c r="E139" s="36">
        <v>137.45000000000005</v>
      </c>
      <c r="F139" s="36">
        <v>136.35000000000002</v>
      </c>
      <c r="G139" s="36">
        <v>135.10000000000005</v>
      </c>
      <c r="H139" s="36">
        <v>139.80000000000004</v>
      </c>
      <c r="I139" s="36">
        <v>141.04999999999998</v>
      </c>
      <c r="J139" s="36">
        <v>142.15000000000003</v>
      </c>
      <c r="K139" s="31">
        <v>139.94999999999999</v>
      </c>
      <c r="L139" s="31">
        <v>137.6</v>
      </c>
      <c r="M139" s="31">
        <v>11.541090000000001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179.95</v>
      </c>
      <c r="D140" s="36">
        <v>181.93333333333331</v>
      </c>
      <c r="E140" s="36">
        <v>177.06666666666661</v>
      </c>
      <c r="F140" s="36">
        <v>174.18333333333331</v>
      </c>
      <c r="G140" s="36">
        <v>169.31666666666661</v>
      </c>
      <c r="H140" s="36">
        <v>184.81666666666661</v>
      </c>
      <c r="I140" s="36">
        <v>189.68333333333334</v>
      </c>
      <c r="J140" s="36">
        <v>192.56666666666661</v>
      </c>
      <c r="K140" s="31">
        <v>186.8</v>
      </c>
      <c r="L140" s="31">
        <v>179.05</v>
      </c>
      <c r="M140" s="31">
        <v>18.538219999999999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3701.7</v>
      </c>
      <c r="D141" s="36">
        <v>3710.0833333333335</v>
      </c>
      <c r="E141" s="36">
        <v>3676.6166666666668</v>
      </c>
      <c r="F141" s="36">
        <v>3651.5333333333333</v>
      </c>
      <c r="G141" s="36">
        <v>3618.0666666666666</v>
      </c>
      <c r="H141" s="36">
        <v>3735.166666666667</v>
      </c>
      <c r="I141" s="36">
        <v>3768.6333333333332</v>
      </c>
      <c r="J141" s="36">
        <v>3793.7166666666672</v>
      </c>
      <c r="K141" s="31">
        <v>3743.55</v>
      </c>
      <c r="L141" s="31">
        <v>3685</v>
      </c>
      <c r="M141" s="31">
        <v>3.1702699999999999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5412.2</v>
      </c>
      <c r="D142" s="36">
        <v>5435.0166666666664</v>
      </c>
      <c r="E142" s="36">
        <v>5362.083333333333</v>
      </c>
      <c r="F142" s="36">
        <v>5311.9666666666662</v>
      </c>
      <c r="G142" s="36">
        <v>5239.0333333333328</v>
      </c>
      <c r="H142" s="36">
        <v>5485.1333333333332</v>
      </c>
      <c r="I142" s="36">
        <v>5558.0666666666675</v>
      </c>
      <c r="J142" s="36">
        <v>5608.1833333333334</v>
      </c>
      <c r="K142" s="31">
        <v>5507.95</v>
      </c>
      <c r="L142" s="31">
        <v>5384.9</v>
      </c>
      <c r="M142" s="31">
        <v>1.8197700000000001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632.54999999999995</v>
      </c>
      <c r="D143" s="36">
        <v>630.51666666666665</v>
      </c>
      <c r="E143" s="36">
        <v>625.5333333333333</v>
      </c>
      <c r="F143" s="36">
        <v>618.51666666666665</v>
      </c>
      <c r="G143" s="36">
        <v>613.5333333333333</v>
      </c>
      <c r="H143" s="36">
        <v>637.5333333333333</v>
      </c>
      <c r="I143" s="36">
        <v>642.51666666666665</v>
      </c>
      <c r="J143" s="36">
        <v>649.5333333333333</v>
      </c>
      <c r="K143" s="31">
        <v>635.5</v>
      </c>
      <c r="L143" s="31">
        <v>623.5</v>
      </c>
      <c r="M143" s="31">
        <v>27.627130000000001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2695.65</v>
      </c>
      <c r="D144" s="36">
        <v>2702.5333333333333</v>
      </c>
      <c r="E144" s="36">
        <v>2665.2166666666667</v>
      </c>
      <c r="F144" s="36">
        <v>2634.7833333333333</v>
      </c>
      <c r="G144" s="36">
        <v>2597.4666666666667</v>
      </c>
      <c r="H144" s="36">
        <v>2732.9666666666667</v>
      </c>
      <c r="I144" s="36">
        <v>2770.2833333333333</v>
      </c>
      <c r="J144" s="36">
        <v>2800.7166666666667</v>
      </c>
      <c r="K144" s="31">
        <v>2739.85</v>
      </c>
      <c r="L144" s="31">
        <v>2672.1</v>
      </c>
      <c r="M144" s="31">
        <v>1.2531300000000001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5664.55</v>
      </c>
      <c r="D145" s="36">
        <v>5683.2166666666672</v>
      </c>
      <c r="E145" s="36">
        <v>5636.4333333333343</v>
      </c>
      <c r="F145" s="36">
        <v>5608.3166666666675</v>
      </c>
      <c r="G145" s="36">
        <v>5561.5333333333347</v>
      </c>
      <c r="H145" s="36">
        <v>5711.3333333333339</v>
      </c>
      <c r="I145" s="36">
        <v>5758.1166666666668</v>
      </c>
      <c r="J145" s="36">
        <v>5786.2333333333336</v>
      </c>
      <c r="K145" s="31">
        <v>5730</v>
      </c>
      <c r="L145" s="31">
        <v>5655.1</v>
      </c>
      <c r="M145" s="31">
        <v>4.2491599999999998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491</v>
      </c>
      <c r="D146" s="36">
        <v>486.43333333333339</v>
      </c>
      <c r="E146" s="36">
        <v>476.1666666666668</v>
      </c>
      <c r="F146" s="36">
        <v>461.33333333333343</v>
      </c>
      <c r="G146" s="36">
        <v>451.06666666666683</v>
      </c>
      <c r="H146" s="36">
        <v>501.26666666666677</v>
      </c>
      <c r="I146" s="36">
        <v>511.53333333333342</v>
      </c>
      <c r="J146" s="36">
        <v>526.36666666666679</v>
      </c>
      <c r="K146" s="31">
        <v>496.7</v>
      </c>
      <c r="L146" s="31">
        <v>471.6</v>
      </c>
      <c r="M146" s="31">
        <v>78.925139999999999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38.799999999999997</v>
      </c>
      <c r="D147" s="36">
        <v>39.050000000000004</v>
      </c>
      <c r="E147" s="36">
        <v>38.350000000000009</v>
      </c>
      <c r="F147" s="36">
        <v>37.900000000000006</v>
      </c>
      <c r="G147" s="36">
        <v>37.20000000000001</v>
      </c>
      <c r="H147" s="36">
        <v>39.500000000000007</v>
      </c>
      <c r="I147" s="36">
        <v>40.20000000000001</v>
      </c>
      <c r="J147" s="36">
        <v>40.650000000000006</v>
      </c>
      <c r="K147" s="31">
        <v>39.75</v>
      </c>
      <c r="L147" s="31">
        <v>38.6</v>
      </c>
      <c r="M147" s="31">
        <v>214.21111999999999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2627.2</v>
      </c>
      <c r="D148" s="36">
        <v>2574.8666666666668</v>
      </c>
      <c r="E148" s="36">
        <v>2389.7333333333336</v>
      </c>
      <c r="F148" s="36">
        <v>2152.2666666666669</v>
      </c>
      <c r="G148" s="36">
        <v>1967.1333333333337</v>
      </c>
      <c r="H148" s="36">
        <v>2812.3333333333335</v>
      </c>
      <c r="I148" s="36">
        <v>2997.4666666666667</v>
      </c>
      <c r="J148" s="36">
        <v>3234.9333333333334</v>
      </c>
      <c r="K148" s="31">
        <v>2760</v>
      </c>
      <c r="L148" s="31">
        <v>2337.4</v>
      </c>
      <c r="M148" s="31">
        <v>13.502459999999999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3833.8</v>
      </c>
      <c r="D149" s="36">
        <v>3831.0666666666671</v>
      </c>
      <c r="E149" s="36">
        <v>3807.733333333334</v>
      </c>
      <c r="F149" s="36">
        <v>3781.666666666667</v>
      </c>
      <c r="G149" s="36">
        <v>3758.3333333333339</v>
      </c>
      <c r="H149" s="36">
        <v>3857.1333333333341</v>
      </c>
      <c r="I149" s="36">
        <v>3880.4666666666672</v>
      </c>
      <c r="J149" s="36">
        <v>3906.5333333333342</v>
      </c>
      <c r="K149" s="31">
        <v>3854.4</v>
      </c>
      <c r="L149" s="31">
        <v>3805</v>
      </c>
      <c r="M149" s="31">
        <v>2.8619400000000002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236.95</v>
      </c>
      <c r="D150" s="36">
        <v>236.73333333333335</v>
      </c>
      <c r="E150" s="36">
        <v>233.4666666666667</v>
      </c>
      <c r="F150" s="36">
        <v>229.98333333333335</v>
      </c>
      <c r="G150" s="36">
        <v>226.7166666666667</v>
      </c>
      <c r="H150" s="36">
        <v>240.2166666666667</v>
      </c>
      <c r="I150" s="36">
        <v>243.48333333333335</v>
      </c>
      <c r="J150" s="36">
        <v>246.9666666666667</v>
      </c>
      <c r="K150" s="31">
        <v>240</v>
      </c>
      <c r="L150" s="31">
        <v>233.25</v>
      </c>
      <c r="M150" s="31">
        <v>8.6567100000000003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519.45000000000005</v>
      </c>
      <c r="D151" s="36">
        <v>519.56666666666672</v>
      </c>
      <c r="E151" s="36">
        <v>516.18333333333339</v>
      </c>
      <c r="F151" s="36">
        <v>512.91666666666663</v>
      </c>
      <c r="G151" s="36">
        <v>509.5333333333333</v>
      </c>
      <c r="H151" s="36">
        <v>522.83333333333348</v>
      </c>
      <c r="I151" s="36">
        <v>526.21666666666692</v>
      </c>
      <c r="J151" s="36">
        <v>529.48333333333358</v>
      </c>
      <c r="K151" s="31">
        <v>522.95000000000005</v>
      </c>
      <c r="L151" s="31">
        <v>516.29999999999995</v>
      </c>
      <c r="M151" s="31">
        <v>0.94577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492.5</v>
      </c>
      <c r="D152" s="36">
        <v>493.63333333333338</v>
      </c>
      <c r="E152" s="36">
        <v>489.46666666666675</v>
      </c>
      <c r="F152" s="36">
        <v>486.43333333333339</v>
      </c>
      <c r="G152" s="36">
        <v>482.26666666666677</v>
      </c>
      <c r="H152" s="36">
        <v>496.66666666666674</v>
      </c>
      <c r="I152" s="36">
        <v>500.83333333333337</v>
      </c>
      <c r="J152" s="36">
        <v>503.86666666666673</v>
      </c>
      <c r="K152" s="31">
        <v>497.8</v>
      </c>
      <c r="L152" s="31">
        <v>490.6</v>
      </c>
      <c r="M152" s="31">
        <v>7.0484799999999996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1590.3</v>
      </c>
      <c r="D153" s="36">
        <v>1596.8666666666668</v>
      </c>
      <c r="E153" s="36">
        <v>1574.5333333333335</v>
      </c>
      <c r="F153" s="36">
        <v>1558.7666666666667</v>
      </c>
      <c r="G153" s="36">
        <v>1536.4333333333334</v>
      </c>
      <c r="H153" s="36">
        <v>1612.6333333333337</v>
      </c>
      <c r="I153" s="36">
        <v>1634.9666666666667</v>
      </c>
      <c r="J153" s="36">
        <v>1650.7333333333338</v>
      </c>
      <c r="K153" s="31">
        <v>1619.2</v>
      </c>
      <c r="L153" s="31">
        <v>1581.1</v>
      </c>
      <c r="M153" s="31">
        <v>0.45224999999999999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144.75</v>
      </c>
      <c r="D154" s="36">
        <v>144.93333333333334</v>
      </c>
      <c r="E154" s="36">
        <v>142.06666666666666</v>
      </c>
      <c r="F154" s="36">
        <v>139.38333333333333</v>
      </c>
      <c r="G154" s="36">
        <v>136.51666666666665</v>
      </c>
      <c r="H154" s="36">
        <v>147.61666666666667</v>
      </c>
      <c r="I154" s="36">
        <v>150.48333333333335</v>
      </c>
      <c r="J154" s="36">
        <v>153.16666666666669</v>
      </c>
      <c r="K154" s="31">
        <v>147.80000000000001</v>
      </c>
      <c r="L154" s="31">
        <v>142.25</v>
      </c>
      <c r="M154" s="31">
        <v>29.409199999999998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199.95</v>
      </c>
      <c r="D155" s="36">
        <v>200.7833333333333</v>
      </c>
      <c r="E155" s="36">
        <v>196.71666666666661</v>
      </c>
      <c r="F155" s="36">
        <v>193.48333333333332</v>
      </c>
      <c r="G155" s="36">
        <v>189.41666666666663</v>
      </c>
      <c r="H155" s="36">
        <v>204.01666666666659</v>
      </c>
      <c r="I155" s="36">
        <v>208.08333333333331</v>
      </c>
      <c r="J155" s="36">
        <v>211.31666666666658</v>
      </c>
      <c r="K155" s="31">
        <v>204.85</v>
      </c>
      <c r="L155" s="31">
        <v>197.55</v>
      </c>
      <c r="M155" s="31">
        <v>15.895429999999999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94.8</v>
      </c>
      <c r="D156" s="36">
        <v>94.8</v>
      </c>
      <c r="E156" s="36">
        <v>94.3</v>
      </c>
      <c r="F156" s="36">
        <v>93.8</v>
      </c>
      <c r="G156" s="36">
        <v>93.3</v>
      </c>
      <c r="H156" s="36">
        <v>95.3</v>
      </c>
      <c r="I156" s="36">
        <v>95.8</v>
      </c>
      <c r="J156" s="36">
        <v>96.3</v>
      </c>
      <c r="K156" s="31">
        <v>95.3</v>
      </c>
      <c r="L156" s="31">
        <v>94.3</v>
      </c>
      <c r="M156" s="31">
        <v>12.003310000000001</v>
      </c>
      <c r="N156" s="1"/>
      <c r="O156" s="1"/>
    </row>
    <row r="157" spans="1:15" ht="12.75" customHeight="1">
      <c r="A157" s="33">
        <v>147</v>
      </c>
      <c r="B157" s="53" t="s">
        <v>850</v>
      </c>
      <c r="C157" s="31">
        <v>946.45</v>
      </c>
      <c r="D157" s="36">
        <v>940.91666666666663</v>
      </c>
      <c r="E157" s="36">
        <v>932.5333333333333</v>
      </c>
      <c r="F157" s="36">
        <v>918.61666666666667</v>
      </c>
      <c r="G157" s="36">
        <v>910.23333333333335</v>
      </c>
      <c r="H157" s="36">
        <v>954.83333333333326</v>
      </c>
      <c r="I157" s="36">
        <v>963.2166666666667</v>
      </c>
      <c r="J157" s="36">
        <v>977.13333333333321</v>
      </c>
      <c r="K157" s="31">
        <v>949.3</v>
      </c>
      <c r="L157" s="31">
        <v>927</v>
      </c>
      <c r="M157" s="31">
        <v>1.06531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3206.8</v>
      </c>
      <c r="D158" s="36">
        <v>3219.2666666666664</v>
      </c>
      <c r="E158" s="36">
        <v>3183.5333333333328</v>
      </c>
      <c r="F158" s="36">
        <v>3160.2666666666664</v>
      </c>
      <c r="G158" s="36">
        <v>3124.5333333333328</v>
      </c>
      <c r="H158" s="36">
        <v>3242.5333333333328</v>
      </c>
      <c r="I158" s="36">
        <v>3278.2666666666664</v>
      </c>
      <c r="J158" s="36">
        <v>3301.5333333333328</v>
      </c>
      <c r="K158" s="31">
        <v>3255</v>
      </c>
      <c r="L158" s="31">
        <v>3196</v>
      </c>
      <c r="M158" s="31">
        <v>1.4653099999999999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283.10000000000002</v>
      </c>
      <c r="D159" s="36">
        <v>284.0333333333333</v>
      </c>
      <c r="E159" s="36">
        <v>280.61666666666662</v>
      </c>
      <c r="F159" s="36">
        <v>278.13333333333333</v>
      </c>
      <c r="G159" s="36">
        <v>274.71666666666664</v>
      </c>
      <c r="H159" s="36">
        <v>286.51666666666659</v>
      </c>
      <c r="I159" s="36">
        <v>289.93333333333334</v>
      </c>
      <c r="J159" s="36">
        <v>292.41666666666657</v>
      </c>
      <c r="K159" s="31">
        <v>287.45</v>
      </c>
      <c r="L159" s="31">
        <v>281.55</v>
      </c>
      <c r="M159" s="31">
        <v>25.183409999999999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410.35</v>
      </c>
      <c r="D160" s="36">
        <v>404.4666666666667</v>
      </c>
      <c r="E160" s="36">
        <v>395.98333333333341</v>
      </c>
      <c r="F160" s="36">
        <v>381.61666666666673</v>
      </c>
      <c r="G160" s="36">
        <v>373.13333333333344</v>
      </c>
      <c r="H160" s="36">
        <v>418.83333333333337</v>
      </c>
      <c r="I160" s="36">
        <v>427.31666666666672</v>
      </c>
      <c r="J160" s="36">
        <v>441.68333333333334</v>
      </c>
      <c r="K160" s="31">
        <v>412.95</v>
      </c>
      <c r="L160" s="31">
        <v>390.1</v>
      </c>
      <c r="M160" s="31">
        <v>19.801259999999999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145.44999999999999</v>
      </c>
      <c r="D161" s="36">
        <v>145.94999999999999</v>
      </c>
      <c r="E161" s="36">
        <v>144.69999999999999</v>
      </c>
      <c r="F161" s="36">
        <v>143.94999999999999</v>
      </c>
      <c r="G161" s="36">
        <v>142.69999999999999</v>
      </c>
      <c r="H161" s="36">
        <v>146.69999999999999</v>
      </c>
      <c r="I161" s="36">
        <v>147.94999999999999</v>
      </c>
      <c r="J161" s="36">
        <v>148.69999999999999</v>
      </c>
      <c r="K161" s="31">
        <v>147.19999999999999</v>
      </c>
      <c r="L161" s="31">
        <v>145.19999999999999</v>
      </c>
      <c r="M161" s="31">
        <v>77.383539999999996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701.6</v>
      </c>
      <c r="D162" s="36">
        <v>701.19999999999993</v>
      </c>
      <c r="E162" s="36">
        <v>688.39999999999986</v>
      </c>
      <c r="F162" s="36">
        <v>675.19999999999993</v>
      </c>
      <c r="G162" s="36">
        <v>662.39999999999986</v>
      </c>
      <c r="H162" s="36">
        <v>714.39999999999986</v>
      </c>
      <c r="I162" s="36">
        <v>727.19999999999982</v>
      </c>
      <c r="J162" s="36">
        <v>740.39999999999986</v>
      </c>
      <c r="K162" s="31">
        <v>714</v>
      </c>
      <c r="L162" s="31">
        <v>688</v>
      </c>
      <c r="M162" s="31">
        <v>3.6121699999999999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4240.3999999999996</v>
      </c>
      <c r="D163" s="36">
        <v>4254.55</v>
      </c>
      <c r="E163" s="36">
        <v>4219.1000000000004</v>
      </c>
      <c r="F163" s="36">
        <v>4197.8</v>
      </c>
      <c r="G163" s="36">
        <v>4162.3500000000004</v>
      </c>
      <c r="H163" s="36">
        <v>4275.8500000000004</v>
      </c>
      <c r="I163" s="36">
        <v>4311.2999999999993</v>
      </c>
      <c r="J163" s="36">
        <v>4332.6000000000004</v>
      </c>
      <c r="K163" s="31">
        <v>4290</v>
      </c>
      <c r="L163" s="31">
        <v>4233.25</v>
      </c>
      <c r="M163" s="31">
        <v>0.18761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901.35</v>
      </c>
      <c r="D164" s="36">
        <v>907.93333333333339</v>
      </c>
      <c r="E164" s="36">
        <v>893.41666666666674</v>
      </c>
      <c r="F164" s="36">
        <v>885.48333333333335</v>
      </c>
      <c r="G164" s="36">
        <v>870.9666666666667</v>
      </c>
      <c r="H164" s="36">
        <v>915.86666666666679</v>
      </c>
      <c r="I164" s="36">
        <v>930.38333333333344</v>
      </c>
      <c r="J164" s="36">
        <v>938.31666666666683</v>
      </c>
      <c r="K164" s="31">
        <v>922.45</v>
      </c>
      <c r="L164" s="31">
        <v>900</v>
      </c>
      <c r="M164" s="31">
        <v>5.3165899999999997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205.15</v>
      </c>
      <c r="D165" s="36">
        <v>206.20000000000002</v>
      </c>
      <c r="E165" s="36">
        <v>202.95000000000005</v>
      </c>
      <c r="F165" s="36">
        <v>200.75000000000003</v>
      </c>
      <c r="G165" s="36">
        <v>197.50000000000006</v>
      </c>
      <c r="H165" s="36">
        <v>208.40000000000003</v>
      </c>
      <c r="I165" s="36">
        <v>211.64999999999998</v>
      </c>
      <c r="J165" s="36">
        <v>213.85000000000002</v>
      </c>
      <c r="K165" s="31">
        <v>209.45</v>
      </c>
      <c r="L165" s="31">
        <v>204</v>
      </c>
      <c r="M165" s="31">
        <v>6.0944599999999998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167.45</v>
      </c>
      <c r="D166" s="36">
        <v>168.88333333333335</v>
      </c>
      <c r="E166" s="36">
        <v>164.1166666666667</v>
      </c>
      <c r="F166" s="36">
        <v>160.78333333333336</v>
      </c>
      <c r="G166" s="36">
        <v>156.01666666666671</v>
      </c>
      <c r="H166" s="36">
        <v>172.2166666666667</v>
      </c>
      <c r="I166" s="36">
        <v>176.98333333333335</v>
      </c>
      <c r="J166" s="36">
        <v>180.31666666666669</v>
      </c>
      <c r="K166" s="31">
        <v>173.65</v>
      </c>
      <c r="L166" s="31">
        <v>165.55</v>
      </c>
      <c r="M166" s="31">
        <v>62.919930000000001</v>
      </c>
      <c r="N166" s="1"/>
      <c r="O166" s="1"/>
    </row>
    <row r="167" spans="1:15" ht="12.75" customHeight="1">
      <c r="A167" s="33">
        <v>157</v>
      </c>
      <c r="B167" s="53" t="s">
        <v>851</v>
      </c>
      <c r="C167" s="31">
        <v>800.45</v>
      </c>
      <c r="D167" s="36">
        <v>799.35</v>
      </c>
      <c r="E167" s="36">
        <v>788.7</v>
      </c>
      <c r="F167" s="36">
        <v>776.95</v>
      </c>
      <c r="G167" s="36">
        <v>766.30000000000007</v>
      </c>
      <c r="H167" s="36">
        <v>811.1</v>
      </c>
      <c r="I167" s="36">
        <v>821.74999999999989</v>
      </c>
      <c r="J167" s="36">
        <v>833.5</v>
      </c>
      <c r="K167" s="31">
        <v>810</v>
      </c>
      <c r="L167" s="31">
        <v>787.6</v>
      </c>
      <c r="M167" s="31">
        <v>1.5657000000000001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365.45</v>
      </c>
      <c r="D168" s="36">
        <v>365.51666666666665</v>
      </c>
      <c r="E168" s="36">
        <v>356.13333333333333</v>
      </c>
      <c r="F168" s="36">
        <v>346.81666666666666</v>
      </c>
      <c r="G168" s="36">
        <v>337.43333333333334</v>
      </c>
      <c r="H168" s="36">
        <v>374.83333333333331</v>
      </c>
      <c r="I168" s="36">
        <v>384.21666666666664</v>
      </c>
      <c r="J168" s="36">
        <v>393.5333333333333</v>
      </c>
      <c r="K168" s="31">
        <v>374.9</v>
      </c>
      <c r="L168" s="31">
        <v>356.2</v>
      </c>
      <c r="M168" s="31">
        <v>38.113999999999997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171.85</v>
      </c>
      <c r="D169" s="36">
        <v>171.88333333333333</v>
      </c>
      <c r="E169" s="36">
        <v>169.56666666666666</v>
      </c>
      <c r="F169" s="36">
        <v>167.28333333333333</v>
      </c>
      <c r="G169" s="36">
        <v>164.96666666666667</v>
      </c>
      <c r="H169" s="36">
        <v>174.16666666666666</v>
      </c>
      <c r="I169" s="36">
        <v>176.48333333333332</v>
      </c>
      <c r="J169" s="36">
        <v>178.76666666666665</v>
      </c>
      <c r="K169" s="31">
        <v>174.2</v>
      </c>
      <c r="L169" s="31">
        <v>169.6</v>
      </c>
      <c r="M169" s="31">
        <v>104.47920999999999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1066.8499999999999</v>
      </c>
      <c r="D170" s="36">
        <v>1070.9666666666667</v>
      </c>
      <c r="E170" s="36">
        <v>1055.9833333333333</v>
      </c>
      <c r="F170" s="36">
        <v>1045.1166666666666</v>
      </c>
      <c r="G170" s="36">
        <v>1030.1333333333332</v>
      </c>
      <c r="H170" s="36">
        <v>1081.8333333333335</v>
      </c>
      <c r="I170" s="36">
        <v>1096.8166666666671</v>
      </c>
      <c r="J170" s="36">
        <v>1107.6833333333336</v>
      </c>
      <c r="K170" s="31">
        <v>1085.95</v>
      </c>
      <c r="L170" s="31">
        <v>1060.0999999999999</v>
      </c>
      <c r="M170" s="31">
        <v>0.14871000000000001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123.8</v>
      </c>
      <c r="D171" s="36">
        <v>124.05</v>
      </c>
      <c r="E171" s="36">
        <v>122.64999999999999</v>
      </c>
      <c r="F171" s="36">
        <v>121.5</v>
      </c>
      <c r="G171" s="36">
        <v>120.1</v>
      </c>
      <c r="H171" s="36">
        <v>125.19999999999999</v>
      </c>
      <c r="I171" s="36">
        <v>126.6</v>
      </c>
      <c r="J171" s="36">
        <v>127.74999999999999</v>
      </c>
      <c r="K171" s="31">
        <v>125.45</v>
      </c>
      <c r="L171" s="31">
        <v>122.9</v>
      </c>
      <c r="M171" s="31">
        <v>77.38964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2823.95</v>
      </c>
      <c r="D172" s="36">
        <v>2826.6833333333329</v>
      </c>
      <c r="E172" s="36">
        <v>2785.3166666666657</v>
      </c>
      <c r="F172" s="36">
        <v>2746.6833333333329</v>
      </c>
      <c r="G172" s="36">
        <v>2705.3166666666657</v>
      </c>
      <c r="H172" s="36">
        <v>2865.3166666666657</v>
      </c>
      <c r="I172" s="36">
        <v>2906.6833333333334</v>
      </c>
      <c r="J172" s="36">
        <v>2945.3166666666657</v>
      </c>
      <c r="K172" s="31">
        <v>2868.05</v>
      </c>
      <c r="L172" s="31">
        <v>2788.05</v>
      </c>
      <c r="M172" s="31">
        <v>0.12906000000000001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3185</v>
      </c>
      <c r="D173" s="36">
        <v>3195.7333333333336</v>
      </c>
      <c r="E173" s="36">
        <v>3141.9666666666672</v>
      </c>
      <c r="F173" s="36">
        <v>3098.9333333333334</v>
      </c>
      <c r="G173" s="36">
        <v>3045.166666666667</v>
      </c>
      <c r="H173" s="36">
        <v>3238.7666666666673</v>
      </c>
      <c r="I173" s="36">
        <v>3292.5333333333338</v>
      </c>
      <c r="J173" s="36">
        <v>3335.5666666666675</v>
      </c>
      <c r="K173" s="31">
        <v>3249.5</v>
      </c>
      <c r="L173" s="31">
        <v>3152.7</v>
      </c>
      <c r="M173" s="31">
        <v>0.10088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268.8</v>
      </c>
      <c r="D174" s="36">
        <v>267.88333333333333</v>
      </c>
      <c r="E174" s="36">
        <v>263.56666666666666</v>
      </c>
      <c r="F174" s="36">
        <v>258.33333333333331</v>
      </c>
      <c r="G174" s="36">
        <v>254.01666666666665</v>
      </c>
      <c r="H174" s="36">
        <v>273.11666666666667</v>
      </c>
      <c r="I174" s="36">
        <v>277.43333333333328</v>
      </c>
      <c r="J174" s="36">
        <v>282.66666666666669</v>
      </c>
      <c r="K174" s="31">
        <v>272.2</v>
      </c>
      <c r="L174" s="31">
        <v>262.64999999999998</v>
      </c>
      <c r="M174" s="31">
        <v>25.957000000000001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1719.2</v>
      </c>
      <c r="D175" s="36">
        <v>1702.5333333333335</v>
      </c>
      <c r="E175" s="36">
        <v>1680.0666666666671</v>
      </c>
      <c r="F175" s="36">
        <v>1640.9333333333336</v>
      </c>
      <c r="G175" s="36">
        <v>1618.4666666666672</v>
      </c>
      <c r="H175" s="36">
        <v>1741.666666666667</v>
      </c>
      <c r="I175" s="36">
        <v>1764.1333333333337</v>
      </c>
      <c r="J175" s="36">
        <v>1803.2666666666669</v>
      </c>
      <c r="K175" s="31">
        <v>1725</v>
      </c>
      <c r="L175" s="31">
        <v>1663.4</v>
      </c>
      <c r="M175" s="31">
        <v>16.499400000000001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1694.95</v>
      </c>
      <c r="D176" s="36">
        <v>1696.0999999999997</v>
      </c>
      <c r="E176" s="36">
        <v>1665.1999999999994</v>
      </c>
      <c r="F176" s="36">
        <v>1635.4499999999996</v>
      </c>
      <c r="G176" s="36">
        <v>1604.5499999999993</v>
      </c>
      <c r="H176" s="36">
        <v>1725.8499999999995</v>
      </c>
      <c r="I176" s="36">
        <v>1756.7499999999995</v>
      </c>
      <c r="J176" s="36">
        <v>1786.4999999999995</v>
      </c>
      <c r="K176" s="31">
        <v>1727</v>
      </c>
      <c r="L176" s="31">
        <v>1666.35</v>
      </c>
      <c r="M176" s="31">
        <v>3.6611099999999999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776.25</v>
      </c>
      <c r="D177" s="36">
        <v>780.19999999999993</v>
      </c>
      <c r="E177" s="36">
        <v>769.54999999999984</v>
      </c>
      <c r="F177" s="36">
        <v>762.84999999999991</v>
      </c>
      <c r="G177" s="36">
        <v>752.19999999999982</v>
      </c>
      <c r="H177" s="36">
        <v>786.89999999999986</v>
      </c>
      <c r="I177" s="36">
        <v>797.55</v>
      </c>
      <c r="J177" s="36">
        <v>804.24999999999989</v>
      </c>
      <c r="K177" s="31">
        <v>790.85</v>
      </c>
      <c r="L177" s="31">
        <v>773.5</v>
      </c>
      <c r="M177" s="31">
        <v>10.7258</v>
      </c>
      <c r="N177" s="1"/>
      <c r="O177" s="1"/>
    </row>
    <row r="178" spans="1:15" ht="12.75" customHeight="1">
      <c r="A178" s="33">
        <v>168</v>
      </c>
      <c r="B178" s="53" t="s">
        <v>856</v>
      </c>
      <c r="C178" s="31">
        <v>896.25</v>
      </c>
      <c r="D178" s="36">
        <v>894.45000000000016</v>
      </c>
      <c r="E178" s="36">
        <v>890.75000000000034</v>
      </c>
      <c r="F178" s="36">
        <v>885.25000000000023</v>
      </c>
      <c r="G178" s="36">
        <v>881.55000000000041</v>
      </c>
      <c r="H178" s="36">
        <v>899.95000000000027</v>
      </c>
      <c r="I178" s="36">
        <v>903.65000000000009</v>
      </c>
      <c r="J178" s="36">
        <v>909.1500000000002</v>
      </c>
      <c r="K178" s="31">
        <v>898.15</v>
      </c>
      <c r="L178" s="31">
        <v>888.95</v>
      </c>
      <c r="M178" s="31">
        <v>1.14079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1538.8</v>
      </c>
      <c r="D179" s="36">
        <v>1555.8666666666668</v>
      </c>
      <c r="E179" s="36">
        <v>1514.2833333333335</v>
      </c>
      <c r="F179" s="36">
        <v>1489.7666666666667</v>
      </c>
      <c r="G179" s="36">
        <v>1448.1833333333334</v>
      </c>
      <c r="H179" s="36">
        <v>1580.3833333333337</v>
      </c>
      <c r="I179" s="36">
        <v>1621.9666666666667</v>
      </c>
      <c r="J179" s="36">
        <v>1646.4833333333338</v>
      </c>
      <c r="K179" s="31">
        <v>1597.45</v>
      </c>
      <c r="L179" s="31">
        <v>1531.35</v>
      </c>
      <c r="M179" s="31">
        <v>2.2818900000000002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57.35</v>
      </c>
      <c r="D180" s="36">
        <v>57.266666666666673</v>
      </c>
      <c r="E180" s="36">
        <v>56.483333333333348</v>
      </c>
      <c r="F180" s="36">
        <v>55.616666666666674</v>
      </c>
      <c r="G180" s="36">
        <v>54.83333333333335</v>
      </c>
      <c r="H180" s="36">
        <v>58.133333333333347</v>
      </c>
      <c r="I180" s="36">
        <v>58.916666666666664</v>
      </c>
      <c r="J180" s="36">
        <v>59.783333333333346</v>
      </c>
      <c r="K180" s="31">
        <v>58.05</v>
      </c>
      <c r="L180" s="31">
        <v>56.4</v>
      </c>
      <c r="M180" s="31">
        <v>67.611699999999999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1259.55</v>
      </c>
      <c r="D181" s="36">
        <v>1254.75</v>
      </c>
      <c r="E181" s="36">
        <v>1240.5</v>
      </c>
      <c r="F181" s="36">
        <v>1221.45</v>
      </c>
      <c r="G181" s="36">
        <v>1207.2</v>
      </c>
      <c r="H181" s="36">
        <v>1273.8</v>
      </c>
      <c r="I181" s="36">
        <v>1288.05</v>
      </c>
      <c r="J181" s="36">
        <v>1307.0999999999999</v>
      </c>
      <c r="K181" s="31">
        <v>1269</v>
      </c>
      <c r="L181" s="31">
        <v>1235.7</v>
      </c>
      <c r="M181" s="31">
        <v>0.35265000000000002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2059</v>
      </c>
      <c r="D182" s="36">
        <v>2065.7999999999997</v>
      </c>
      <c r="E182" s="36">
        <v>2048.1999999999994</v>
      </c>
      <c r="F182" s="36">
        <v>2037.3999999999996</v>
      </c>
      <c r="G182" s="36">
        <v>2019.7999999999993</v>
      </c>
      <c r="H182" s="36">
        <v>2076.5999999999995</v>
      </c>
      <c r="I182" s="36">
        <v>2094.1999999999998</v>
      </c>
      <c r="J182" s="36">
        <v>2104.9999999999995</v>
      </c>
      <c r="K182" s="31">
        <v>2083.4</v>
      </c>
      <c r="L182" s="31">
        <v>2055</v>
      </c>
      <c r="M182" s="31">
        <v>0.21510000000000001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490.35</v>
      </c>
      <c r="D183" s="36">
        <v>492.06666666666666</v>
      </c>
      <c r="E183" s="36">
        <v>484.73333333333335</v>
      </c>
      <c r="F183" s="36">
        <v>479.11666666666667</v>
      </c>
      <c r="G183" s="36">
        <v>471.78333333333336</v>
      </c>
      <c r="H183" s="36">
        <v>497.68333333333334</v>
      </c>
      <c r="I183" s="36">
        <v>505.01666666666671</v>
      </c>
      <c r="J183" s="36">
        <v>510.63333333333333</v>
      </c>
      <c r="K183" s="31">
        <v>499.4</v>
      </c>
      <c r="L183" s="31">
        <v>486.45</v>
      </c>
      <c r="M183" s="31">
        <v>2.9071099999999999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1008.6</v>
      </c>
      <c r="D184" s="36">
        <v>1006.2166666666666</v>
      </c>
      <c r="E184" s="36">
        <v>998.93333333333317</v>
      </c>
      <c r="F184" s="36">
        <v>989.26666666666654</v>
      </c>
      <c r="G184" s="36">
        <v>981.98333333333312</v>
      </c>
      <c r="H184" s="36">
        <v>1015.8833333333332</v>
      </c>
      <c r="I184" s="36">
        <v>1023.1666666666667</v>
      </c>
      <c r="J184" s="36">
        <v>1032.8333333333333</v>
      </c>
      <c r="K184" s="31">
        <v>1013.5</v>
      </c>
      <c r="L184" s="31">
        <v>996.55</v>
      </c>
      <c r="M184" s="31">
        <v>5.5364300000000002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667.8</v>
      </c>
      <c r="D185" s="36">
        <v>671.4666666666667</v>
      </c>
      <c r="E185" s="36">
        <v>656.33333333333337</v>
      </c>
      <c r="F185" s="36">
        <v>644.86666666666667</v>
      </c>
      <c r="G185" s="36">
        <v>629.73333333333335</v>
      </c>
      <c r="H185" s="36">
        <v>682.93333333333339</v>
      </c>
      <c r="I185" s="36">
        <v>698.06666666666661</v>
      </c>
      <c r="J185" s="36">
        <v>709.53333333333342</v>
      </c>
      <c r="K185" s="31">
        <v>686.6</v>
      </c>
      <c r="L185" s="31">
        <v>660</v>
      </c>
      <c r="M185" s="31">
        <v>9.8916799999999991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1861.9</v>
      </c>
      <c r="D186" s="36">
        <v>1863.4000000000003</v>
      </c>
      <c r="E186" s="36">
        <v>1830.9000000000005</v>
      </c>
      <c r="F186" s="36">
        <v>1799.9000000000003</v>
      </c>
      <c r="G186" s="36">
        <v>1767.4000000000005</v>
      </c>
      <c r="H186" s="36">
        <v>1894.4000000000005</v>
      </c>
      <c r="I186" s="36">
        <v>1926.9</v>
      </c>
      <c r="J186" s="36">
        <v>1957.9000000000005</v>
      </c>
      <c r="K186" s="31">
        <v>1895.9</v>
      </c>
      <c r="L186" s="31">
        <v>1832.4</v>
      </c>
      <c r="M186" s="31">
        <v>4.3420899999999998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363.2</v>
      </c>
      <c r="D187" s="36">
        <v>365.25</v>
      </c>
      <c r="E187" s="36">
        <v>358.05</v>
      </c>
      <c r="F187" s="36">
        <v>352.90000000000003</v>
      </c>
      <c r="G187" s="36">
        <v>345.70000000000005</v>
      </c>
      <c r="H187" s="36">
        <v>370.4</v>
      </c>
      <c r="I187" s="36">
        <v>377.6</v>
      </c>
      <c r="J187" s="36">
        <v>382.74999999999994</v>
      </c>
      <c r="K187" s="31">
        <v>372.45</v>
      </c>
      <c r="L187" s="31">
        <v>360.1</v>
      </c>
      <c r="M187" s="31">
        <v>17.577639999999999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471.4</v>
      </c>
      <c r="D188" s="36">
        <v>471.93333333333334</v>
      </c>
      <c r="E188" s="36">
        <v>466.4666666666667</v>
      </c>
      <c r="F188" s="36">
        <v>461.53333333333336</v>
      </c>
      <c r="G188" s="36">
        <v>456.06666666666672</v>
      </c>
      <c r="H188" s="36">
        <v>476.86666666666667</v>
      </c>
      <c r="I188" s="36">
        <v>482.33333333333326</v>
      </c>
      <c r="J188" s="36">
        <v>487.26666666666665</v>
      </c>
      <c r="K188" s="31">
        <v>477.4</v>
      </c>
      <c r="L188" s="31">
        <v>467</v>
      </c>
      <c r="M188" s="31">
        <v>2.3431600000000001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1974.1</v>
      </c>
      <c r="D189" s="36">
        <v>1972.5833333333333</v>
      </c>
      <c r="E189" s="36">
        <v>1960.2666666666664</v>
      </c>
      <c r="F189" s="36">
        <v>1946.4333333333332</v>
      </c>
      <c r="G189" s="36">
        <v>1934.1166666666663</v>
      </c>
      <c r="H189" s="36">
        <v>1986.4166666666665</v>
      </c>
      <c r="I189" s="36">
        <v>1998.7333333333336</v>
      </c>
      <c r="J189" s="36">
        <v>2012.5666666666666</v>
      </c>
      <c r="K189" s="31">
        <v>1984.9</v>
      </c>
      <c r="L189" s="31">
        <v>1958.75</v>
      </c>
      <c r="M189" s="31">
        <v>3.1387700000000001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799.05</v>
      </c>
      <c r="D190" s="36">
        <v>797.7833333333333</v>
      </c>
      <c r="E190" s="36">
        <v>790.41666666666663</v>
      </c>
      <c r="F190" s="36">
        <v>781.7833333333333</v>
      </c>
      <c r="G190" s="36">
        <v>774.41666666666663</v>
      </c>
      <c r="H190" s="36">
        <v>806.41666666666663</v>
      </c>
      <c r="I190" s="36">
        <v>813.78333333333342</v>
      </c>
      <c r="J190" s="36">
        <v>822.41666666666663</v>
      </c>
      <c r="K190" s="31">
        <v>805.15</v>
      </c>
      <c r="L190" s="31">
        <v>789.15</v>
      </c>
      <c r="M190" s="31">
        <v>4.3039699999999996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340.45</v>
      </c>
      <c r="D191" s="36">
        <v>338.63333333333338</v>
      </c>
      <c r="E191" s="36">
        <v>329.26666666666677</v>
      </c>
      <c r="F191" s="36">
        <v>318.08333333333337</v>
      </c>
      <c r="G191" s="36">
        <v>308.71666666666675</v>
      </c>
      <c r="H191" s="36">
        <v>349.81666666666678</v>
      </c>
      <c r="I191" s="36">
        <v>359.18333333333345</v>
      </c>
      <c r="J191" s="36">
        <v>370.36666666666679</v>
      </c>
      <c r="K191" s="31">
        <v>348</v>
      </c>
      <c r="L191" s="31">
        <v>327.45</v>
      </c>
      <c r="M191" s="31">
        <v>9.1539099999999998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2087.4</v>
      </c>
      <c r="D192" s="36">
        <v>2096.2500000000005</v>
      </c>
      <c r="E192" s="36">
        <v>2065.4500000000007</v>
      </c>
      <c r="F192" s="36">
        <v>2043.5000000000005</v>
      </c>
      <c r="G192" s="36">
        <v>2012.7000000000007</v>
      </c>
      <c r="H192" s="36">
        <v>2118.2000000000007</v>
      </c>
      <c r="I192" s="36">
        <v>2149.0000000000009</v>
      </c>
      <c r="J192" s="36">
        <v>2170.9500000000007</v>
      </c>
      <c r="K192" s="31">
        <v>2127.0500000000002</v>
      </c>
      <c r="L192" s="31">
        <v>2074.3000000000002</v>
      </c>
      <c r="M192" s="31">
        <v>0.15357999999999999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726.85</v>
      </c>
      <c r="D193" s="36">
        <v>726.23333333333323</v>
      </c>
      <c r="E193" s="36">
        <v>719.61666666666645</v>
      </c>
      <c r="F193" s="36">
        <v>712.38333333333321</v>
      </c>
      <c r="G193" s="36">
        <v>705.76666666666642</v>
      </c>
      <c r="H193" s="36">
        <v>733.46666666666647</v>
      </c>
      <c r="I193" s="36">
        <v>740.08333333333326</v>
      </c>
      <c r="J193" s="36">
        <v>747.31666666666649</v>
      </c>
      <c r="K193" s="31">
        <v>732.85</v>
      </c>
      <c r="L193" s="31">
        <v>719</v>
      </c>
      <c r="M193" s="31">
        <v>0.73528000000000004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360.7</v>
      </c>
      <c r="D194" s="36">
        <v>361.85000000000008</v>
      </c>
      <c r="E194" s="36">
        <v>355.20000000000016</v>
      </c>
      <c r="F194" s="36">
        <v>349.7000000000001</v>
      </c>
      <c r="G194" s="36">
        <v>343.05000000000018</v>
      </c>
      <c r="H194" s="36">
        <v>367.35000000000014</v>
      </c>
      <c r="I194" s="36">
        <v>374.00000000000011</v>
      </c>
      <c r="J194" s="36">
        <v>379.50000000000011</v>
      </c>
      <c r="K194" s="31">
        <v>368.5</v>
      </c>
      <c r="L194" s="31">
        <v>356.35</v>
      </c>
      <c r="M194" s="31">
        <v>3.2750300000000001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2785.4</v>
      </c>
      <c r="D195" s="36">
        <v>2789.6333333333332</v>
      </c>
      <c r="E195" s="36">
        <v>2751.7666666666664</v>
      </c>
      <c r="F195" s="36">
        <v>2718.1333333333332</v>
      </c>
      <c r="G195" s="36">
        <v>2680.2666666666664</v>
      </c>
      <c r="H195" s="36">
        <v>2823.2666666666664</v>
      </c>
      <c r="I195" s="36">
        <v>2861.1333333333332</v>
      </c>
      <c r="J195" s="36">
        <v>2894.7666666666664</v>
      </c>
      <c r="K195" s="31">
        <v>2827.5</v>
      </c>
      <c r="L195" s="31">
        <v>2756</v>
      </c>
      <c r="M195" s="31">
        <v>0.67220999999999997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425.95</v>
      </c>
      <c r="D196" s="36">
        <v>426.48333333333329</v>
      </c>
      <c r="E196" s="36">
        <v>424.61666666666656</v>
      </c>
      <c r="F196" s="36">
        <v>423.28333333333325</v>
      </c>
      <c r="G196" s="36">
        <v>421.41666666666652</v>
      </c>
      <c r="H196" s="36">
        <v>427.81666666666661</v>
      </c>
      <c r="I196" s="36">
        <v>429.68333333333328</v>
      </c>
      <c r="J196" s="36">
        <v>431.01666666666665</v>
      </c>
      <c r="K196" s="31">
        <v>428.35</v>
      </c>
      <c r="L196" s="31">
        <v>425.15</v>
      </c>
      <c r="M196" s="31">
        <v>5.0481600000000002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691.45</v>
      </c>
      <c r="D197" s="36">
        <v>695.35</v>
      </c>
      <c r="E197" s="36">
        <v>682.7</v>
      </c>
      <c r="F197" s="36">
        <v>673.95</v>
      </c>
      <c r="G197" s="36">
        <v>661.30000000000007</v>
      </c>
      <c r="H197" s="36">
        <v>704.1</v>
      </c>
      <c r="I197" s="36">
        <v>716.74999999999989</v>
      </c>
      <c r="J197" s="36">
        <v>725.5</v>
      </c>
      <c r="K197" s="31">
        <v>708</v>
      </c>
      <c r="L197" s="31">
        <v>686.6</v>
      </c>
      <c r="M197" s="31">
        <v>9.2348800000000004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135.05000000000001</v>
      </c>
      <c r="D198" s="36">
        <v>136.4</v>
      </c>
      <c r="E198" s="36">
        <v>133.35000000000002</v>
      </c>
      <c r="F198" s="36">
        <v>131.65</v>
      </c>
      <c r="G198" s="36">
        <v>128.60000000000002</v>
      </c>
      <c r="H198" s="36">
        <v>138.10000000000002</v>
      </c>
      <c r="I198" s="36">
        <v>141.15000000000003</v>
      </c>
      <c r="J198" s="36">
        <v>142.85000000000002</v>
      </c>
      <c r="K198" s="31">
        <v>139.44999999999999</v>
      </c>
      <c r="L198" s="31">
        <v>134.69999999999999</v>
      </c>
      <c r="M198" s="31">
        <v>20.254069999999999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180.5</v>
      </c>
      <c r="D199" s="36">
        <v>180.9</v>
      </c>
      <c r="E199" s="36">
        <v>178.8</v>
      </c>
      <c r="F199" s="36">
        <v>177.1</v>
      </c>
      <c r="G199" s="36">
        <v>175</v>
      </c>
      <c r="H199" s="36">
        <v>182.60000000000002</v>
      </c>
      <c r="I199" s="36">
        <v>184.7</v>
      </c>
      <c r="J199" s="36">
        <v>186.40000000000003</v>
      </c>
      <c r="K199" s="31">
        <v>183</v>
      </c>
      <c r="L199" s="31">
        <v>179.2</v>
      </c>
      <c r="M199" s="31">
        <v>19.943249999999999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273.45</v>
      </c>
      <c r="D200" s="36">
        <v>272.26666666666665</v>
      </c>
      <c r="E200" s="36">
        <v>269.63333333333333</v>
      </c>
      <c r="F200" s="36">
        <v>265.81666666666666</v>
      </c>
      <c r="G200" s="36">
        <v>263.18333333333334</v>
      </c>
      <c r="H200" s="36">
        <v>276.08333333333331</v>
      </c>
      <c r="I200" s="36">
        <v>278.71666666666664</v>
      </c>
      <c r="J200" s="36">
        <v>282.5333333333333</v>
      </c>
      <c r="K200" s="31">
        <v>274.89999999999998</v>
      </c>
      <c r="L200" s="31">
        <v>268.45</v>
      </c>
      <c r="M200" s="31">
        <v>9.0967800000000008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1577.95</v>
      </c>
      <c r="D201" s="36">
        <v>1582.8500000000001</v>
      </c>
      <c r="E201" s="36">
        <v>1565.1000000000004</v>
      </c>
      <c r="F201" s="36">
        <v>1552.2500000000002</v>
      </c>
      <c r="G201" s="36">
        <v>1534.5000000000005</v>
      </c>
      <c r="H201" s="36">
        <v>1595.7000000000003</v>
      </c>
      <c r="I201" s="36">
        <v>1613.4499999999998</v>
      </c>
      <c r="J201" s="36">
        <v>1626.3000000000002</v>
      </c>
      <c r="K201" s="31">
        <v>1600.6</v>
      </c>
      <c r="L201" s="31">
        <v>1570</v>
      </c>
      <c r="M201" s="31">
        <v>0.69389999999999996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845.1</v>
      </c>
      <c r="D202" s="36">
        <v>843.04999999999984</v>
      </c>
      <c r="E202" s="36">
        <v>836.09999999999968</v>
      </c>
      <c r="F202" s="36">
        <v>827.0999999999998</v>
      </c>
      <c r="G202" s="36">
        <v>820.14999999999964</v>
      </c>
      <c r="H202" s="36">
        <v>852.04999999999973</v>
      </c>
      <c r="I202" s="36">
        <v>858.99999999999977</v>
      </c>
      <c r="J202" s="36">
        <v>867.99999999999977</v>
      </c>
      <c r="K202" s="31">
        <v>850</v>
      </c>
      <c r="L202" s="31">
        <v>834.05</v>
      </c>
      <c r="M202" s="31">
        <v>2.1730100000000001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1306</v>
      </c>
      <c r="D203" s="36">
        <v>1304.5333333333333</v>
      </c>
      <c r="E203" s="36">
        <v>1299.4666666666667</v>
      </c>
      <c r="F203" s="36">
        <v>1292.9333333333334</v>
      </c>
      <c r="G203" s="36">
        <v>1287.8666666666668</v>
      </c>
      <c r="H203" s="36">
        <v>1311.0666666666666</v>
      </c>
      <c r="I203" s="36">
        <v>1316.1333333333332</v>
      </c>
      <c r="J203" s="36">
        <v>1322.6666666666665</v>
      </c>
      <c r="K203" s="31">
        <v>1309.5999999999999</v>
      </c>
      <c r="L203" s="31">
        <v>1298</v>
      </c>
      <c r="M203" s="31">
        <v>5.9051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1329.7</v>
      </c>
      <c r="D204" s="36">
        <v>1328.6166666666666</v>
      </c>
      <c r="E204" s="36">
        <v>1321.4833333333331</v>
      </c>
      <c r="F204" s="36">
        <v>1313.2666666666667</v>
      </c>
      <c r="G204" s="36">
        <v>1306.1333333333332</v>
      </c>
      <c r="H204" s="36">
        <v>1336.833333333333</v>
      </c>
      <c r="I204" s="36">
        <v>1343.9666666666667</v>
      </c>
      <c r="J204" s="36">
        <v>1352.1833333333329</v>
      </c>
      <c r="K204" s="31">
        <v>1335.75</v>
      </c>
      <c r="L204" s="31">
        <v>1320.4</v>
      </c>
      <c r="M204" s="31">
        <v>15.356299999999999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2853.7</v>
      </c>
      <c r="D205" s="36">
        <v>2863.2166666666667</v>
      </c>
      <c r="E205" s="36">
        <v>2823.4333333333334</v>
      </c>
      <c r="F205" s="36">
        <v>2793.1666666666665</v>
      </c>
      <c r="G205" s="36">
        <v>2753.3833333333332</v>
      </c>
      <c r="H205" s="36">
        <v>2893.4833333333336</v>
      </c>
      <c r="I205" s="36">
        <v>2933.2666666666673</v>
      </c>
      <c r="J205" s="36">
        <v>2963.5333333333338</v>
      </c>
      <c r="K205" s="31">
        <v>2903</v>
      </c>
      <c r="L205" s="31">
        <v>2832.95</v>
      </c>
      <c r="M205" s="31">
        <v>3.07647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1512.55</v>
      </c>
      <c r="D206" s="36">
        <v>1512.0333333333335</v>
      </c>
      <c r="E206" s="36">
        <v>1504.0666666666671</v>
      </c>
      <c r="F206" s="36">
        <v>1495.5833333333335</v>
      </c>
      <c r="G206" s="36">
        <v>1487.616666666667</v>
      </c>
      <c r="H206" s="36">
        <v>1520.5166666666671</v>
      </c>
      <c r="I206" s="36">
        <v>1528.4833333333338</v>
      </c>
      <c r="J206" s="36">
        <v>1536.9666666666672</v>
      </c>
      <c r="K206" s="31">
        <v>1520</v>
      </c>
      <c r="L206" s="31">
        <v>1503.55</v>
      </c>
      <c r="M206" s="31">
        <v>145.61824999999999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668.5</v>
      </c>
      <c r="D207" s="36">
        <v>669.71666666666658</v>
      </c>
      <c r="E207" s="36">
        <v>664.08333333333314</v>
      </c>
      <c r="F207" s="36">
        <v>659.66666666666652</v>
      </c>
      <c r="G207" s="36">
        <v>654.03333333333308</v>
      </c>
      <c r="H207" s="36">
        <v>674.13333333333321</v>
      </c>
      <c r="I207" s="36">
        <v>679.76666666666665</v>
      </c>
      <c r="J207" s="36">
        <v>684.18333333333328</v>
      </c>
      <c r="K207" s="31">
        <v>675.35</v>
      </c>
      <c r="L207" s="31">
        <v>665.3</v>
      </c>
      <c r="M207" s="31">
        <v>26.641539999999999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3413.6</v>
      </c>
      <c r="D208" s="36">
        <v>3403.3666666666663</v>
      </c>
      <c r="E208" s="36">
        <v>3379.0333333333328</v>
      </c>
      <c r="F208" s="36">
        <v>3344.4666666666667</v>
      </c>
      <c r="G208" s="36">
        <v>3320.1333333333332</v>
      </c>
      <c r="H208" s="36">
        <v>3437.9333333333325</v>
      </c>
      <c r="I208" s="36">
        <v>3462.2666666666655</v>
      </c>
      <c r="J208" s="36">
        <v>3496.8333333333321</v>
      </c>
      <c r="K208" s="31">
        <v>3427.7</v>
      </c>
      <c r="L208" s="31">
        <v>3368.8</v>
      </c>
      <c r="M208" s="31">
        <v>7.7514500000000002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66.55</v>
      </c>
      <c r="D209" s="36">
        <v>66.833333333333329</v>
      </c>
      <c r="E209" s="36">
        <v>65.566666666666663</v>
      </c>
      <c r="F209" s="36">
        <v>64.583333333333329</v>
      </c>
      <c r="G209" s="36">
        <v>63.316666666666663</v>
      </c>
      <c r="H209" s="36">
        <v>67.816666666666663</v>
      </c>
      <c r="I209" s="36">
        <v>69.083333333333343</v>
      </c>
      <c r="J209" s="36">
        <v>70.066666666666663</v>
      </c>
      <c r="K209" s="31">
        <v>68.099999999999994</v>
      </c>
      <c r="L209" s="31">
        <v>65.849999999999994</v>
      </c>
      <c r="M209" s="31">
        <v>40.103340000000003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264.55</v>
      </c>
      <c r="D210" s="36">
        <v>266.85000000000002</v>
      </c>
      <c r="E210" s="36">
        <v>261.60000000000002</v>
      </c>
      <c r="F210" s="36">
        <v>258.64999999999998</v>
      </c>
      <c r="G210" s="36">
        <v>253.39999999999998</v>
      </c>
      <c r="H210" s="36">
        <v>269.80000000000007</v>
      </c>
      <c r="I210" s="36">
        <v>275.05000000000007</v>
      </c>
      <c r="J210" s="36">
        <v>278.00000000000011</v>
      </c>
      <c r="K210" s="31">
        <v>272.10000000000002</v>
      </c>
      <c r="L210" s="31">
        <v>263.89999999999998</v>
      </c>
      <c r="M210" s="31">
        <v>2.2020200000000001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500.25</v>
      </c>
      <c r="D211" s="36">
        <v>502.01666666666665</v>
      </c>
      <c r="E211" s="36">
        <v>497.18333333333328</v>
      </c>
      <c r="F211" s="36">
        <v>494.11666666666662</v>
      </c>
      <c r="G211" s="36">
        <v>489.28333333333325</v>
      </c>
      <c r="H211" s="36">
        <v>505.08333333333331</v>
      </c>
      <c r="I211" s="36">
        <v>509.91666666666669</v>
      </c>
      <c r="J211" s="36">
        <v>512.98333333333335</v>
      </c>
      <c r="K211" s="31">
        <v>506.85</v>
      </c>
      <c r="L211" s="31">
        <v>498.95</v>
      </c>
      <c r="M211" s="31">
        <v>43.3797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942.85</v>
      </c>
      <c r="D212" s="36">
        <v>945.2833333333333</v>
      </c>
      <c r="E212" s="36">
        <v>932.56666666666661</v>
      </c>
      <c r="F212" s="36">
        <v>922.2833333333333</v>
      </c>
      <c r="G212" s="36">
        <v>909.56666666666661</v>
      </c>
      <c r="H212" s="36">
        <v>955.56666666666661</v>
      </c>
      <c r="I212" s="36">
        <v>968.2833333333333</v>
      </c>
      <c r="J212" s="36">
        <v>978.56666666666661</v>
      </c>
      <c r="K212" s="31">
        <v>958</v>
      </c>
      <c r="L212" s="31">
        <v>935</v>
      </c>
      <c r="M212" s="31">
        <v>0.12139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2112.1</v>
      </c>
      <c r="D213" s="36">
        <v>2117.7166666666667</v>
      </c>
      <c r="E213" s="36">
        <v>2083.3333333333335</v>
      </c>
      <c r="F213" s="36">
        <v>2054.5666666666666</v>
      </c>
      <c r="G213" s="36">
        <v>2020.1833333333334</v>
      </c>
      <c r="H213" s="36">
        <v>2146.4833333333336</v>
      </c>
      <c r="I213" s="36">
        <v>2180.8666666666668</v>
      </c>
      <c r="J213" s="36">
        <v>2209.6333333333337</v>
      </c>
      <c r="K213" s="31">
        <v>2152.1</v>
      </c>
      <c r="L213" s="31">
        <v>2088.9499999999998</v>
      </c>
      <c r="M213" s="31">
        <v>10.14171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158.1</v>
      </c>
      <c r="D214" s="36">
        <v>158.81666666666669</v>
      </c>
      <c r="E214" s="36">
        <v>156.38333333333338</v>
      </c>
      <c r="F214" s="36">
        <v>154.66666666666669</v>
      </c>
      <c r="G214" s="36">
        <v>152.23333333333338</v>
      </c>
      <c r="H214" s="36">
        <v>160.53333333333339</v>
      </c>
      <c r="I214" s="36">
        <v>162.96666666666673</v>
      </c>
      <c r="J214" s="36">
        <v>164.68333333333339</v>
      </c>
      <c r="K214" s="31">
        <v>161.25</v>
      </c>
      <c r="L214" s="31">
        <v>157.1</v>
      </c>
      <c r="M214" s="31">
        <v>40.58099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305.5</v>
      </c>
      <c r="D215" s="36">
        <v>307.38333333333338</v>
      </c>
      <c r="E215" s="36">
        <v>300.41666666666674</v>
      </c>
      <c r="F215" s="36">
        <v>295.33333333333337</v>
      </c>
      <c r="G215" s="36">
        <v>288.36666666666673</v>
      </c>
      <c r="H215" s="36">
        <v>312.46666666666675</v>
      </c>
      <c r="I215" s="36">
        <v>319.43333333333334</v>
      </c>
      <c r="J215" s="36">
        <v>324.51666666666677</v>
      </c>
      <c r="K215" s="31">
        <v>314.35000000000002</v>
      </c>
      <c r="L215" s="31">
        <v>302.3</v>
      </c>
      <c r="M215" s="31">
        <v>99.80162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2521.9</v>
      </c>
      <c r="D216" s="36">
        <v>2516.7166666666667</v>
      </c>
      <c r="E216" s="36">
        <v>2509.1833333333334</v>
      </c>
      <c r="F216" s="36">
        <v>2496.4666666666667</v>
      </c>
      <c r="G216" s="36">
        <v>2488.9333333333334</v>
      </c>
      <c r="H216" s="36">
        <v>2529.4333333333334</v>
      </c>
      <c r="I216" s="36">
        <v>2536.9666666666672</v>
      </c>
      <c r="J216" s="36">
        <v>2549.6833333333334</v>
      </c>
      <c r="K216" s="31">
        <v>2524.25</v>
      </c>
      <c r="L216" s="31">
        <v>2504</v>
      </c>
      <c r="M216" s="31">
        <v>8.1661000000000001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299.55</v>
      </c>
      <c r="D217" s="36">
        <v>300.59999999999997</v>
      </c>
      <c r="E217" s="36">
        <v>297.19999999999993</v>
      </c>
      <c r="F217" s="36">
        <v>294.84999999999997</v>
      </c>
      <c r="G217" s="36">
        <v>291.44999999999993</v>
      </c>
      <c r="H217" s="36">
        <v>302.94999999999993</v>
      </c>
      <c r="I217" s="36">
        <v>306.34999999999991</v>
      </c>
      <c r="J217" s="36">
        <v>308.69999999999993</v>
      </c>
      <c r="K217" s="31">
        <v>304</v>
      </c>
      <c r="L217" s="31">
        <v>298.25</v>
      </c>
      <c r="M217" s="31">
        <v>2.9007299999999998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4698.55</v>
      </c>
      <c r="D218" s="36">
        <v>4701.3666666666668</v>
      </c>
      <c r="E218" s="36">
        <v>4567.0833333333339</v>
      </c>
      <c r="F218" s="36">
        <v>4435.6166666666668</v>
      </c>
      <c r="G218" s="36">
        <v>4301.3333333333339</v>
      </c>
      <c r="H218" s="36">
        <v>4832.8333333333339</v>
      </c>
      <c r="I218" s="36">
        <v>4967.1166666666668</v>
      </c>
      <c r="J218" s="36">
        <v>5098.5833333333339</v>
      </c>
      <c r="K218" s="31">
        <v>4835.6499999999996</v>
      </c>
      <c r="L218" s="31">
        <v>4569.8999999999996</v>
      </c>
      <c r="M218" s="31">
        <v>0.98107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523.6</v>
      </c>
      <c r="D219" s="36">
        <v>521.79999999999995</v>
      </c>
      <c r="E219" s="36">
        <v>517.59999999999991</v>
      </c>
      <c r="F219" s="36">
        <v>511.59999999999991</v>
      </c>
      <c r="G219" s="36">
        <v>507.39999999999986</v>
      </c>
      <c r="H219" s="36">
        <v>527.79999999999995</v>
      </c>
      <c r="I219" s="36">
        <v>532</v>
      </c>
      <c r="J219" s="36">
        <v>538</v>
      </c>
      <c r="K219" s="31">
        <v>526</v>
      </c>
      <c r="L219" s="31">
        <v>515.79999999999995</v>
      </c>
      <c r="M219" s="31">
        <v>0.27459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914.5</v>
      </c>
      <c r="D220" s="36">
        <v>927.83333333333337</v>
      </c>
      <c r="E220" s="36">
        <v>896.66666666666674</v>
      </c>
      <c r="F220" s="36">
        <v>878.83333333333337</v>
      </c>
      <c r="G220" s="36">
        <v>847.66666666666674</v>
      </c>
      <c r="H220" s="36">
        <v>945.66666666666674</v>
      </c>
      <c r="I220" s="36">
        <v>976.83333333333348</v>
      </c>
      <c r="J220" s="36">
        <v>994.66666666666674</v>
      </c>
      <c r="K220" s="31">
        <v>959</v>
      </c>
      <c r="L220" s="31">
        <v>910</v>
      </c>
      <c r="M220" s="31">
        <v>0.55486999999999997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36778.85</v>
      </c>
      <c r="D221" s="36">
        <v>36723.583333333328</v>
      </c>
      <c r="E221" s="36">
        <v>36497.21666666666</v>
      </c>
      <c r="F221" s="36">
        <v>36215.583333333328</v>
      </c>
      <c r="G221" s="36">
        <v>35989.21666666666</v>
      </c>
      <c r="H221" s="36">
        <v>37005.21666666666</v>
      </c>
      <c r="I221" s="36">
        <v>37231.583333333328</v>
      </c>
      <c r="J221" s="36">
        <v>37513.21666666666</v>
      </c>
      <c r="K221" s="31">
        <v>36949.949999999997</v>
      </c>
      <c r="L221" s="31">
        <v>36441.949999999997</v>
      </c>
      <c r="M221" s="31">
        <v>9.9559999999999996E-2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83.25</v>
      </c>
      <c r="D222" s="36">
        <v>83.05</v>
      </c>
      <c r="E222" s="36">
        <v>82.1</v>
      </c>
      <c r="F222" s="36">
        <v>80.95</v>
      </c>
      <c r="G222" s="36">
        <v>80</v>
      </c>
      <c r="H222" s="36">
        <v>84.199999999999989</v>
      </c>
      <c r="I222" s="36">
        <v>85.15</v>
      </c>
      <c r="J222" s="36">
        <v>86.299999999999983</v>
      </c>
      <c r="K222" s="31">
        <v>84</v>
      </c>
      <c r="L222" s="31">
        <v>81.900000000000006</v>
      </c>
      <c r="M222" s="31">
        <v>84.722189999999998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922.75</v>
      </c>
      <c r="D223" s="36">
        <v>920.9</v>
      </c>
      <c r="E223" s="36">
        <v>916.59999999999991</v>
      </c>
      <c r="F223" s="36">
        <v>910.44999999999993</v>
      </c>
      <c r="G223" s="36">
        <v>906.14999999999986</v>
      </c>
      <c r="H223" s="36">
        <v>927.05</v>
      </c>
      <c r="I223" s="36">
        <v>931.34999999999991</v>
      </c>
      <c r="J223" s="36">
        <v>937.5</v>
      </c>
      <c r="K223" s="31">
        <v>925.2</v>
      </c>
      <c r="L223" s="31">
        <v>914.75</v>
      </c>
      <c r="M223" s="31">
        <v>121.97978999999999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1449.1</v>
      </c>
      <c r="D224" s="36">
        <v>1454.2666666666664</v>
      </c>
      <c r="E224" s="36">
        <v>1433.6833333333329</v>
      </c>
      <c r="F224" s="36">
        <v>1418.2666666666664</v>
      </c>
      <c r="G224" s="36">
        <v>1397.6833333333329</v>
      </c>
      <c r="H224" s="36">
        <v>1469.6833333333329</v>
      </c>
      <c r="I224" s="36">
        <v>1490.2666666666664</v>
      </c>
      <c r="J224" s="36">
        <v>1505.6833333333329</v>
      </c>
      <c r="K224" s="31">
        <v>1474.85</v>
      </c>
      <c r="L224" s="31">
        <v>1438.85</v>
      </c>
      <c r="M224" s="31">
        <v>2.0634299999999999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558.04999999999995</v>
      </c>
      <c r="D225" s="36">
        <v>558.08333333333337</v>
      </c>
      <c r="E225" s="36">
        <v>550.2166666666667</v>
      </c>
      <c r="F225" s="36">
        <v>542.38333333333333</v>
      </c>
      <c r="G225" s="36">
        <v>534.51666666666665</v>
      </c>
      <c r="H225" s="36">
        <v>565.91666666666674</v>
      </c>
      <c r="I225" s="36">
        <v>573.7833333333333</v>
      </c>
      <c r="J225" s="36">
        <v>581.61666666666679</v>
      </c>
      <c r="K225" s="31">
        <v>565.95000000000005</v>
      </c>
      <c r="L225" s="31">
        <v>550.25</v>
      </c>
      <c r="M225" s="31">
        <v>24.929120000000001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670.35</v>
      </c>
      <c r="D226" s="36">
        <v>673.13333333333333</v>
      </c>
      <c r="E226" s="36">
        <v>662.51666666666665</v>
      </c>
      <c r="F226" s="36">
        <v>654.68333333333328</v>
      </c>
      <c r="G226" s="36">
        <v>644.06666666666661</v>
      </c>
      <c r="H226" s="36">
        <v>680.9666666666667</v>
      </c>
      <c r="I226" s="36">
        <v>691.58333333333326</v>
      </c>
      <c r="J226" s="36">
        <v>699.41666666666674</v>
      </c>
      <c r="K226" s="31">
        <v>683.75</v>
      </c>
      <c r="L226" s="31">
        <v>665.3</v>
      </c>
      <c r="M226" s="31">
        <v>1.12571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60.45</v>
      </c>
      <c r="D227" s="36">
        <v>60.216666666666669</v>
      </c>
      <c r="E227" s="36">
        <v>59.733333333333334</v>
      </c>
      <c r="F227" s="36">
        <v>59.016666666666666</v>
      </c>
      <c r="G227" s="36">
        <v>58.533333333333331</v>
      </c>
      <c r="H227" s="36">
        <v>60.933333333333337</v>
      </c>
      <c r="I227" s="36">
        <v>61.416666666666671</v>
      </c>
      <c r="J227" s="36">
        <v>62.13333333333334</v>
      </c>
      <c r="K227" s="31">
        <v>60.7</v>
      </c>
      <c r="L227" s="31">
        <v>59.5</v>
      </c>
      <c r="M227" s="31">
        <v>159.26264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83.2</v>
      </c>
      <c r="D228" s="36">
        <v>83.516666666666666</v>
      </c>
      <c r="E228" s="36">
        <v>82.383333333333326</v>
      </c>
      <c r="F228" s="36">
        <v>81.566666666666663</v>
      </c>
      <c r="G228" s="36">
        <v>80.433333333333323</v>
      </c>
      <c r="H228" s="36">
        <v>84.333333333333329</v>
      </c>
      <c r="I228" s="36">
        <v>85.466666666666683</v>
      </c>
      <c r="J228" s="36">
        <v>86.283333333333331</v>
      </c>
      <c r="K228" s="31">
        <v>84.65</v>
      </c>
      <c r="L228" s="31">
        <v>82.7</v>
      </c>
      <c r="M228" s="31">
        <v>256.96794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116.15</v>
      </c>
      <c r="D229" s="36">
        <v>116.5</v>
      </c>
      <c r="E229" s="36">
        <v>114.75</v>
      </c>
      <c r="F229" s="36">
        <v>113.35</v>
      </c>
      <c r="G229" s="36">
        <v>111.6</v>
      </c>
      <c r="H229" s="36">
        <v>117.9</v>
      </c>
      <c r="I229" s="36">
        <v>119.65</v>
      </c>
      <c r="J229" s="36">
        <v>121.05000000000001</v>
      </c>
      <c r="K229" s="31">
        <v>118.25</v>
      </c>
      <c r="L229" s="31">
        <v>115.1</v>
      </c>
      <c r="M229" s="31">
        <v>50.422879999999999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1025.6500000000001</v>
      </c>
      <c r="D230" s="36">
        <v>1030.5</v>
      </c>
      <c r="E230" s="36">
        <v>1016</v>
      </c>
      <c r="F230" s="36">
        <v>1006.35</v>
      </c>
      <c r="G230" s="36">
        <v>991.85</v>
      </c>
      <c r="H230" s="36">
        <v>1040.1500000000001</v>
      </c>
      <c r="I230" s="36">
        <v>1054.6500000000001</v>
      </c>
      <c r="J230" s="36">
        <v>1064.3</v>
      </c>
      <c r="K230" s="31">
        <v>1045</v>
      </c>
      <c r="L230" s="31">
        <v>1020.85</v>
      </c>
      <c r="M230" s="31">
        <v>2.8065600000000002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580.29999999999995</v>
      </c>
      <c r="D231" s="36">
        <v>588.36666666666667</v>
      </c>
      <c r="E231" s="36">
        <v>569.93333333333339</v>
      </c>
      <c r="F231" s="36">
        <v>559.56666666666672</v>
      </c>
      <c r="G231" s="36">
        <v>541.13333333333344</v>
      </c>
      <c r="H231" s="36">
        <v>598.73333333333335</v>
      </c>
      <c r="I231" s="36">
        <v>617.16666666666652</v>
      </c>
      <c r="J231" s="36">
        <v>627.5333333333333</v>
      </c>
      <c r="K231" s="31">
        <v>606.79999999999995</v>
      </c>
      <c r="L231" s="31">
        <v>578</v>
      </c>
      <c r="M231" s="31">
        <v>5.9799199999999999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217.35</v>
      </c>
      <c r="D232" s="36">
        <v>217.26666666666665</v>
      </c>
      <c r="E232" s="36">
        <v>214.48333333333329</v>
      </c>
      <c r="F232" s="36">
        <v>211.61666666666665</v>
      </c>
      <c r="G232" s="36">
        <v>208.83333333333329</v>
      </c>
      <c r="H232" s="36">
        <v>220.1333333333333</v>
      </c>
      <c r="I232" s="36">
        <v>222.91666666666666</v>
      </c>
      <c r="J232" s="36">
        <v>225.7833333333333</v>
      </c>
      <c r="K232" s="31">
        <v>220.05</v>
      </c>
      <c r="L232" s="31">
        <v>214.4</v>
      </c>
      <c r="M232" s="31">
        <v>15.12397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183.25</v>
      </c>
      <c r="D233" s="36">
        <v>184.56666666666669</v>
      </c>
      <c r="E233" s="36">
        <v>180.23333333333338</v>
      </c>
      <c r="F233" s="36">
        <v>177.2166666666667</v>
      </c>
      <c r="G233" s="36">
        <v>172.88333333333338</v>
      </c>
      <c r="H233" s="36">
        <v>187.58333333333337</v>
      </c>
      <c r="I233" s="36">
        <v>191.91666666666669</v>
      </c>
      <c r="J233" s="36">
        <v>194.93333333333337</v>
      </c>
      <c r="K233" s="31">
        <v>188.9</v>
      </c>
      <c r="L233" s="31">
        <v>181.55</v>
      </c>
      <c r="M233" s="31">
        <v>78.360119999999995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79.5</v>
      </c>
      <c r="D234" s="36">
        <v>79.899999999999991</v>
      </c>
      <c r="E234" s="36">
        <v>77.899999999999977</v>
      </c>
      <c r="F234" s="36">
        <v>76.299999999999983</v>
      </c>
      <c r="G234" s="36">
        <v>74.299999999999969</v>
      </c>
      <c r="H234" s="36">
        <v>81.499999999999986</v>
      </c>
      <c r="I234" s="36">
        <v>83.500000000000014</v>
      </c>
      <c r="J234" s="36">
        <v>85.1</v>
      </c>
      <c r="K234" s="31">
        <v>81.900000000000006</v>
      </c>
      <c r="L234" s="31">
        <v>78.3</v>
      </c>
      <c r="M234" s="31">
        <v>80.154200000000003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2579.65</v>
      </c>
      <c r="D235" s="36">
        <v>2579.1666666666665</v>
      </c>
      <c r="E235" s="36">
        <v>2557.9833333333331</v>
      </c>
      <c r="F235" s="36">
        <v>2536.3166666666666</v>
      </c>
      <c r="G235" s="36">
        <v>2515.1333333333332</v>
      </c>
      <c r="H235" s="36">
        <v>2600.833333333333</v>
      </c>
      <c r="I235" s="36">
        <v>2622.0166666666664</v>
      </c>
      <c r="J235" s="36">
        <v>2643.6833333333329</v>
      </c>
      <c r="K235" s="31">
        <v>2600.35</v>
      </c>
      <c r="L235" s="31">
        <v>2557.5</v>
      </c>
      <c r="M235" s="31">
        <v>1.0743799999999999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411.35</v>
      </c>
      <c r="D236" s="36">
        <v>414.66666666666669</v>
      </c>
      <c r="E236" s="36">
        <v>406.78333333333336</v>
      </c>
      <c r="F236" s="36">
        <v>402.2166666666667</v>
      </c>
      <c r="G236" s="36">
        <v>394.33333333333337</v>
      </c>
      <c r="H236" s="36">
        <v>419.23333333333335</v>
      </c>
      <c r="I236" s="36">
        <v>427.11666666666667</v>
      </c>
      <c r="J236" s="36">
        <v>431.68333333333334</v>
      </c>
      <c r="K236" s="31">
        <v>422.55</v>
      </c>
      <c r="L236" s="31">
        <v>410.1</v>
      </c>
      <c r="M236" s="31">
        <v>8.8184000000000005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143.6</v>
      </c>
      <c r="D237" s="36">
        <v>142.63333333333333</v>
      </c>
      <c r="E237" s="36">
        <v>141.06666666666666</v>
      </c>
      <c r="F237" s="36">
        <v>138.53333333333333</v>
      </c>
      <c r="G237" s="36">
        <v>136.96666666666667</v>
      </c>
      <c r="H237" s="36">
        <v>145.16666666666666</v>
      </c>
      <c r="I237" s="36">
        <v>146.73333333333332</v>
      </c>
      <c r="J237" s="36">
        <v>149.26666666666665</v>
      </c>
      <c r="K237" s="31">
        <v>144.19999999999999</v>
      </c>
      <c r="L237" s="31">
        <v>140.1</v>
      </c>
      <c r="M237" s="31">
        <v>189.31728000000001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417</v>
      </c>
      <c r="D238" s="36">
        <v>417.16666666666669</v>
      </c>
      <c r="E238" s="36">
        <v>413.13333333333338</v>
      </c>
      <c r="F238" s="36">
        <v>409.26666666666671</v>
      </c>
      <c r="G238" s="36">
        <v>405.23333333333341</v>
      </c>
      <c r="H238" s="36">
        <v>421.03333333333336</v>
      </c>
      <c r="I238" s="36">
        <v>425.06666666666666</v>
      </c>
      <c r="J238" s="36">
        <v>428.93333333333334</v>
      </c>
      <c r="K238" s="31">
        <v>421.2</v>
      </c>
      <c r="L238" s="31">
        <v>413.3</v>
      </c>
      <c r="M238" s="31">
        <v>12.864229999999999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101.25</v>
      </c>
      <c r="D239" s="36">
        <v>101.43333333333332</v>
      </c>
      <c r="E239" s="36">
        <v>100.16666666666664</v>
      </c>
      <c r="F239" s="36">
        <v>99.083333333333314</v>
      </c>
      <c r="G239" s="36">
        <v>97.816666666666634</v>
      </c>
      <c r="H239" s="36">
        <v>102.51666666666665</v>
      </c>
      <c r="I239" s="36">
        <v>103.78333333333333</v>
      </c>
      <c r="J239" s="36">
        <v>104.86666666666666</v>
      </c>
      <c r="K239" s="31">
        <v>102.7</v>
      </c>
      <c r="L239" s="31">
        <v>100.35</v>
      </c>
      <c r="M239" s="31">
        <v>166.52995999999999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39.299999999999997</v>
      </c>
      <c r="D240" s="36">
        <v>39.416666666666664</v>
      </c>
      <c r="E240" s="36">
        <v>38.983333333333327</v>
      </c>
      <c r="F240" s="36">
        <v>38.666666666666664</v>
      </c>
      <c r="G240" s="36">
        <v>38.233333333333327</v>
      </c>
      <c r="H240" s="36">
        <v>39.733333333333327</v>
      </c>
      <c r="I240" s="36">
        <v>40.166666666666664</v>
      </c>
      <c r="J240" s="36">
        <v>40.483333333333327</v>
      </c>
      <c r="K240" s="31">
        <v>39.85</v>
      </c>
      <c r="L240" s="31">
        <v>39.1</v>
      </c>
      <c r="M240" s="31">
        <v>92.458370000000002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700</v>
      </c>
      <c r="D241" s="36">
        <v>701.61666666666667</v>
      </c>
      <c r="E241" s="36">
        <v>691.43333333333339</v>
      </c>
      <c r="F241" s="36">
        <v>682.86666666666667</v>
      </c>
      <c r="G241" s="36">
        <v>672.68333333333339</v>
      </c>
      <c r="H241" s="36">
        <v>710.18333333333339</v>
      </c>
      <c r="I241" s="36">
        <v>720.36666666666656</v>
      </c>
      <c r="J241" s="36">
        <v>728.93333333333339</v>
      </c>
      <c r="K241" s="31">
        <v>711.8</v>
      </c>
      <c r="L241" s="31">
        <v>693.05</v>
      </c>
      <c r="M241" s="31">
        <v>14.401910000000001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76.7</v>
      </c>
      <c r="D242" s="36">
        <v>76.766666666666666</v>
      </c>
      <c r="E242" s="36">
        <v>75.433333333333337</v>
      </c>
      <c r="F242" s="36">
        <v>74.166666666666671</v>
      </c>
      <c r="G242" s="36">
        <v>72.833333333333343</v>
      </c>
      <c r="H242" s="36">
        <v>78.033333333333331</v>
      </c>
      <c r="I242" s="36">
        <v>79.366666666666674</v>
      </c>
      <c r="J242" s="36">
        <v>80.633333333333326</v>
      </c>
      <c r="K242" s="31">
        <v>78.099999999999994</v>
      </c>
      <c r="L242" s="31">
        <v>75.5</v>
      </c>
      <c r="M242" s="31">
        <v>355.91879999999998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1474.4</v>
      </c>
      <c r="D243" s="36">
        <v>1489.6000000000001</v>
      </c>
      <c r="E243" s="36">
        <v>1455.8000000000002</v>
      </c>
      <c r="F243" s="36">
        <v>1437.2</v>
      </c>
      <c r="G243" s="36">
        <v>1403.4</v>
      </c>
      <c r="H243" s="36">
        <v>1508.2000000000003</v>
      </c>
      <c r="I243" s="36">
        <v>1542</v>
      </c>
      <c r="J243" s="36">
        <v>1560.6000000000004</v>
      </c>
      <c r="K243" s="31">
        <v>1523.4</v>
      </c>
      <c r="L243" s="31">
        <v>1471</v>
      </c>
      <c r="M243" s="31">
        <v>0.75729999999999997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389.5</v>
      </c>
      <c r="D244" s="36">
        <v>389.98333333333335</v>
      </c>
      <c r="E244" s="36">
        <v>387.51666666666671</v>
      </c>
      <c r="F244" s="36">
        <v>385.53333333333336</v>
      </c>
      <c r="G244" s="36">
        <v>383.06666666666672</v>
      </c>
      <c r="H244" s="36">
        <v>391.9666666666667</v>
      </c>
      <c r="I244" s="36">
        <v>394.43333333333339</v>
      </c>
      <c r="J244" s="36">
        <v>396.41666666666669</v>
      </c>
      <c r="K244" s="31">
        <v>392.45</v>
      </c>
      <c r="L244" s="31">
        <v>388</v>
      </c>
      <c r="M244" s="31">
        <v>16.164919999999999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186.85</v>
      </c>
      <c r="D245" s="36">
        <v>187.01666666666665</v>
      </c>
      <c r="E245" s="36">
        <v>185.0333333333333</v>
      </c>
      <c r="F245" s="36">
        <v>183.21666666666664</v>
      </c>
      <c r="G245" s="36">
        <v>181.23333333333329</v>
      </c>
      <c r="H245" s="36">
        <v>188.83333333333331</v>
      </c>
      <c r="I245" s="36">
        <v>190.81666666666666</v>
      </c>
      <c r="J245" s="36">
        <v>192.63333333333333</v>
      </c>
      <c r="K245" s="31">
        <v>189</v>
      </c>
      <c r="L245" s="31">
        <v>185.2</v>
      </c>
      <c r="M245" s="31">
        <v>46.440150000000003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1470.4</v>
      </c>
      <c r="D246" s="36">
        <v>1478.2833333333335</v>
      </c>
      <c r="E246" s="36">
        <v>1451.0666666666671</v>
      </c>
      <c r="F246" s="36">
        <v>1431.7333333333336</v>
      </c>
      <c r="G246" s="36">
        <v>1404.5166666666671</v>
      </c>
      <c r="H246" s="36">
        <v>1497.616666666667</v>
      </c>
      <c r="I246" s="36">
        <v>1524.8333333333337</v>
      </c>
      <c r="J246" s="36">
        <v>1544.166666666667</v>
      </c>
      <c r="K246" s="31">
        <v>1505.5</v>
      </c>
      <c r="L246" s="31">
        <v>1458.95</v>
      </c>
      <c r="M246" s="31">
        <v>39.140079999999998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21.05</v>
      </c>
      <c r="D247" s="36">
        <v>21.116666666666671</v>
      </c>
      <c r="E247" s="36">
        <v>20.63333333333334</v>
      </c>
      <c r="F247" s="36">
        <v>20.216666666666669</v>
      </c>
      <c r="G247" s="36">
        <v>19.733333333333338</v>
      </c>
      <c r="H247" s="36">
        <v>21.533333333333342</v>
      </c>
      <c r="I247" s="36">
        <v>22.016666666666669</v>
      </c>
      <c r="J247" s="36">
        <v>22.433333333333344</v>
      </c>
      <c r="K247" s="31">
        <v>21.6</v>
      </c>
      <c r="L247" s="31">
        <v>20.7</v>
      </c>
      <c r="M247" s="31">
        <v>197.67794000000001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4741.45</v>
      </c>
      <c r="D248" s="36">
        <v>4741.1500000000005</v>
      </c>
      <c r="E248" s="36">
        <v>4708.3000000000011</v>
      </c>
      <c r="F248" s="36">
        <v>4675.1500000000005</v>
      </c>
      <c r="G248" s="36">
        <v>4642.3000000000011</v>
      </c>
      <c r="H248" s="36">
        <v>4774.3000000000011</v>
      </c>
      <c r="I248" s="36">
        <v>4807.1500000000015</v>
      </c>
      <c r="J248" s="36">
        <v>4840.3000000000011</v>
      </c>
      <c r="K248" s="31">
        <v>4774</v>
      </c>
      <c r="L248" s="31">
        <v>4708</v>
      </c>
      <c r="M248" s="31">
        <v>0.84769000000000005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1457.8</v>
      </c>
      <c r="D249" s="36">
        <v>1450.9833333333333</v>
      </c>
      <c r="E249" s="36">
        <v>1443.0166666666667</v>
      </c>
      <c r="F249" s="36">
        <v>1428.2333333333333</v>
      </c>
      <c r="G249" s="36">
        <v>1420.2666666666667</v>
      </c>
      <c r="H249" s="36">
        <v>1465.7666666666667</v>
      </c>
      <c r="I249" s="36">
        <v>1473.7333333333333</v>
      </c>
      <c r="J249" s="36">
        <v>1488.5166666666667</v>
      </c>
      <c r="K249" s="31">
        <v>1458.95</v>
      </c>
      <c r="L249" s="31">
        <v>1436.2</v>
      </c>
      <c r="M249" s="31">
        <v>31.087859999999999</v>
      </c>
      <c r="N249" s="1"/>
      <c r="O249" s="1"/>
    </row>
    <row r="250" spans="1:15" ht="12.75" customHeight="1">
      <c r="A250" s="33">
        <v>240</v>
      </c>
      <c r="B250" s="53" t="s">
        <v>852</v>
      </c>
      <c r="C250" s="31">
        <v>2922.9</v>
      </c>
      <c r="D250" s="36">
        <v>2916.75</v>
      </c>
      <c r="E250" s="36">
        <v>2887.2</v>
      </c>
      <c r="F250" s="36">
        <v>2851.5</v>
      </c>
      <c r="G250" s="36">
        <v>2821.95</v>
      </c>
      <c r="H250" s="36">
        <v>2952.45</v>
      </c>
      <c r="I250" s="36">
        <v>2982</v>
      </c>
      <c r="J250" s="36">
        <v>3017.7</v>
      </c>
      <c r="K250" s="31">
        <v>2946.3</v>
      </c>
      <c r="L250" s="31">
        <v>2881.05</v>
      </c>
      <c r="M250" s="31">
        <v>0.10679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701.55</v>
      </c>
      <c r="D251" s="36">
        <v>700</v>
      </c>
      <c r="E251" s="36">
        <v>694.55</v>
      </c>
      <c r="F251" s="36">
        <v>687.55</v>
      </c>
      <c r="G251" s="36">
        <v>682.09999999999991</v>
      </c>
      <c r="H251" s="36">
        <v>707</v>
      </c>
      <c r="I251" s="36">
        <v>712.45</v>
      </c>
      <c r="J251" s="36">
        <v>719.45</v>
      </c>
      <c r="K251" s="31">
        <v>705.45</v>
      </c>
      <c r="L251" s="31">
        <v>693</v>
      </c>
      <c r="M251" s="31">
        <v>1.7987599999999999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2604.35</v>
      </c>
      <c r="D252" s="36">
        <v>2619.7166666666667</v>
      </c>
      <c r="E252" s="36">
        <v>2578.6833333333334</v>
      </c>
      <c r="F252" s="36">
        <v>2553.0166666666669</v>
      </c>
      <c r="G252" s="36">
        <v>2511.9833333333336</v>
      </c>
      <c r="H252" s="36">
        <v>2645.3833333333332</v>
      </c>
      <c r="I252" s="36">
        <v>2686.416666666667</v>
      </c>
      <c r="J252" s="36">
        <v>2712.083333333333</v>
      </c>
      <c r="K252" s="31">
        <v>2660.75</v>
      </c>
      <c r="L252" s="31">
        <v>2594.0500000000002</v>
      </c>
      <c r="M252" s="31">
        <v>4.7663200000000003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1090.3</v>
      </c>
      <c r="D253" s="36">
        <v>1089.2333333333333</v>
      </c>
      <c r="E253" s="36">
        <v>1076.4166666666667</v>
      </c>
      <c r="F253" s="36">
        <v>1062.5333333333333</v>
      </c>
      <c r="G253" s="36">
        <v>1049.7166666666667</v>
      </c>
      <c r="H253" s="36">
        <v>1103.1166666666668</v>
      </c>
      <c r="I253" s="36">
        <v>1115.9333333333334</v>
      </c>
      <c r="J253" s="36">
        <v>1129.8166666666668</v>
      </c>
      <c r="K253" s="31">
        <v>1102.05</v>
      </c>
      <c r="L253" s="31">
        <v>1075.3499999999999</v>
      </c>
      <c r="M253" s="31">
        <v>4.5738399999999997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37.25</v>
      </c>
      <c r="D254" s="36">
        <v>36.916666666666664</v>
      </c>
      <c r="E254" s="36">
        <v>36.333333333333329</v>
      </c>
      <c r="F254" s="36">
        <v>35.416666666666664</v>
      </c>
      <c r="G254" s="36">
        <v>34.833333333333329</v>
      </c>
      <c r="H254" s="36">
        <v>37.833333333333329</v>
      </c>
      <c r="I254" s="36">
        <v>38.416666666666657</v>
      </c>
      <c r="J254" s="36">
        <v>39.333333333333329</v>
      </c>
      <c r="K254" s="31">
        <v>37.5</v>
      </c>
      <c r="L254" s="31">
        <v>36</v>
      </c>
      <c r="M254" s="31">
        <v>278.13666000000001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439.7</v>
      </c>
      <c r="D255" s="36">
        <v>438.29999999999995</v>
      </c>
      <c r="E255" s="36">
        <v>436.19999999999993</v>
      </c>
      <c r="F255" s="36">
        <v>432.7</v>
      </c>
      <c r="G255" s="36">
        <v>430.59999999999997</v>
      </c>
      <c r="H255" s="36">
        <v>441.7999999999999</v>
      </c>
      <c r="I255" s="36">
        <v>443.89999999999992</v>
      </c>
      <c r="J255" s="36">
        <v>447.39999999999986</v>
      </c>
      <c r="K255" s="31">
        <v>440.4</v>
      </c>
      <c r="L255" s="31">
        <v>434.8</v>
      </c>
      <c r="M255" s="31">
        <v>48.866869999999999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273.55</v>
      </c>
      <c r="D256" s="36">
        <v>276.18333333333334</v>
      </c>
      <c r="E256" s="36">
        <v>269.56666666666666</v>
      </c>
      <c r="F256" s="36">
        <v>265.58333333333331</v>
      </c>
      <c r="G256" s="36">
        <v>258.96666666666664</v>
      </c>
      <c r="H256" s="36">
        <v>280.16666666666669</v>
      </c>
      <c r="I256" s="36">
        <v>286.78333333333336</v>
      </c>
      <c r="J256" s="36">
        <v>290.76666666666671</v>
      </c>
      <c r="K256" s="31">
        <v>282.8</v>
      </c>
      <c r="L256" s="31">
        <v>272.2</v>
      </c>
      <c r="M256" s="31">
        <v>21.927350000000001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1501.45</v>
      </c>
      <c r="D257" s="36">
        <v>1502.5166666666667</v>
      </c>
      <c r="E257" s="36">
        <v>1492.9833333333333</v>
      </c>
      <c r="F257" s="36">
        <v>1484.5166666666667</v>
      </c>
      <c r="G257" s="36">
        <v>1474.9833333333333</v>
      </c>
      <c r="H257" s="36">
        <v>1510.9833333333333</v>
      </c>
      <c r="I257" s="36">
        <v>1520.5166666666667</v>
      </c>
      <c r="J257" s="36">
        <v>1528.9833333333333</v>
      </c>
      <c r="K257" s="31">
        <v>1512.05</v>
      </c>
      <c r="L257" s="31">
        <v>1494.05</v>
      </c>
      <c r="M257" s="31">
        <v>0.45437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3507.2</v>
      </c>
      <c r="D258" s="36">
        <v>3507.0666666666671</v>
      </c>
      <c r="E258" s="36">
        <v>3484.1333333333341</v>
      </c>
      <c r="F258" s="36">
        <v>3461.0666666666671</v>
      </c>
      <c r="G258" s="36">
        <v>3438.1333333333341</v>
      </c>
      <c r="H258" s="36">
        <v>3530.1333333333341</v>
      </c>
      <c r="I258" s="36">
        <v>3553.0666666666675</v>
      </c>
      <c r="J258" s="36">
        <v>3576.1333333333341</v>
      </c>
      <c r="K258" s="31">
        <v>3530</v>
      </c>
      <c r="L258" s="31">
        <v>3484</v>
      </c>
      <c r="M258" s="31">
        <v>0.74250000000000005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113.35</v>
      </c>
      <c r="D259" s="36">
        <v>112.56666666666666</v>
      </c>
      <c r="E259" s="36">
        <v>110.48333333333332</v>
      </c>
      <c r="F259" s="36">
        <v>107.61666666666666</v>
      </c>
      <c r="G259" s="36">
        <v>105.53333333333332</v>
      </c>
      <c r="H259" s="36">
        <v>115.43333333333332</v>
      </c>
      <c r="I259" s="36">
        <v>117.51666666666667</v>
      </c>
      <c r="J259" s="36">
        <v>120.38333333333333</v>
      </c>
      <c r="K259" s="31">
        <v>114.65</v>
      </c>
      <c r="L259" s="31">
        <v>109.7</v>
      </c>
      <c r="M259" s="31">
        <v>30.48179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1286.2</v>
      </c>
      <c r="D260" s="36">
        <v>1287.1333333333332</v>
      </c>
      <c r="E260" s="36">
        <v>1243.2666666666664</v>
      </c>
      <c r="F260" s="36">
        <v>1200.3333333333333</v>
      </c>
      <c r="G260" s="36">
        <v>1156.4666666666665</v>
      </c>
      <c r="H260" s="36">
        <v>1330.0666666666664</v>
      </c>
      <c r="I260" s="36">
        <v>1373.9333333333332</v>
      </c>
      <c r="J260" s="36">
        <v>1416.8666666666663</v>
      </c>
      <c r="K260" s="31">
        <v>1331</v>
      </c>
      <c r="L260" s="31">
        <v>1244.2</v>
      </c>
      <c r="M260" s="31">
        <v>0.48892999999999998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504.35</v>
      </c>
      <c r="D261" s="36">
        <v>515.73333333333323</v>
      </c>
      <c r="E261" s="36">
        <v>489.71666666666647</v>
      </c>
      <c r="F261" s="36">
        <v>475.08333333333326</v>
      </c>
      <c r="G261" s="36">
        <v>449.06666666666649</v>
      </c>
      <c r="H261" s="36">
        <v>530.36666666666645</v>
      </c>
      <c r="I261" s="36">
        <v>556.3833333333331</v>
      </c>
      <c r="J261" s="36">
        <v>571.01666666666642</v>
      </c>
      <c r="K261" s="31">
        <v>541.75</v>
      </c>
      <c r="L261" s="31">
        <v>501.1</v>
      </c>
      <c r="M261" s="31">
        <v>23.8094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651.6</v>
      </c>
      <c r="D262" s="36">
        <v>652.36666666666667</v>
      </c>
      <c r="E262" s="36">
        <v>648.73333333333335</v>
      </c>
      <c r="F262" s="36">
        <v>645.86666666666667</v>
      </c>
      <c r="G262" s="36">
        <v>642.23333333333335</v>
      </c>
      <c r="H262" s="36">
        <v>655.23333333333335</v>
      </c>
      <c r="I262" s="36">
        <v>658.86666666666679</v>
      </c>
      <c r="J262" s="36">
        <v>661.73333333333335</v>
      </c>
      <c r="K262" s="31">
        <v>656</v>
      </c>
      <c r="L262" s="31">
        <v>649.5</v>
      </c>
      <c r="M262" s="31">
        <v>7.78796</v>
      </c>
      <c r="N262" s="1"/>
      <c r="O262" s="1"/>
    </row>
    <row r="263" spans="1:15" ht="12.75" customHeight="1">
      <c r="A263" s="33">
        <v>253</v>
      </c>
      <c r="B263" s="53" t="s">
        <v>853</v>
      </c>
      <c r="C263" s="31">
        <v>330.4</v>
      </c>
      <c r="D263" s="36">
        <v>331.48333333333335</v>
      </c>
      <c r="E263" s="36">
        <v>326.9666666666667</v>
      </c>
      <c r="F263" s="36">
        <v>323.53333333333336</v>
      </c>
      <c r="G263" s="36">
        <v>319.01666666666671</v>
      </c>
      <c r="H263" s="36">
        <v>334.91666666666669</v>
      </c>
      <c r="I263" s="36">
        <v>339.43333333333334</v>
      </c>
      <c r="J263" s="36">
        <v>342.86666666666667</v>
      </c>
      <c r="K263" s="31">
        <v>336</v>
      </c>
      <c r="L263" s="31">
        <v>328.05</v>
      </c>
      <c r="M263" s="31">
        <v>0.27771000000000001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792.05</v>
      </c>
      <c r="D264" s="36">
        <v>793.71666666666658</v>
      </c>
      <c r="E264" s="36">
        <v>778.38333333333321</v>
      </c>
      <c r="F264" s="36">
        <v>764.71666666666658</v>
      </c>
      <c r="G264" s="36">
        <v>749.38333333333321</v>
      </c>
      <c r="H264" s="36">
        <v>807.38333333333321</v>
      </c>
      <c r="I264" s="36">
        <v>822.71666666666647</v>
      </c>
      <c r="J264" s="36">
        <v>836.38333333333321</v>
      </c>
      <c r="K264" s="31">
        <v>809.05</v>
      </c>
      <c r="L264" s="31">
        <v>780.05</v>
      </c>
      <c r="M264" s="31">
        <v>2.8909099999999999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374.25</v>
      </c>
      <c r="D265" s="36">
        <v>374.34999999999997</v>
      </c>
      <c r="E265" s="36">
        <v>371.09999999999991</v>
      </c>
      <c r="F265" s="36">
        <v>367.94999999999993</v>
      </c>
      <c r="G265" s="36">
        <v>364.69999999999987</v>
      </c>
      <c r="H265" s="36">
        <v>377.49999999999994</v>
      </c>
      <c r="I265" s="36">
        <v>380.75000000000006</v>
      </c>
      <c r="J265" s="36">
        <v>383.9</v>
      </c>
      <c r="K265" s="31">
        <v>377.6</v>
      </c>
      <c r="L265" s="31">
        <v>371.2</v>
      </c>
      <c r="M265" s="31">
        <v>6.22255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83</v>
      </c>
      <c r="D266" s="36">
        <v>83.36666666666666</v>
      </c>
      <c r="E266" s="36">
        <v>81.533333333333317</v>
      </c>
      <c r="F266" s="36">
        <v>80.066666666666663</v>
      </c>
      <c r="G266" s="36">
        <v>78.23333333333332</v>
      </c>
      <c r="H266" s="36">
        <v>84.833333333333314</v>
      </c>
      <c r="I266" s="36">
        <v>86.666666666666657</v>
      </c>
      <c r="J266" s="36">
        <v>88.133333333333312</v>
      </c>
      <c r="K266" s="31">
        <v>85.2</v>
      </c>
      <c r="L266" s="31">
        <v>81.900000000000006</v>
      </c>
      <c r="M266" s="31">
        <v>22.192029999999999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418.15</v>
      </c>
      <c r="D267" s="36">
        <v>413.08333333333331</v>
      </c>
      <c r="E267" s="36">
        <v>406.76666666666665</v>
      </c>
      <c r="F267" s="36">
        <v>395.38333333333333</v>
      </c>
      <c r="G267" s="36">
        <v>389.06666666666666</v>
      </c>
      <c r="H267" s="36">
        <v>424.46666666666664</v>
      </c>
      <c r="I267" s="36">
        <v>430.78333333333336</v>
      </c>
      <c r="J267" s="36">
        <v>442.16666666666663</v>
      </c>
      <c r="K267" s="31">
        <v>419.4</v>
      </c>
      <c r="L267" s="31">
        <v>401.7</v>
      </c>
      <c r="M267" s="31">
        <v>94.020359999999997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768.45</v>
      </c>
      <c r="D268" s="36">
        <v>770.23333333333323</v>
      </c>
      <c r="E268" s="36">
        <v>763.71666666666647</v>
      </c>
      <c r="F268" s="36">
        <v>758.98333333333323</v>
      </c>
      <c r="G268" s="36">
        <v>752.46666666666647</v>
      </c>
      <c r="H268" s="36">
        <v>774.96666666666647</v>
      </c>
      <c r="I268" s="36">
        <v>781.48333333333312</v>
      </c>
      <c r="J268" s="36">
        <v>786.21666666666647</v>
      </c>
      <c r="K268" s="31">
        <v>776.75</v>
      </c>
      <c r="L268" s="31">
        <v>765.5</v>
      </c>
      <c r="M268" s="31">
        <v>13.12655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530.4</v>
      </c>
      <c r="D269" s="36">
        <v>528.13333333333333</v>
      </c>
      <c r="E269" s="36">
        <v>520.26666666666665</v>
      </c>
      <c r="F269" s="36">
        <v>510.13333333333333</v>
      </c>
      <c r="G269" s="36">
        <v>502.26666666666665</v>
      </c>
      <c r="H269" s="36">
        <v>538.26666666666665</v>
      </c>
      <c r="I269" s="36">
        <v>546.13333333333321</v>
      </c>
      <c r="J269" s="36">
        <v>556.26666666666665</v>
      </c>
      <c r="K269" s="31">
        <v>536</v>
      </c>
      <c r="L269" s="31">
        <v>518</v>
      </c>
      <c r="M269" s="31">
        <v>47.690510000000003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416.15</v>
      </c>
      <c r="D270" s="36">
        <v>419.31666666666666</v>
      </c>
      <c r="E270" s="36">
        <v>411.83333333333331</v>
      </c>
      <c r="F270" s="36">
        <v>407.51666666666665</v>
      </c>
      <c r="G270" s="36">
        <v>400.0333333333333</v>
      </c>
      <c r="H270" s="36">
        <v>423.63333333333333</v>
      </c>
      <c r="I270" s="36">
        <v>431.11666666666667</v>
      </c>
      <c r="J270" s="36">
        <v>435.43333333333334</v>
      </c>
      <c r="K270" s="31">
        <v>426.8</v>
      </c>
      <c r="L270" s="31">
        <v>415</v>
      </c>
      <c r="M270" s="31">
        <v>1.9612400000000001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420.65</v>
      </c>
      <c r="D271" s="36">
        <v>423.51666666666665</v>
      </c>
      <c r="E271" s="36">
        <v>415.43333333333328</v>
      </c>
      <c r="F271" s="36">
        <v>410.21666666666664</v>
      </c>
      <c r="G271" s="36">
        <v>402.13333333333327</v>
      </c>
      <c r="H271" s="36">
        <v>428.73333333333329</v>
      </c>
      <c r="I271" s="36">
        <v>436.81666666666666</v>
      </c>
      <c r="J271" s="36">
        <v>442.0333333333333</v>
      </c>
      <c r="K271" s="31">
        <v>431.6</v>
      </c>
      <c r="L271" s="31">
        <v>418.3</v>
      </c>
      <c r="M271" s="31">
        <v>1.0448900000000001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713.2</v>
      </c>
      <c r="D272" s="36">
        <v>716.61666666666679</v>
      </c>
      <c r="E272" s="36">
        <v>708.28333333333353</v>
      </c>
      <c r="F272" s="36">
        <v>703.36666666666679</v>
      </c>
      <c r="G272" s="36">
        <v>695.03333333333353</v>
      </c>
      <c r="H272" s="36">
        <v>721.53333333333353</v>
      </c>
      <c r="I272" s="36">
        <v>729.86666666666679</v>
      </c>
      <c r="J272" s="36">
        <v>734.78333333333353</v>
      </c>
      <c r="K272" s="31">
        <v>724.95</v>
      </c>
      <c r="L272" s="31">
        <v>711.7</v>
      </c>
      <c r="M272" s="31">
        <v>0.96492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441.45</v>
      </c>
      <c r="D273" s="36">
        <v>441.9666666666667</v>
      </c>
      <c r="E273" s="36">
        <v>432.08333333333337</v>
      </c>
      <c r="F273" s="36">
        <v>422.7166666666667</v>
      </c>
      <c r="G273" s="36">
        <v>412.83333333333337</v>
      </c>
      <c r="H273" s="36">
        <v>451.33333333333337</v>
      </c>
      <c r="I273" s="36">
        <v>461.2166666666667</v>
      </c>
      <c r="J273" s="36">
        <v>470.58333333333337</v>
      </c>
      <c r="K273" s="31">
        <v>451.85</v>
      </c>
      <c r="L273" s="31">
        <v>432.6</v>
      </c>
      <c r="M273" s="31">
        <v>5.82395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875.6</v>
      </c>
      <c r="D274" s="36">
        <v>888.36666666666667</v>
      </c>
      <c r="E274" s="36">
        <v>848.58333333333337</v>
      </c>
      <c r="F274" s="36">
        <v>821.56666666666672</v>
      </c>
      <c r="G274" s="36">
        <v>781.78333333333342</v>
      </c>
      <c r="H274" s="36">
        <v>915.38333333333333</v>
      </c>
      <c r="I274" s="36">
        <v>955.16666666666663</v>
      </c>
      <c r="J274" s="36">
        <v>982.18333333333328</v>
      </c>
      <c r="K274" s="31">
        <v>928.15</v>
      </c>
      <c r="L274" s="31">
        <v>861.35</v>
      </c>
      <c r="M274" s="31">
        <v>33.5045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1260.8</v>
      </c>
      <c r="D275" s="36">
        <v>1264.7333333333333</v>
      </c>
      <c r="E275" s="36">
        <v>1249.5166666666667</v>
      </c>
      <c r="F275" s="36">
        <v>1238.2333333333333</v>
      </c>
      <c r="G275" s="36">
        <v>1223.0166666666667</v>
      </c>
      <c r="H275" s="36">
        <v>1276.0166666666667</v>
      </c>
      <c r="I275" s="36">
        <v>1291.2333333333333</v>
      </c>
      <c r="J275" s="36">
        <v>1302.5166666666667</v>
      </c>
      <c r="K275" s="31">
        <v>1279.95</v>
      </c>
      <c r="L275" s="31">
        <v>1253.45</v>
      </c>
      <c r="M275" s="31">
        <v>1.28156</v>
      </c>
      <c r="N275" s="1"/>
      <c r="O275" s="1"/>
    </row>
    <row r="276" spans="1:15" ht="12.75" customHeight="1">
      <c r="A276" s="33">
        <v>266</v>
      </c>
      <c r="B276" s="53" t="s">
        <v>841</v>
      </c>
      <c r="C276" s="31">
        <v>641.1</v>
      </c>
      <c r="D276" s="36">
        <v>644.83333333333337</v>
      </c>
      <c r="E276" s="36">
        <v>632.66666666666674</v>
      </c>
      <c r="F276" s="36">
        <v>624.23333333333335</v>
      </c>
      <c r="G276" s="36">
        <v>612.06666666666672</v>
      </c>
      <c r="H276" s="36">
        <v>653.26666666666677</v>
      </c>
      <c r="I276" s="36">
        <v>665.43333333333351</v>
      </c>
      <c r="J276" s="36">
        <v>673.86666666666679</v>
      </c>
      <c r="K276" s="31">
        <v>657</v>
      </c>
      <c r="L276" s="31">
        <v>636.4</v>
      </c>
      <c r="M276" s="31">
        <v>2.4837099999999999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333.15</v>
      </c>
      <c r="D277" s="36">
        <v>333.96666666666664</v>
      </c>
      <c r="E277" s="36">
        <v>326.93333333333328</v>
      </c>
      <c r="F277" s="36">
        <v>320.71666666666664</v>
      </c>
      <c r="G277" s="36">
        <v>313.68333333333328</v>
      </c>
      <c r="H277" s="36">
        <v>340.18333333333328</v>
      </c>
      <c r="I277" s="36">
        <v>347.2166666666667</v>
      </c>
      <c r="J277" s="36">
        <v>353.43333333333328</v>
      </c>
      <c r="K277" s="31">
        <v>341</v>
      </c>
      <c r="L277" s="31">
        <v>327.75</v>
      </c>
      <c r="M277" s="31">
        <v>36.136099999999999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316.3</v>
      </c>
      <c r="D278" s="36">
        <v>317.16666666666669</v>
      </c>
      <c r="E278" s="36">
        <v>312.43333333333339</v>
      </c>
      <c r="F278" s="36">
        <v>308.56666666666672</v>
      </c>
      <c r="G278" s="36">
        <v>303.83333333333343</v>
      </c>
      <c r="H278" s="36">
        <v>321.03333333333336</v>
      </c>
      <c r="I278" s="36">
        <v>325.76666666666659</v>
      </c>
      <c r="J278" s="36">
        <v>329.63333333333333</v>
      </c>
      <c r="K278" s="31">
        <v>321.89999999999998</v>
      </c>
      <c r="L278" s="31">
        <v>313.3</v>
      </c>
      <c r="M278" s="31">
        <v>1.77616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151.94999999999999</v>
      </c>
      <c r="D279" s="36">
        <v>151.06666666666666</v>
      </c>
      <c r="E279" s="36">
        <v>149.13333333333333</v>
      </c>
      <c r="F279" s="36">
        <v>146.31666666666666</v>
      </c>
      <c r="G279" s="36">
        <v>144.38333333333333</v>
      </c>
      <c r="H279" s="36">
        <v>153.88333333333333</v>
      </c>
      <c r="I279" s="36">
        <v>155.81666666666666</v>
      </c>
      <c r="J279" s="36">
        <v>158.63333333333333</v>
      </c>
      <c r="K279" s="31">
        <v>153</v>
      </c>
      <c r="L279" s="31">
        <v>148.25</v>
      </c>
      <c r="M279" s="31">
        <v>22.410080000000001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596.70000000000005</v>
      </c>
      <c r="D280" s="36">
        <v>598.2166666666667</v>
      </c>
      <c r="E280" s="36">
        <v>590.58333333333337</v>
      </c>
      <c r="F280" s="36">
        <v>584.4666666666667</v>
      </c>
      <c r="G280" s="36">
        <v>576.83333333333337</v>
      </c>
      <c r="H280" s="36">
        <v>604.33333333333337</v>
      </c>
      <c r="I280" s="36">
        <v>611.96666666666658</v>
      </c>
      <c r="J280" s="36">
        <v>618.08333333333337</v>
      </c>
      <c r="K280" s="31">
        <v>605.85</v>
      </c>
      <c r="L280" s="31">
        <v>592.1</v>
      </c>
      <c r="M280" s="31">
        <v>2.92842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2847.9</v>
      </c>
      <c r="D281" s="36">
        <v>2874.6166666666668</v>
      </c>
      <c r="E281" s="36">
        <v>2789.2833333333338</v>
      </c>
      <c r="F281" s="36">
        <v>2730.666666666667</v>
      </c>
      <c r="G281" s="36">
        <v>2645.3333333333339</v>
      </c>
      <c r="H281" s="36">
        <v>2933.2333333333336</v>
      </c>
      <c r="I281" s="36">
        <v>3018.5666666666666</v>
      </c>
      <c r="J281" s="36">
        <v>3077.1833333333334</v>
      </c>
      <c r="K281" s="31">
        <v>2959.95</v>
      </c>
      <c r="L281" s="31">
        <v>2816</v>
      </c>
      <c r="M281" s="31">
        <v>4.6896599999999999</v>
      </c>
      <c r="N281" s="1"/>
      <c r="O281" s="1"/>
    </row>
    <row r="282" spans="1:15" ht="12.75" customHeight="1">
      <c r="A282" s="33">
        <v>272</v>
      </c>
      <c r="B282" s="53" t="s">
        <v>858</v>
      </c>
      <c r="C282" s="31">
        <v>540.45000000000005</v>
      </c>
      <c r="D282" s="36">
        <v>541.93333333333339</v>
      </c>
      <c r="E282" s="36">
        <v>535.36666666666679</v>
      </c>
      <c r="F282" s="36">
        <v>530.28333333333342</v>
      </c>
      <c r="G282" s="36">
        <v>523.71666666666681</v>
      </c>
      <c r="H282" s="36">
        <v>547.01666666666677</v>
      </c>
      <c r="I282" s="36">
        <v>553.58333333333337</v>
      </c>
      <c r="J282" s="36">
        <v>558.66666666666674</v>
      </c>
      <c r="K282" s="31">
        <v>548.5</v>
      </c>
      <c r="L282" s="31">
        <v>536.85</v>
      </c>
      <c r="M282" s="31">
        <v>8.3299999999999999E-2</v>
      </c>
      <c r="N282" s="1"/>
      <c r="O282" s="1"/>
    </row>
    <row r="283" spans="1:15" ht="12.75" customHeight="1">
      <c r="A283" s="33">
        <v>273</v>
      </c>
      <c r="B283" s="53" t="s">
        <v>854</v>
      </c>
      <c r="C283" s="31">
        <v>520.54999999999995</v>
      </c>
      <c r="D283" s="36">
        <v>521.51666666666665</v>
      </c>
      <c r="E283" s="36">
        <v>517.0333333333333</v>
      </c>
      <c r="F283" s="36">
        <v>513.51666666666665</v>
      </c>
      <c r="G283" s="36">
        <v>509.0333333333333</v>
      </c>
      <c r="H283" s="36">
        <v>525.0333333333333</v>
      </c>
      <c r="I283" s="36">
        <v>529.51666666666665</v>
      </c>
      <c r="J283" s="36">
        <v>533.0333333333333</v>
      </c>
      <c r="K283" s="31">
        <v>526</v>
      </c>
      <c r="L283" s="31">
        <v>518</v>
      </c>
      <c r="M283" s="31">
        <v>0.94828000000000001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293.45</v>
      </c>
      <c r="D284" s="36">
        <v>296.66666666666669</v>
      </c>
      <c r="E284" s="36">
        <v>287.83333333333337</v>
      </c>
      <c r="F284" s="36">
        <v>282.2166666666667</v>
      </c>
      <c r="G284" s="36">
        <v>273.38333333333338</v>
      </c>
      <c r="H284" s="36">
        <v>302.28333333333336</v>
      </c>
      <c r="I284" s="36">
        <v>311.11666666666673</v>
      </c>
      <c r="J284" s="36">
        <v>316.73333333333335</v>
      </c>
      <c r="K284" s="31">
        <v>305.5</v>
      </c>
      <c r="L284" s="31">
        <v>291.05</v>
      </c>
      <c r="M284" s="31">
        <v>26.564520000000002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1745.65</v>
      </c>
      <c r="D285" s="36">
        <v>1748.7166666666665</v>
      </c>
      <c r="E285" s="36">
        <v>1734.4333333333329</v>
      </c>
      <c r="F285" s="36">
        <v>1723.2166666666665</v>
      </c>
      <c r="G285" s="36">
        <v>1708.9333333333329</v>
      </c>
      <c r="H285" s="36">
        <v>1759.9333333333329</v>
      </c>
      <c r="I285" s="36">
        <v>1774.2166666666662</v>
      </c>
      <c r="J285" s="36">
        <v>1785.4333333333329</v>
      </c>
      <c r="K285" s="31">
        <v>1763</v>
      </c>
      <c r="L285" s="31">
        <v>1737.5</v>
      </c>
      <c r="M285" s="31">
        <v>45.137320000000003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1445.8</v>
      </c>
      <c r="D286" s="36">
        <v>1451.0666666666668</v>
      </c>
      <c r="E286" s="36">
        <v>1412.3833333333337</v>
      </c>
      <c r="F286" s="36">
        <v>1378.9666666666669</v>
      </c>
      <c r="G286" s="36">
        <v>1340.2833333333338</v>
      </c>
      <c r="H286" s="36">
        <v>1484.4833333333336</v>
      </c>
      <c r="I286" s="36">
        <v>1523.1666666666665</v>
      </c>
      <c r="J286" s="36">
        <v>1556.5833333333335</v>
      </c>
      <c r="K286" s="31">
        <v>1489.75</v>
      </c>
      <c r="L286" s="31">
        <v>1417.65</v>
      </c>
      <c r="M286" s="31">
        <v>42.20073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345.9</v>
      </c>
      <c r="D287" s="36">
        <v>346.3</v>
      </c>
      <c r="E287" s="36">
        <v>342.70000000000005</v>
      </c>
      <c r="F287" s="36">
        <v>339.50000000000006</v>
      </c>
      <c r="G287" s="36">
        <v>335.90000000000009</v>
      </c>
      <c r="H287" s="36">
        <v>349.5</v>
      </c>
      <c r="I287" s="36">
        <v>353.1</v>
      </c>
      <c r="J287" s="36">
        <v>356.29999999999995</v>
      </c>
      <c r="K287" s="31">
        <v>349.9</v>
      </c>
      <c r="L287" s="31">
        <v>343.1</v>
      </c>
      <c r="M287" s="31">
        <v>2.9085999999999999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1944.15</v>
      </c>
      <c r="D288" s="36">
        <v>1948.2333333333333</v>
      </c>
      <c r="E288" s="36">
        <v>1930.9166666666667</v>
      </c>
      <c r="F288" s="36">
        <v>1917.6833333333334</v>
      </c>
      <c r="G288" s="36">
        <v>1900.3666666666668</v>
      </c>
      <c r="H288" s="36">
        <v>1961.4666666666667</v>
      </c>
      <c r="I288" s="36">
        <v>1978.7833333333333</v>
      </c>
      <c r="J288" s="36">
        <v>1992.0166666666667</v>
      </c>
      <c r="K288" s="31">
        <v>1965.55</v>
      </c>
      <c r="L288" s="31">
        <v>1935</v>
      </c>
      <c r="M288" s="31">
        <v>0.98302999999999996</v>
      </c>
      <c r="N288" s="1"/>
      <c r="O288" s="1"/>
    </row>
    <row r="289" spans="1:15" ht="12.75" customHeight="1">
      <c r="A289" s="33">
        <v>279</v>
      </c>
      <c r="B289" s="53" t="s">
        <v>855</v>
      </c>
      <c r="C289" s="31">
        <v>3347.2</v>
      </c>
      <c r="D289" s="36">
        <v>3317.0666666666671</v>
      </c>
      <c r="E289" s="36">
        <v>3240.1333333333341</v>
      </c>
      <c r="F289" s="36">
        <v>3133.0666666666671</v>
      </c>
      <c r="G289" s="36">
        <v>3056.1333333333341</v>
      </c>
      <c r="H289" s="36">
        <v>3424.1333333333341</v>
      </c>
      <c r="I289" s="36">
        <v>3501.0666666666675</v>
      </c>
      <c r="J289" s="36">
        <v>3608.1333333333341</v>
      </c>
      <c r="K289" s="31">
        <v>3394</v>
      </c>
      <c r="L289" s="31">
        <v>3210</v>
      </c>
      <c r="M289" s="31">
        <v>1.18451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141.44999999999999</v>
      </c>
      <c r="D290" s="36">
        <v>141.38333333333333</v>
      </c>
      <c r="E290" s="36">
        <v>139.81666666666666</v>
      </c>
      <c r="F290" s="36">
        <v>138.18333333333334</v>
      </c>
      <c r="G290" s="36">
        <v>136.61666666666667</v>
      </c>
      <c r="H290" s="36">
        <v>143.01666666666665</v>
      </c>
      <c r="I290" s="36">
        <v>144.58333333333331</v>
      </c>
      <c r="J290" s="36">
        <v>146.21666666666664</v>
      </c>
      <c r="K290" s="31">
        <v>142.94999999999999</v>
      </c>
      <c r="L290" s="31">
        <v>139.75</v>
      </c>
      <c r="M290" s="31">
        <v>51.10125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4566.75</v>
      </c>
      <c r="D291" s="36">
        <v>4576.2666666666664</v>
      </c>
      <c r="E291" s="36">
        <v>4537.6333333333332</v>
      </c>
      <c r="F291" s="36">
        <v>4508.5166666666664</v>
      </c>
      <c r="G291" s="36">
        <v>4469.8833333333332</v>
      </c>
      <c r="H291" s="36">
        <v>4605.3833333333332</v>
      </c>
      <c r="I291" s="36">
        <v>4644.0166666666664</v>
      </c>
      <c r="J291" s="36">
        <v>4673.1333333333332</v>
      </c>
      <c r="K291" s="31">
        <v>4614.8999999999996</v>
      </c>
      <c r="L291" s="31">
        <v>4547.1499999999996</v>
      </c>
      <c r="M291" s="31">
        <v>0.85850000000000004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13059.1</v>
      </c>
      <c r="D292" s="36">
        <v>13039.066666666666</v>
      </c>
      <c r="E292" s="36">
        <v>12955.083333333332</v>
      </c>
      <c r="F292" s="36">
        <v>12851.066666666666</v>
      </c>
      <c r="G292" s="36">
        <v>12767.083333333332</v>
      </c>
      <c r="H292" s="36">
        <v>13143.083333333332</v>
      </c>
      <c r="I292" s="36">
        <v>13227.066666666666</v>
      </c>
      <c r="J292" s="36">
        <v>13331.083333333332</v>
      </c>
      <c r="K292" s="31">
        <v>13123.05</v>
      </c>
      <c r="L292" s="31">
        <v>12935.05</v>
      </c>
      <c r="M292" s="31">
        <v>1.7239999999999998E-2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3082.3</v>
      </c>
      <c r="D293" s="36">
        <v>3077.8166666666671</v>
      </c>
      <c r="E293" s="36">
        <v>3066.983333333334</v>
      </c>
      <c r="F293" s="36">
        <v>3051.666666666667</v>
      </c>
      <c r="G293" s="36">
        <v>3040.8333333333339</v>
      </c>
      <c r="H293" s="36">
        <v>3093.1333333333341</v>
      </c>
      <c r="I293" s="36">
        <v>3103.9666666666672</v>
      </c>
      <c r="J293" s="36">
        <v>3119.2833333333342</v>
      </c>
      <c r="K293" s="31">
        <v>3088.65</v>
      </c>
      <c r="L293" s="31">
        <v>3062.5</v>
      </c>
      <c r="M293" s="31">
        <v>11.04208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462.9</v>
      </c>
      <c r="D294" s="36">
        <v>465.75</v>
      </c>
      <c r="E294" s="36">
        <v>453.5</v>
      </c>
      <c r="F294" s="36">
        <v>444.1</v>
      </c>
      <c r="G294" s="36">
        <v>431.85</v>
      </c>
      <c r="H294" s="36">
        <v>475.15</v>
      </c>
      <c r="I294" s="36">
        <v>487.4</v>
      </c>
      <c r="J294" s="36">
        <v>496.79999999999995</v>
      </c>
      <c r="K294" s="31">
        <v>478</v>
      </c>
      <c r="L294" s="31">
        <v>456.35</v>
      </c>
      <c r="M294" s="31">
        <v>28.2852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374.45</v>
      </c>
      <c r="D295" s="36">
        <v>375.0333333333333</v>
      </c>
      <c r="E295" s="36">
        <v>371.06666666666661</v>
      </c>
      <c r="F295" s="36">
        <v>367.68333333333328</v>
      </c>
      <c r="G295" s="36">
        <v>363.71666666666658</v>
      </c>
      <c r="H295" s="36">
        <v>378.41666666666663</v>
      </c>
      <c r="I295" s="36">
        <v>382.38333333333333</v>
      </c>
      <c r="J295" s="36">
        <v>385.76666666666665</v>
      </c>
      <c r="K295" s="31">
        <v>379</v>
      </c>
      <c r="L295" s="31">
        <v>371.65</v>
      </c>
      <c r="M295" s="31">
        <v>12.270339999999999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268.05</v>
      </c>
      <c r="D296" s="36">
        <v>268.95</v>
      </c>
      <c r="E296" s="36">
        <v>265.25</v>
      </c>
      <c r="F296" s="36">
        <v>262.45</v>
      </c>
      <c r="G296" s="36">
        <v>258.75</v>
      </c>
      <c r="H296" s="36">
        <v>271.75</v>
      </c>
      <c r="I296" s="36">
        <v>275.44999999999993</v>
      </c>
      <c r="J296" s="36">
        <v>278.25</v>
      </c>
      <c r="K296" s="31">
        <v>272.64999999999998</v>
      </c>
      <c r="L296" s="31">
        <v>266.14999999999998</v>
      </c>
      <c r="M296" s="31">
        <v>2.6007400000000001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115.6</v>
      </c>
      <c r="D297" s="36">
        <v>115.39999999999999</v>
      </c>
      <c r="E297" s="36">
        <v>114.79999999999998</v>
      </c>
      <c r="F297" s="36">
        <v>113.99999999999999</v>
      </c>
      <c r="G297" s="36">
        <v>113.39999999999998</v>
      </c>
      <c r="H297" s="36">
        <v>116.19999999999999</v>
      </c>
      <c r="I297" s="36">
        <v>116.79999999999998</v>
      </c>
      <c r="J297" s="36">
        <v>117.6</v>
      </c>
      <c r="K297" s="31">
        <v>116</v>
      </c>
      <c r="L297" s="31">
        <v>114.6</v>
      </c>
      <c r="M297" s="31">
        <v>25.179770000000001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456.5</v>
      </c>
      <c r="D298" s="36">
        <v>457.43333333333334</v>
      </c>
      <c r="E298" s="36">
        <v>452.06666666666666</v>
      </c>
      <c r="F298" s="36">
        <v>447.63333333333333</v>
      </c>
      <c r="G298" s="36">
        <v>442.26666666666665</v>
      </c>
      <c r="H298" s="36">
        <v>461.86666666666667</v>
      </c>
      <c r="I298" s="36">
        <v>467.23333333333335</v>
      </c>
      <c r="J298" s="36">
        <v>471.66666666666669</v>
      </c>
      <c r="K298" s="31">
        <v>462.8</v>
      </c>
      <c r="L298" s="31">
        <v>453</v>
      </c>
      <c r="M298" s="31">
        <v>13.161479999999999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608.75</v>
      </c>
      <c r="D299" s="36">
        <v>609.86666666666667</v>
      </c>
      <c r="E299" s="36">
        <v>606.58333333333337</v>
      </c>
      <c r="F299" s="36">
        <v>604.41666666666674</v>
      </c>
      <c r="G299" s="36">
        <v>601.13333333333344</v>
      </c>
      <c r="H299" s="36">
        <v>612.0333333333333</v>
      </c>
      <c r="I299" s="36">
        <v>615.31666666666661</v>
      </c>
      <c r="J299" s="36">
        <v>617.48333333333323</v>
      </c>
      <c r="K299" s="31">
        <v>613.15</v>
      </c>
      <c r="L299" s="31">
        <v>607.70000000000005</v>
      </c>
      <c r="M299" s="31">
        <v>6.0094700000000003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5951</v>
      </c>
      <c r="D300" s="36">
        <v>5963</v>
      </c>
      <c r="E300" s="36">
        <v>5896</v>
      </c>
      <c r="F300" s="36">
        <v>5841</v>
      </c>
      <c r="G300" s="36">
        <v>5774</v>
      </c>
      <c r="H300" s="36">
        <v>6018</v>
      </c>
      <c r="I300" s="36">
        <v>6085</v>
      </c>
      <c r="J300" s="36">
        <v>6140</v>
      </c>
      <c r="K300" s="31">
        <v>6030</v>
      </c>
      <c r="L300" s="31">
        <v>5908</v>
      </c>
      <c r="M300" s="31">
        <v>0.59726000000000001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5553.65</v>
      </c>
      <c r="D301" s="36">
        <v>5544.916666666667</v>
      </c>
      <c r="E301" s="36">
        <v>5513.7333333333336</v>
      </c>
      <c r="F301" s="36">
        <v>5473.8166666666666</v>
      </c>
      <c r="G301" s="36">
        <v>5442.6333333333332</v>
      </c>
      <c r="H301" s="36">
        <v>5584.8333333333339</v>
      </c>
      <c r="I301" s="36">
        <v>5616.0166666666664</v>
      </c>
      <c r="J301" s="36">
        <v>5655.9333333333343</v>
      </c>
      <c r="K301" s="31">
        <v>5576.1</v>
      </c>
      <c r="L301" s="31">
        <v>5505</v>
      </c>
      <c r="M301" s="31">
        <v>2.03308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1218.5999999999999</v>
      </c>
      <c r="D302" s="36">
        <v>1224.2333333333333</v>
      </c>
      <c r="E302" s="36">
        <v>1208.1666666666667</v>
      </c>
      <c r="F302" s="36">
        <v>1197.7333333333333</v>
      </c>
      <c r="G302" s="36">
        <v>1181.6666666666667</v>
      </c>
      <c r="H302" s="36">
        <v>1234.6666666666667</v>
      </c>
      <c r="I302" s="36">
        <v>1250.7333333333333</v>
      </c>
      <c r="J302" s="36">
        <v>1261.1666666666667</v>
      </c>
      <c r="K302" s="31">
        <v>1240.3</v>
      </c>
      <c r="L302" s="31">
        <v>1213.8</v>
      </c>
      <c r="M302" s="31">
        <v>19.167760000000001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1375.05</v>
      </c>
      <c r="D303" s="36">
        <v>1378.6166666666668</v>
      </c>
      <c r="E303" s="36">
        <v>1356.4333333333336</v>
      </c>
      <c r="F303" s="36">
        <v>1337.8166666666668</v>
      </c>
      <c r="G303" s="36">
        <v>1315.6333333333337</v>
      </c>
      <c r="H303" s="36">
        <v>1397.2333333333336</v>
      </c>
      <c r="I303" s="36">
        <v>1419.416666666667</v>
      </c>
      <c r="J303" s="36">
        <v>1438.0333333333335</v>
      </c>
      <c r="K303" s="31">
        <v>1400.8</v>
      </c>
      <c r="L303" s="31">
        <v>1360</v>
      </c>
      <c r="M303" s="31">
        <v>0.56838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864.05</v>
      </c>
      <c r="D304" s="36">
        <v>858.98333333333323</v>
      </c>
      <c r="E304" s="36">
        <v>848.26666666666642</v>
      </c>
      <c r="F304" s="36">
        <v>832.48333333333323</v>
      </c>
      <c r="G304" s="36">
        <v>821.76666666666642</v>
      </c>
      <c r="H304" s="36">
        <v>874.76666666666642</v>
      </c>
      <c r="I304" s="36">
        <v>885.48333333333335</v>
      </c>
      <c r="J304" s="36">
        <v>901.26666666666642</v>
      </c>
      <c r="K304" s="31">
        <v>869.7</v>
      </c>
      <c r="L304" s="31">
        <v>843.2</v>
      </c>
      <c r="M304" s="31">
        <v>21.074629999999999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1023.4</v>
      </c>
      <c r="D305" s="36">
        <v>1027.4666666666667</v>
      </c>
      <c r="E305" s="36">
        <v>1014.4333333333334</v>
      </c>
      <c r="F305" s="36">
        <v>1005.4666666666667</v>
      </c>
      <c r="G305" s="36">
        <v>992.43333333333339</v>
      </c>
      <c r="H305" s="36">
        <v>1036.4333333333334</v>
      </c>
      <c r="I305" s="36">
        <v>1049.4666666666667</v>
      </c>
      <c r="J305" s="36">
        <v>1058.4333333333334</v>
      </c>
      <c r="K305" s="31">
        <v>1040.5</v>
      </c>
      <c r="L305" s="31">
        <v>1018.5</v>
      </c>
      <c r="M305" s="31">
        <v>2.2675200000000002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274.55</v>
      </c>
      <c r="D306" s="36">
        <v>274.51666666666665</v>
      </c>
      <c r="E306" s="36">
        <v>272.83333333333331</v>
      </c>
      <c r="F306" s="36">
        <v>271.11666666666667</v>
      </c>
      <c r="G306" s="36">
        <v>269.43333333333334</v>
      </c>
      <c r="H306" s="36">
        <v>276.23333333333329</v>
      </c>
      <c r="I306" s="36">
        <v>277.91666666666669</v>
      </c>
      <c r="J306" s="36">
        <v>279.63333333333327</v>
      </c>
      <c r="K306" s="31">
        <v>276.2</v>
      </c>
      <c r="L306" s="31">
        <v>272.8</v>
      </c>
      <c r="M306" s="31">
        <v>17.501950000000001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1543.45</v>
      </c>
      <c r="D307" s="36">
        <v>1547.7</v>
      </c>
      <c r="E307" s="36">
        <v>1530.75</v>
      </c>
      <c r="F307" s="36">
        <v>1518.05</v>
      </c>
      <c r="G307" s="36">
        <v>1501.1</v>
      </c>
      <c r="H307" s="36">
        <v>1560.4</v>
      </c>
      <c r="I307" s="36">
        <v>1577.3500000000004</v>
      </c>
      <c r="J307" s="36">
        <v>1590.0500000000002</v>
      </c>
      <c r="K307" s="31">
        <v>1564.65</v>
      </c>
      <c r="L307" s="31">
        <v>1535</v>
      </c>
      <c r="M307" s="31">
        <v>12.694750000000001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391.9</v>
      </c>
      <c r="D308" s="36">
        <v>390.98333333333335</v>
      </c>
      <c r="E308" s="36">
        <v>386.9666666666667</v>
      </c>
      <c r="F308" s="36">
        <v>382.03333333333336</v>
      </c>
      <c r="G308" s="36">
        <v>378.01666666666671</v>
      </c>
      <c r="H308" s="36">
        <v>395.91666666666669</v>
      </c>
      <c r="I308" s="36">
        <v>399.93333333333334</v>
      </c>
      <c r="J308" s="36">
        <v>404.86666666666667</v>
      </c>
      <c r="K308" s="31">
        <v>395</v>
      </c>
      <c r="L308" s="31">
        <v>386.05</v>
      </c>
      <c r="M308" s="31">
        <v>0.99965000000000004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525.70000000000005</v>
      </c>
      <c r="D309" s="36">
        <v>526.08333333333337</v>
      </c>
      <c r="E309" s="36">
        <v>520.26666666666677</v>
      </c>
      <c r="F309" s="36">
        <v>514.83333333333337</v>
      </c>
      <c r="G309" s="36">
        <v>509.01666666666677</v>
      </c>
      <c r="H309" s="36">
        <v>531.51666666666677</v>
      </c>
      <c r="I309" s="36">
        <v>537.33333333333337</v>
      </c>
      <c r="J309" s="36">
        <v>542.76666666666677</v>
      </c>
      <c r="K309" s="31">
        <v>531.9</v>
      </c>
      <c r="L309" s="31">
        <v>520.65</v>
      </c>
      <c r="M309" s="31">
        <v>1.2251799999999999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368.4</v>
      </c>
      <c r="D310" s="36">
        <v>368.86666666666662</v>
      </c>
      <c r="E310" s="36">
        <v>363.83333333333326</v>
      </c>
      <c r="F310" s="36">
        <v>359.26666666666665</v>
      </c>
      <c r="G310" s="36">
        <v>354.23333333333329</v>
      </c>
      <c r="H310" s="36">
        <v>373.43333333333322</v>
      </c>
      <c r="I310" s="36">
        <v>378.46666666666664</v>
      </c>
      <c r="J310" s="36">
        <v>383.03333333333319</v>
      </c>
      <c r="K310" s="31">
        <v>373.9</v>
      </c>
      <c r="L310" s="31">
        <v>364.3</v>
      </c>
      <c r="M310" s="31">
        <v>0.8831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152</v>
      </c>
      <c r="D311" s="36">
        <v>152.70000000000002</v>
      </c>
      <c r="E311" s="36">
        <v>150.30000000000004</v>
      </c>
      <c r="F311" s="36">
        <v>148.60000000000002</v>
      </c>
      <c r="G311" s="36">
        <v>146.20000000000005</v>
      </c>
      <c r="H311" s="36">
        <v>154.40000000000003</v>
      </c>
      <c r="I311" s="36">
        <v>156.80000000000001</v>
      </c>
      <c r="J311" s="36">
        <v>158.50000000000003</v>
      </c>
      <c r="K311" s="31">
        <v>155.1</v>
      </c>
      <c r="L311" s="31">
        <v>151</v>
      </c>
      <c r="M311" s="31">
        <v>60.292000000000002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113.15</v>
      </c>
      <c r="D312" s="36">
        <v>114.2</v>
      </c>
      <c r="E312" s="36">
        <v>111.65</v>
      </c>
      <c r="F312" s="36">
        <v>110.15</v>
      </c>
      <c r="G312" s="36">
        <v>107.60000000000001</v>
      </c>
      <c r="H312" s="36">
        <v>115.7</v>
      </c>
      <c r="I312" s="36">
        <v>118.24999999999999</v>
      </c>
      <c r="J312" s="36">
        <v>119.75</v>
      </c>
      <c r="K312" s="31">
        <v>116.75</v>
      </c>
      <c r="L312" s="31">
        <v>112.7</v>
      </c>
      <c r="M312" s="31">
        <v>23.263079999999999</v>
      </c>
      <c r="N312" s="1"/>
      <c r="O312" s="1"/>
    </row>
    <row r="313" spans="1:15" ht="12.75" customHeight="1">
      <c r="A313" s="33">
        <v>303</v>
      </c>
      <c r="B313" s="53" t="s">
        <v>862</v>
      </c>
      <c r="C313" s="31">
        <v>1934.9</v>
      </c>
      <c r="D313" s="36">
        <v>1935.0166666666667</v>
      </c>
      <c r="E313" s="36">
        <v>1910.0833333333333</v>
      </c>
      <c r="F313" s="36">
        <v>1885.2666666666667</v>
      </c>
      <c r="G313" s="36">
        <v>1860.3333333333333</v>
      </c>
      <c r="H313" s="36">
        <v>1959.8333333333333</v>
      </c>
      <c r="I313" s="36">
        <v>1984.7666666666667</v>
      </c>
      <c r="J313" s="36">
        <v>2009.5833333333333</v>
      </c>
      <c r="K313" s="31">
        <v>1959.95</v>
      </c>
      <c r="L313" s="31">
        <v>1910.2</v>
      </c>
      <c r="M313" s="31">
        <v>1.4921199999999999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532.70000000000005</v>
      </c>
      <c r="D314" s="36">
        <v>531.4666666666667</v>
      </c>
      <c r="E314" s="36">
        <v>527.93333333333339</v>
      </c>
      <c r="F314" s="36">
        <v>523.16666666666674</v>
      </c>
      <c r="G314" s="36">
        <v>519.63333333333344</v>
      </c>
      <c r="H314" s="36">
        <v>536.23333333333335</v>
      </c>
      <c r="I314" s="36">
        <v>539.76666666666665</v>
      </c>
      <c r="J314" s="36">
        <v>544.5333333333333</v>
      </c>
      <c r="K314" s="31">
        <v>535</v>
      </c>
      <c r="L314" s="31">
        <v>526.70000000000005</v>
      </c>
      <c r="M314" s="31">
        <v>12.32062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10494.55</v>
      </c>
      <c r="D315" s="36">
        <v>10488.6</v>
      </c>
      <c r="E315" s="36">
        <v>10425.950000000001</v>
      </c>
      <c r="F315" s="36">
        <v>10357.35</v>
      </c>
      <c r="G315" s="36">
        <v>10294.700000000001</v>
      </c>
      <c r="H315" s="36">
        <v>10557.2</v>
      </c>
      <c r="I315" s="36">
        <v>10619.849999999999</v>
      </c>
      <c r="J315" s="36">
        <v>10688.45</v>
      </c>
      <c r="K315" s="31">
        <v>10551.25</v>
      </c>
      <c r="L315" s="31">
        <v>10420</v>
      </c>
      <c r="M315" s="31">
        <v>3.78891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2397.6999999999998</v>
      </c>
      <c r="D316" s="36">
        <v>2412.25</v>
      </c>
      <c r="E316" s="36">
        <v>2369.4499999999998</v>
      </c>
      <c r="F316" s="36">
        <v>2341.1999999999998</v>
      </c>
      <c r="G316" s="36">
        <v>2298.3999999999996</v>
      </c>
      <c r="H316" s="36">
        <v>2440.5</v>
      </c>
      <c r="I316" s="36">
        <v>2483.3000000000002</v>
      </c>
      <c r="J316" s="36">
        <v>2511.5500000000002</v>
      </c>
      <c r="K316" s="31">
        <v>2455.0500000000002</v>
      </c>
      <c r="L316" s="31">
        <v>2384</v>
      </c>
      <c r="M316" s="31">
        <v>0.38532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973.65</v>
      </c>
      <c r="D317" s="36">
        <v>972.7166666666667</v>
      </c>
      <c r="E317" s="36">
        <v>959.58333333333337</v>
      </c>
      <c r="F317" s="36">
        <v>945.51666666666665</v>
      </c>
      <c r="G317" s="36">
        <v>932.38333333333333</v>
      </c>
      <c r="H317" s="36">
        <v>986.78333333333342</v>
      </c>
      <c r="I317" s="36">
        <v>999.91666666666663</v>
      </c>
      <c r="J317" s="36">
        <v>1013.9833333333335</v>
      </c>
      <c r="K317" s="31">
        <v>985.85</v>
      </c>
      <c r="L317" s="31">
        <v>958.65</v>
      </c>
      <c r="M317" s="31">
        <v>7.4736399999999996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616.6</v>
      </c>
      <c r="D318" s="36">
        <v>612.66666666666674</v>
      </c>
      <c r="E318" s="36">
        <v>604.38333333333344</v>
      </c>
      <c r="F318" s="36">
        <v>592.16666666666674</v>
      </c>
      <c r="G318" s="36">
        <v>583.88333333333344</v>
      </c>
      <c r="H318" s="36">
        <v>624.88333333333344</v>
      </c>
      <c r="I318" s="36">
        <v>633.16666666666674</v>
      </c>
      <c r="J318" s="36">
        <v>645.38333333333344</v>
      </c>
      <c r="K318" s="31">
        <v>620.95000000000005</v>
      </c>
      <c r="L318" s="31">
        <v>600.45000000000005</v>
      </c>
      <c r="M318" s="31">
        <v>12.80034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1956.85</v>
      </c>
      <c r="D319" s="36">
        <v>1968.9333333333334</v>
      </c>
      <c r="E319" s="36">
        <v>1937.9166666666667</v>
      </c>
      <c r="F319" s="36">
        <v>1918.9833333333333</v>
      </c>
      <c r="G319" s="36">
        <v>1887.9666666666667</v>
      </c>
      <c r="H319" s="36">
        <v>1987.8666666666668</v>
      </c>
      <c r="I319" s="36">
        <v>2018.8833333333332</v>
      </c>
      <c r="J319" s="36">
        <v>2037.8166666666668</v>
      </c>
      <c r="K319" s="31">
        <v>1999.95</v>
      </c>
      <c r="L319" s="31">
        <v>1950</v>
      </c>
      <c r="M319" s="31">
        <v>4.9812099999999999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822.9</v>
      </c>
      <c r="D320" s="36">
        <v>826.96666666666658</v>
      </c>
      <c r="E320" s="36">
        <v>813.98333333333312</v>
      </c>
      <c r="F320" s="36">
        <v>805.06666666666649</v>
      </c>
      <c r="G320" s="36">
        <v>792.08333333333303</v>
      </c>
      <c r="H320" s="36">
        <v>835.88333333333321</v>
      </c>
      <c r="I320" s="36">
        <v>848.86666666666656</v>
      </c>
      <c r="J320" s="36">
        <v>857.7833333333333</v>
      </c>
      <c r="K320" s="31">
        <v>839.95</v>
      </c>
      <c r="L320" s="31">
        <v>818.05</v>
      </c>
      <c r="M320" s="31">
        <v>0.57101999999999997</v>
      </c>
      <c r="N320" s="1"/>
      <c r="O320" s="1"/>
    </row>
    <row r="321" spans="1:15" ht="12.75" customHeight="1">
      <c r="A321" s="33">
        <v>311</v>
      </c>
      <c r="B321" s="53" t="s">
        <v>875</v>
      </c>
      <c r="C321" s="31">
        <v>902.15</v>
      </c>
      <c r="D321" s="36">
        <v>905.58333333333337</v>
      </c>
      <c r="E321" s="36">
        <v>895.56666666666672</v>
      </c>
      <c r="F321" s="36">
        <v>888.98333333333335</v>
      </c>
      <c r="G321" s="36">
        <v>878.9666666666667</v>
      </c>
      <c r="H321" s="36">
        <v>912.16666666666674</v>
      </c>
      <c r="I321" s="36">
        <v>922.18333333333339</v>
      </c>
      <c r="J321" s="36">
        <v>928.76666666666677</v>
      </c>
      <c r="K321" s="31">
        <v>915.6</v>
      </c>
      <c r="L321" s="31">
        <v>899</v>
      </c>
      <c r="M321" s="31">
        <v>0.23508999999999999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1369.3</v>
      </c>
      <c r="D322" s="36">
        <v>1359.6499999999999</v>
      </c>
      <c r="E322" s="36">
        <v>1343.9999999999998</v>
      </c>
      <c r="F322" s="36">
        <v>1318.6999999999998</v>
      </c>
      <c r="G322" s="36">
        <v>1303.0499999999997</v>
      </c>
      <c r="H322" s="36">
        <v>1384.9499999999998</v>
      </c>
      <c r="I322" s="36">
        <v>1400.6</v>
      </c>
      <c r="J322" s="36">
        <v>1425.8999999999999</v>
      </c>
      <c r="K322" s="31">
        <v>1375.3</v>
      </c>
      <c r="L322" s="31">
        <v>1334.35</v>
      </c>
      <c r="M322" s="31">
        <v>1.1907000000000001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1619.55</v>
      </c>
      <c r="D323" s="36">
        <v>1624.7666666666667</v>
      </c>
      <c r="E323" s="36">
        <v>1602.7833333333333</v>
      </c>
      <c r="F323" s="36">
        <v>1586.0166666666667</v>
      </c>
      <c r="G323" s="36">
        <v>1564.0333333333333</v>
      </c>
      <c r="H323" s="36">
        <v>1641.5333333333333</v>
      </c>
      <c r="I323" s="36">
        <v>1663.5166666666664</v>
      </c>
      <c r="J323" s="36">
        <v>1680.2833333333333</v>
      </c>
      <c r="K323" s="31">
        <v>1646.75</v>
      </c>
      <c r="L323" s="31">
        <v>1608</v>
      </c>
      <c r="M323" s="31">
        <v>1.24821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52.45</v>
      </c>
      <c r="D324" s="36">
        <v>53.116666666666674</v>
      </c>
      <c r="E324" s="36">
        <v>51.533333333333346</v>
      </c>
      <c r="F324" s="36">
        <v>50.616666666666674</v>
      </c>
      <c r="G324" s="36">
        <v>49.033333333333346</v>
      </c>
      <c r="H324" s="36">
        <v>54.033333333333346</v>
      </c>
      <c r="I324" s="36">
        <v>55.616666666666674</v>
      </c>
      <c r="J324" s="36">
        <v>56.533333333333346</v>
      </c>
      <c r="K324" s="31">
        <v>54.7</v>
      </c>
      <c r="L324" s="31">
        <v>52.2</v>
      </c>
      <c r="M324" s="31">
        <v>106.16907999999999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59.1</v>
      </c>
      <c r="D325" s="36">
        <v>59.633333333333333</v>
      </c>
      <c r="E325" s="36">
        <v>58.466666666666669</v>
      </c>
      <c r="F325" s="36">
        <v>57.833333333333336</v>
      </c>
      <c r="G325" s="36">
        <v>56.666666666666671</v>
      </c>
      <c r="H325" s="36">
        <v>60.266666666666666</v>
      </c>
      <c r="I325" s="36">
        <v>61.433333333333337</v>
      </c>
      <c r="J325" s="36">
        <v>62.066666666666663</v>
      </c>
      <c r="K325" s="31">
        <v>60.8</v>
      </c>
      <c r="L325" s="31">
        <v>59</v>
      </c>
      <c r="M325" s="31">
        <v>29.46611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1124.8</v>
      </c>
      <c r="D326" s="36">
        <v>1144.6500000000001</v>
      </c>
      <c r="E326" s="36">
        <v>1089.3000000000002</v>
      </c>
      <c r="F326" s="36">
        <v>1053.8000000000002</v>
      </c>
      <c r="G326" s="36">
        <v>998.45000000000027</v>
      </c>
      <c r="H326" s="36">
        <v>1180.1500000000001</v>
      </c>
      <c r="I326" s="36">
        <v>1235.5</v>
      </c>
      <c r="J326" s="36">
        <v>1271</v>
      </c>
      <c r="K326" s="31">
        <v>1200</v>
      </c>
      <c r="L326" s="31">
        <v>1109.1500000000001</v>
      </c>
      <c r="M326" s="31">
        <v>5.0514700000000001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2351.9499999999998</v>
      </c>
      <c r="D327" s="36">
        <v>2354.6333333333332</v>
      </c>
      <c r="E327" s="36">
        <v>2327.3166666666666</v>
      </c>
      <c r="F327" s="36">
        <v>2302.6833333333334</v>
      </c>
      <c r="G327" s="36">
        <v>2275.3666666666668</v>
      </c>
      <c r="H327" s="36">
        <v>2379.2666666666664</v>
      </c>
      <c r="I327" s="36">
        <v>2406.583333333333</v>
      </c>
      <c r="J327" s="36">
        <v>2431.2166666666662</v>
      </c>
      <c r="K327" s="31">
        <v>2381.9499999999998</v>
      </c>
      <c r="L327" s="31">
        <v>2330</v>
      </c>
      <c r="M327" s="31">
        <v>3.3610500000000001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111197.75</v>
      </c>
      <c r="D328" s="36">
        <v>111200.41666666667</v>
      </c>
      <c r="E328" s="36">
        <v>110614.88333333335</v>
      </c>
      <c r="F328" s="36">
        <v>110032.01666666668</v>
      </c>
      <c r="G328" s="36">
        <v>109446.48333333335</v>
      </c>
      <c r="H328" s="36">
        <v>111783.28333333334</v>
      </c>
      <c r="I328" s="36">
        <v>112368.81666666667</v>
      </c>
      <c r="J328" s="36">
        <v>112951.68333333333</v>
      </c>
      <c r="K328" s="31">
        <v>111785.95</v>
      </c>
      <c r="L328" s="31">
        <v>110617.55</v>
      </c>
      <c r="M328" s="31">
        <v>3.2219999999999999E-2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2199.5500000000002</v>
      </c>
      <c r="D329" s="36">
        <v>2205.8500000000004</v>
      </c>
      <c r="E329" s="36">
        <v>2189.8000000000006</v>
      </c>
      <c r="F329" s="36">
        <v>2180.0500000000002</v>
      </c>
      <c r="G329" s="36">
        <v>2164.0000000000005</v>
      </c>
      <c r="H329" s="36">
        <v>2215.6000000000008</v>
      </c>
      <c r="I329" s="36">
        <v>2231.65</v>
      </c>
      <c r="J329" s="36">
        <v>2241.400000000001</v>
      </c>
      <c r="K329" s="31">
        <v>2221.9</v>
      </c>
      <c r="L329" s="31">
        <v>2196.1</v>
      </c>
      <c r="M329" s="31">
        <v>1.02363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2856.9</v>
      </c>
      <c r="D330" s="36">
        <v>2871.8833333333332</v>
      </c>
      <c r="E330" s="36">
        <v>2828.7666666666664</v>
      </c>
      <c r="F330" s="36">
        <v>2800.6333333333332</v>
      </c>
      <c r="G330" s="36">
        <v>2757.5166666666664</v>
      </c>
      <c r="H330" s="36">
        <v>2900.0166666666664</v>
      </c>
      <c r="I330" s="36">
        <v>2943.1333333333332</v>
      </c>
      <c r="J330" s="36">
        <v>2971.2666666666664</v>
      </c>
      <c r="K330" s="31">
        <v>2915</v>
      </c>
      <c r="L330" s="31">
        <v>2843.75</v>
      </c>
      <c r="M330" s="31">
        <v>6.3101200000000004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1335.75</v>
      </c>
      <c r="D331" s="36">
        <v>1334.9</v>
      </c>
      <c r="E331" s="36">
        <v>1323.5000000000002</v>
      </c>
      <c r="F331" s="36">
        <v>1311.2500000000002</v>
      </c>
      <c r="G331" s="36">
        <v>1299.8500000000004</v>
      </c>
      <c r="H331" s="36">
        <v>1347.15</v>
      </c>
      <c r="I331" s="36">
        <v>1358.5499999999997</v>
      </c>
      <c r="J331" s="36">
        <v>1370.8</v>
      </c>
      <c r="K331" s="31">
        <v>1346.3</v>
      </c>
      <c r="L331" s="31">
        <v>1322.65</v>
      </c>
      <c r="M331" s="31">
        <v>2.21435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1244.9000000000001</v>
      </c>
      <c r="D332" s="36">
        <v>1240.2333333333333</v>
      </c>
      <c r="E332" s="36">
        <v>1210.6666666666667</v>
      </c>
      <c r="F332" s="36">
        <v>1176.4333333333334</v>
      </c>
      <c r="G332" s="36">
        <v>1146.8666666666668</v>
      </c>
      <c r="H332" s="36">
        <v>1274.4666666666667</v>
      </c>
      <c r="I332" s="36">
        <v>1304.0333333333333</v>
      </c>
      <c r="J332" s="36">
        <v>1338.2666666666667</v>
      </c>
      <c r="K332" s="31">
        <v>1269.8</v>
      </c>
      <c r="L332" s="31">
        <v>1206</v>
      </c>
      <c r="M332" s="31">
        <v>8.6237600000000008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799.6</v>
      </c>
      <c r="D333" s="36">
        <v>797.30000000000007</v>
      </c>
      <c r="E333" s="36">
        <v>782.40000000000009</v>
      </c>
      <c r="F333" s="36">
        <v>765.2</v>
      </c>
      <c r="G333" s="36">
        <v>750.30000000000007</v>
      </c>
      <c r="H333" s="36">
        <v>814.50000000000011</v>
      </c>
      <c r="I333" s="36">
        <v>829.4</v>
      </c>
      <c r="J333" s="36">
        <v>846.60000000000014</v>
      </c>
      <c r="K333" s="31">
        <v>812.2</v>
      </c>
      <c r="L333" s="31">
        <v>780.1</v>
      </c>
      <c r="M333" s="31">
        <v>19.265319999999999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91.4</v>
      </c>
      <c r="D334" s="36">
        <v>91.816666666666663</v>
      </c>
      <c r="E334" s="36">
        <v>90.283333333333331</v>
      </c>
      <c r="F334" s="36">
        <v>89.166666666666671</v>
      </c>
      <c r="G334" s="36">
        <v>87.63333333333334</v>
      </c>
      <c r="H334" s="36">
        <v>92.933333333333323</v>
      </c>
      <c r="I334" s="36">
        <v>94.466666666666654</v>
      </c>
      <c r="J334" s="36">
        <v>95.583333333333314</v>
      </c>
      <c r="K334" s="31">
        <v>93.35</v>
      </c>
      <c r="L334" s="31">
        <v>90.7</v>
      </c>
      <c r="M334" s="31">
        <v>77.409239999999997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3610.45</v>
      </c>
      <c r="D335" s="36">
        <v>3621.9333333333329</v>
      </c>
      <c r="E335" s="36">
        <v>3589.4166666666661</v>
      </c>
      <c r="F335" s="36">
        <v>3568.3833333333332</v>
      </c>
      <c r="G335" s="36">
        <v>3535.8666666666663</v>
      </c>
      <c r="H335" s="36">
        <v>3642.9666666666658</v>
      </c>
      <c r="I335" s="36">
        <v>3675.4833333333331</v>
      </c>
      <c r="J335" s="36">
        <v>3696.5166666666655</v>
      </c>
      <c r="K335" s="31">
        <v>3654.45</v>
      </c>
      <c r="L335" s="31">
        <v>3600.9</v>
      </c>
      <c r="M335" s="31">
        <v>0.73307999999999995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802.2</v>
      </c>
      <c r="D336" s="36">
        <v>800.58333333333337</v>
      </c>
      <c r="E336" s="36">
        <v>796.66666666666674</v>
      </c>
      <c r="F336" s="36">
        <v>791.13333333333333</v>
      </c>
      <c r="G336" s="36">
        <v>787.2166666666667</v>
      </c>
      <c r="H336" s="36">
        <v>806.11666666666679</v>
      </c>
      <c r="I336" s="36">
        <v>810.03333333333353</v>
      </c>
      <c r="J336" s="36">
        <v>815.56666666666683</v>
      </c>
      <c r="K336" s="31">
        <v>804.5</v>
      </c>
      <c r="L336" s="31">
        <v>795.05</v>
      </c>
      <c r="M336" s="31">
        <v>0.90290000000000004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65.95</v>
      </c>
      <c r="D337" s="36">
        <v>66.45</v>
      </c>
      <c r="E337" s="36">
        <v>65.300000000000011</v>
      </c>
      <c r="F337" s="36">
        <v>64.650000000000006</v>
      </c>
      <c r="G337" s="36">
        <v>63.500000000000014</v>
      </c>
      <c r="H337" s="36">
        <v>67.100000000000009</v>
      </c>
      <c r="I337" s="36">
        <v>68.250000000000014</v>
      </c>
      <c r="J337" s="36">
        <v>68.900000000000006</v>
      </c>
      <c r="K337" s="31">
        <v>67.599999999999994</v>
      </c>
      <c r="L337" s="31">
        <v>65.8</v>
      </c>
      <c r="M337" s="31">
        <v>85.295519999999996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164.15</v>
      </c>
      <c r="D338" s="36">
        <v>165.18333333333334</v>
      </c>
      <c r="E338" s="36">
        <v>161.26666666666668</v>
      </c>
      <c r="F338" s="36">
        <v>158.38333333333335</v>
      </c>
      <c r="G338" s="36">
        <v>154.4666666666667</v>
      </c>
      <c r="H338" s="36">
        <v>168.06666666666666</v>
      </c>
      <c r="I338" s="36">
        <v>171.98333333333329</v>
      </c>
      <c r="J338" s="36">
        <v>174.86666666666665</v>
      </c>
      <c r="K338" s="31">
        <v>169.1</v>
      </c>
      <c r="L338" s="31">
        <v>162.30000000000001</v>
      </c>
      <c r="M338" s="31">
        <v>55.228319999999997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24350.85</v>
      </c>
      <c r="D339" s="36">
        <v>24376.95</v>
      </c>
      <c r="E339" s="36">
        <v>24233.9</v>
      </c>
      <c r="F339" s="36">
        <v>24116.95</v>
      </c>
      <c r="G339" s="36">
        <v>23973.9</v>
      </c>
      <c r="H339" s="36">
        <v>24493.9</v>
      </c>
      <c r="I339" s="36">
        <v>24636.949999999997</v>
      </c>
      <c r="J339" s="36">
        <v>24753.9</v>
      </c>
      <c r="K339" s="31">
        <v>24520</v>
      </c>
      <c r="L339" s="31">
        <v>24260</v>
      </c>
      <c r="M339" s="31">
        <v>0.36820999999999998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82.1</v>
      </c>
      <c r="D340" s="36">
        <v>82.916666666666657</v>
      </c>
      <c r="E340" s="36">
        <v>79.783333333333317</v>
      </c>
      <c r="F340" s="36">
        <v>77.466666666666654</v>
      </c>
      <c r="G340" s="36">
        <v>74.333333333333314</v>
      </c>
      <c r="H340" s="36">
        <v>85.23333333333332</v>
      </c>
      <c r="I340" s="36">
        <v>88.366666666666646</v>
      </c>
      <c r="J340" s="36">
        <v>90.683333333333323</v>
      </c>
      <c r="K340" s="31">
        <v>86.05</v>
      </c>
      <c r="L340" s="31">
        <v>80.599999999999994</v>
      </c>
      <c r="M340" s="31">
        <v>39.234560000000002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54.45</v>
      </c>
      <c r="D341" s="36">
        <v>54.949999999999996</v>
      </c>
      <c r="E341" s="36">
        <v>53.349999999999994</v>
      </c>
      <c r="F341" s="36">
        <v>52.25</v>
      </c>
      <c r="G341" s="36">
        <v>50.65</v>
      </c>
      <c r="H341" s="36">
        <v>56.04999999999999</v>
      </c>
      <c r="I341" s="36">
        <v>57.65</v>
      </c>
      <c r="J341" s="36">
        <v>58.749999999999986</v>
      </c>
      <c r="K341" s="31">
        <v>56.55</v>
      </c>
      <c r="L341" s="31">
        <v>53.85</v>
      </c>
      <c r="M341" s="31">
        <v>397.60660999999999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409.3</v>
      </c>
      <c r="D342" s="36">
        <v>412.13333333333338</v>
      </c>
      <c r="E342" s="36">
        <v>402.16666666666674</v>
      </c>
      <c r="F342" s="36">
        <v>395.03333333333336</v>
      </c>
      <c r="G342" s="36">
        <v>385.06666666666672</v>
      </c>
      <c r="H342" s="36">
        <v>419.26666666666677</v>
      </c>
      <c r="I342" s="36">
        <v>429.23333333333335</v>
      </c>
      <c r="J342" s="36">
        <v>436.36666666666679</v>
      </c>
      <c r="K342" s="31">
        <v>422.1</v>
      </c>
      <c r="L342" s="31">
        <v>405</v>
      </c>
      <c r="M342" s="31">
        <v>4.7168299999999999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164.35</v>
      </c>
      <c r="D343" s="36">
        <v>164.75</v>
      </c>
      <c r="E343" s="36">
        <v>161.69999999999999</v>
      </c>
      <c r="F343" s="36">
        <v>159.04999999999998</v>
      </c>
      <c r="G343" s="36">
        <v>155.99999999999997</v>
      </c>
      <c r="H343" s="36">
        <v>167.4</v>
      </c>
      <c r="I343" s="36">
        <v>170.45000000000002</v>
      </c>
      <c r="J343" s="36">
        <v>173.10000000000002</v>
      </c>
      <c r="K343" s="31">
        <v>167.8</v>
      </c>
      <c r="L343" s="31">
        <v>162.1</v>
      </c>
      <c r="M343" s="31">
        <v>20.859549999999999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171.5</v>
      </c>
      <c r="D344" s="36">
        <v>170.5</v>
      </c>
      <c r="E344" s="36">
        <v>169.3</v>
      </c>
      <c r="F344" s="36">
        <v>167.10000000000002</v>
      </c>
      <c r="G344" s="36">
        <v>165.90000000000003</v>
      </c>
      <c r="H344" s="36">
        <v>172.7</v>
      </c>
      <c r="I344" s="36">
        <v>173.89999999999998</v>
      </c>
      <c r="J344" s="36">
        <v>176.09999999999997</v>
      </c>
      <c r="K344" s="31">
        <v>171.7</v>
      </c>
      <c r="L344" s="31">
        <v>168.3</v>
      </c>
      <c r="M344" s="31">
        <v>112.50935</v>
      </c>
      <c r="N344" s="1"/>
      <c r="O344" s="1"/>
    </row>
    <row r="345" spans="1:15" ht="12.75" customHeight="1">
      <c r="A345" s="33">
        <v>335</v>
      </c>
      <c r="B345" s="53" t="s">
        <v>857</v>
      </c>
      <c r="C345" s="31">
        <v>41.95</v>
      </c>
      <c r="D345" s="36">
        <v>42.083333333333336</v>
      </c>
      <c r="E345" s="36">
        <v>41.266666666666673</v>
      </c>
      <c r="F345" s="36">
        <v>40.583333333333336</v>
      </c>
      <c r="G345" s="36">
        <v>39.766666666666673</v>
      </c>
      <c r="H345" s="36">
        <v>42.766666666666673</v>
      </c>
      <c r="I345" s="36">
        <v>43.583333333333336</v>
      </c>
      <c r="J345" s="36">
        <v>44.266666666666673</v>
      </c>
      <c r="K345" s="31">
        <v>42.9</v>
      </c>
      <c r="L345" s="31">
        <v>41.4</v>
      </c>
      <c r="M345" s="31">
        <v>32.386949999999999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239.7</v>
      </c>
      <c r="D346" s="36">
        <v>240.25</v>
      </c>
      <c r="E346" s="36">
        <v>236.5</v>
      </c>
      <c r="F346" s="36">
        <v>233.3</v>
      </c>
      <c r="G346" s="36">
        <v>229.55</v>
      </c>
      <c r="H346" s="36">
        <v>243.45</v>
      </c>
      <c r="I346" s="36">
        <v>247.2</v>
      </c>
      <c r="J346" s="36">
        <v>250.39999999999998</v>
      </c>
      <c r="K346" s="31">
        <v>244</v>
      </c>
      <c r="L346" s="31">
        <v>237.05</v>
      </c>
      <c r="M346" s="31">
        <v>4.9939999999999998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253.65</v>
      </c>
      <c r="D347" s="36">
        <v>252.33333333333334</v>
      </c>
      <c r="E347" s="36">
        <v>250.66666666666669</v>
      </c>
      <c r="F347" s="36">
        <v>247.68333333333334</v>
      </c>
      <c r="G347" s="36">
        <v>246.01666666666668</v>
      </c>
      <c r="H347" s="36">
        <v>255.31666666666669</v>
      </c>
      <c r="I347" s="36">
        <v>256.98333333333335</v>
      </c>
      <c r="J347" s="36">
        <v>259.9666666666667</v>
      </c>
      <c r="K347" s="31">
        <v>254</v>
      </c>
      <c r="L347" s="31">
        <v>249.35</v>
      </c>
      <c r="M347" s="31">
        <v>52.754179999999998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351.45</v>
      </c>
      <c r="D348" s="36">
        <v>351.16666666666669</v>
      </c>
      <c r="E348" s="36">
        <v>349.28333333333336</v>
      </c>
      <c r="F348" s="36">
        <v>347.11666666666667</v>
      </c>
      <c r="G348" s="36">
        <v>345.23333333333335</v>
      </c>
      <c r="H348" s="36">
        <v>353.33333333333337</v>
      </c>
      <c r="I348" s="36">
        <v>355.2166666666667</v>
      </c>
      <c r="J348" s="36">
        <v>357.38333333333338</v>
      </c>
      <c r="K348" s="31">
        <v>353.05</v>
      </c>
      <c r="L348" s="31">
        <v>349</v>
      </c>
      <c r="M348" s="31">
        <v>1.3578600000000001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1377.25</v>
      </c>
      <c r="D349" s="36">
        <v>1381.2833333333335</v>
      </c>
      <c r="E349" s="36">
        <v>1360.4666666666672</v>
      </c>
      <c r="F349" s="36">
        <v>1343.6833333333336</v>
      </c>
      <c r="G349" s="36">
        <v>1322.8666666666672</v>
      </c>
      <c r="H349" s="36">
        <v>1398.0666666666671</v>
      </c>
      <c r="I349" s="36">
        <v>1418.8833333333332</v>
      </c>
      <c r="J349" s="36">
        <v>1435.666666666667</v>
      </c>
      <c r="K349" s="31">
        <v>1402.1</v>
      </c>
      <c r="L349" s="31">
        <v>1364.5</v>
      </c>
      <c r="M349" s="31">
        <v>7.2881099999999996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191</v>
      </c>
      <c r="D350" s="36">
        <v>190.86666666666667</v>
      </c>
      <c r="E350" s="36">
        <v>189.88333333333335</v>
      </c>
      <c r="F350" s="36">
        <v>188.76666666666668</v>
      </c>
      <c r="G350" s="36">
        <v>187.78333333333336</v>
      </c>
      <c r="H350" s="36">
        <v>191.98333333333335</v>
      </c>
      <c r="I350" s="36">
        <v>192.9666666666667</v>
      </c>
      <c r="J350" s="36">
        <v>194.08333333333334</v>
      </c>
      <c r="K350" s="31">
        <v>191.85</v>
      </c>
      <c r="L350" s="31">
        <v>189.75</v>
      </c>
      <c r="M350" s="31">
        <v>75.388249999999999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303.64999999999998</v>
      </c>
      <c r="D351" s="36">
        <v>304.81666666666666</v>
      </c>
      <c r="E351" s="36">
        <v>301.38333333333333</v>
      </c>
      <c r="F351" s="36">
        <v>299.11666666666667</v>
      </c>
      <c r="G351" s="36">
        <v>295.68333333333334</v>
      </c>
      <c r="H351" s="36">
        <v>307.08333333333331</v>
      </c>
      <c r="I351" s="36">
        <v>310.51666666666659</v>
      </c>
      <c r="J351" s="36">
        <v>312.7833333333333</v>
      </c>
      <c r="K351" s="31">
        <v>308.25</v>
      </c>
      <c r="L351" s="31">
        <v>302.55</v>
      </c>
      <c r="M351" s="31">
        <v>11.089560000000001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1258.5</v>
      </c>
      <c r="D352" s="36">
        <v>1265.05</v>
      </c>
      <c r="E352" s="36">
        <v>1235.6499999999999</v>
      </c>
      <c r="F352" s="36">
        <v>1212.8</v>
      </c>
      <c r="G352" s="36">
        <v>1183.3999999999999</v>
      </c>
      <c r="H352" s="36">
        <v>1287.8999999999999</v>
      </c>
      <c r="I352" s="36">
        <v>1317.3</v>
      </c>
      <c r="J352" s="36">
        <v>1340.1499999999999</v>
      </c>
      <c r="K352" s="31">
        <v>1294.45</v>
      </c>
      <c r="L352" s="31">
        <v>1242.2</v>
      </c>
      <c r="M352" s="31">
        <v>8.4676799999999997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918.75</v>
      </c>
      <c r="D353" s="36">
        <v>917.05000000000007</v>
      </c>
      <c r="E353" s="36">
        <v>911.70000000000016</v>
      </c>
      <c r="F353" s="36">
        <v>904.65000000000009</v>
      </c>
      <c r="G353" s="36">
        <v>899.30000000000018</v>
      </c>
      <c r="H353" s="36">
        <v>924.10000000000014</v>
      </c>
      <c r="I353" s="36">
        <v>929.45</v>
      </c>
      <c r="J353" s="36">
        <v>936.50000000000011</v>
      </c>
      <c r="K353" s="31">
        <v>922.4</v>
      </c>
      <c r="L353" s="31">
        <v>910</v>
      </c>
      <c r="M353" s="31">
        <v>23.31673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4082.85</v>
      </c>
      <c r="D354" s="36">
        <v>4104.7333333333336</v>
      </c>
      <c r="E354" s="36">
        <v>4024.4666666666672</v>
      </c>
      <c r="F354" s="36">
        <v>3966.0833333333335</v>
      </c>
      <c r="G354" s="36">
        <v>3885.8166666666671</v>
      </c>
      <c r="H354" s="36">
        <v>4163.1166666666668</v>
      </c>
      <c r="I354" s="36">
        <v>4243.3833333333332</v>
      </c>
      <c r="J354" s="36">
        <v>4301.7666666666673</v>
      </c>
      <c r="K354" s="31">
        <v>4185</v>
      </c>
      <c r="L354" s="31">
        <v>4046.35</v>
      </c>
      <c r="M354" s="31">
        <v>0.72957000000000005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217.25</v>
      </c>
      <c r="D355" s="36">
        <v>217.16666666666666</v>
      </c>
      <c r="E355" s="36">
        <v>216.18333333333331</v>
      </c>
      <c r="F355" s="36">
        <v>215.11666666666665</v>
      </c>
      <c r="G355" s="36">
        <v>214.1333333333333</v>
      </c>
      <c r="H355" s="36">
        <v>218.23333333333332</v>
      </c>
      <c r="I355" s="36">
        <v>219.21666666666667</v>
      </c>
      <c r="J355" s="36">
        <v>220.28333333333333</v>
      </c>
      <c r="K355" s="31">
        <v>218.15</v>
      </c>
      <c r="L355" s="31">
        <v>216.1</v>
      </c>
      <c r="M355" s="31">
        <v>0.90830999999999995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37771.5</v>
      </c>
      <c r="D356" s="36">
        <v>37885.5</v>
      </c>
      <c r="E356" s="36">
        <v>37486</v>
      </c>
      <c r="F356" s="36">
        <v>37200.5</v>
      </c>
      <c r="G356" s="36">
        <v>36801</v>
      </c>
      <c r="H356" s="36">
        <v>38171</v>
      </c>
      <c r="I356" s="36">
        <v>38570.5</v>
      </c>
      <c r="J356" s="36">
        <v>38856</v>
      </c>
      <c r="K356" s="31">
        <v>38285</v>
      </c>
      <c r="L356" s="31">
        <v>37600</v>
      </c>
      <c r="M356" s="31">
        <v>0.14443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1344</v>
      </c>
      <c r="D357" s="36">
        <v>1350.9166666666667</v>
      </c>
      <c r="E357" s="36">
        <v>1329.8333333333335</v>
      </c>
      <c r="F357" s="36">
        <v>1315.6666666666667</v>
      </c>
      <c r="G357" s="36">
        <v>1294.5833333333335</v>
      </c>
      <c r="H357" s="36">
        <v>1365.0833333333335</v>
      </c>
      <c r="I357" s="36">
        <v>1386.166666666667</v>
      </c>
      <c r="J357" s="36">
        <v>1400.3333333333335</v>
      </c>
      <c r="K357" s="31">
        <v>1372</v>
      </c>
      <c r="L357" s="31">
        <v>1336.75</v>
      </c>
      <c r="M357" s="31">
        <v>4.1161300000000001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821.4</v>
      </c>
      <c r="D358" s="36">
        <v>817.31666666666661</v>
      </c>
      <c r="E358" s="36">
        <v>809.63333333333321</v>
      </c>
      <c r="F358" s="36">
        <v>797.86666666666656</v>
      </c>
      <c r="G358" s="36">
        <v>790.18333333333317</v>
      </c>
      <c r="H358" s="36">
        <v>829.08333333333326</v>
      </c>
      <c r="I358" s="36">
        <v>836.76666666666665</v>
      </c>
      <c r="J358" s="36">
        <v>848.5333333333333</v>
      </c>
      <c r="K358" s="31">
        <v>825</v>
      </c>
      <c r="L358" s="31">
        <v>805.55</v>
      </c>
      <c r="M358" s="31">
        <v>5.3375399999999997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242.9</v>
      </c>
      <c r="D359" s="36">
        <v>243.5</v>
      </c>
      <c r="E359" s="36">
        <v>239.8</v>
      </c>
      <c r="F359" s="36">
        <v>236.70000000000002</v>
      </c>
      <c r="G359" s="36">
        <v>233.00000000000003</v>
      </c>
      <c r="H359" s="36">
        <v>246.6</v>
      </c>
      <c r="I359" s="36">
        <v>250.29999999999998</v>
      </c>
      <c r="J359" s="36">
        <v>253.39999999999998</v>
      </c>
      <c r="K359" s="31">
        <v>247.2</v>
      </c>
      <c r="L359" s="31">
        <v>240.4</v>
      </c>
      <c r="M359" s="31">
        <v>38.559950000000001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6594</v>
      </c>
      <c r="D360" s="36">
        <v>6544.6833333333334</v>
      </c>
      <c r="E360" s="36">
        <v>6474.3666666666668</v>
      </c>
      <c r="F360" s="36">
        <v>6354.7333333333336</v>
      </c>
      <c r="G360" s="36">
        <v>6284.416666666667</v>
      </c>
      <c r="H360" s="36">
        <v>6664.3166666666666</v>
      </c>
      <c r="I360" s="36">
        <v>6734.6333333333341</v>
      </c>
      <c r="J360" s="36">
        <v>6854.2666666666664</v>
      </c>
      <c r="K360" s="31">
        <v>6615</v>
      </c>
      <c r="L360" s="31">
        <v>6425.05</v>
      </c>
      <c r="M360" s="31">
        <v>4.0395300000000001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195.85</v>
      </c>
      <c r="D361" s="36">
        <v>195.85</v>
      </c>
      <c r="E361" s="36">
        <v>194.39999999999998</v>
      </c>
      <c r="F361" s="36">
        <v>192.95</v>
      </c>
      <c r="G361" s="36">
        <v>191.49999999999997</v>
      </c>
      <c r="H361" s="36">
        <v>197.29999999999998</v>
      </c>
      <c r="I361" s="36">
        <v>198.74999999999997</v>
      </c>
      <c r="J361" s="36">
        <v>200.2</v>
      </c>
      <c r="K361" s="31">
        <v>197.3</v>
      </c>
      <c r="L361" s="31">
        <v>194.4</v>
      </c>
      <c r="M361" s="31">
        <v>23.532869999999999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4095</v>
      </c>
      <c r="D362" s="36">
        <v>4086.9833333333336</v>
      </c>
      <c r="E362" s="36">
        <v>4043.0166666666673</v>
      </c>
      <c r="F362" s="36">
        <v>3991.0333333333338</v>
      </c>
      <c r="G362" s="36">
        <v>3947.0666666666675</v>
      </c>
      <c r="H362" s="36">
        <v>4138.9666666666672</v>
      </c>
      <c r="I362" s="36">
        <v>4182.9333333333343</v>
      </c>
      <c r="J362" s="36">
        <v>4234.916666666667</v>
      </c>
      <c r="K362" s="31">
        <v>4130.95</v>
      </c>
      <c r="L362" s="31">
        <v>4035</v>
      </c>
      <c r="M362" s="31">
        <v>0.64593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2222.3000000000002</v>
      </c>
      <c r="D363" s="36">
        <v>2220.7333333333336</v>
      </c>
      <c r="E363" s="36">
        <v>2178.4666666666672</v>
      </c>
      <c r="F363" s="36">
        <v>2134.6333333333337</v>
      </c>
      <c r="G363" s="36">
        <v>2092.3666666666672</v>
      </c>
      <c r="H363" s="36">
        <v>2264.5666666666671</v>
      </c>
      <c r="I363" s="36">
        <v>2306.8333333333335</v>
      </c>
      <c r="J363" s="36">
        <v>2350.666666666667</v>
      </c>
      <c r="K363" s="31">
        <v>2263</v>
      </c>
      <c r="L363" s="31">
        <v>2176.9</v>
      </c>
      <c r="M363" s="31">
        <v>3.5543800000000001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3648.85</v>
      </c>
      <c r="D364" s="36">
        <v>3667.2333333333336</v>
      </c>
      <c r="E364" s="36">
        <v>3622.4666666666672</v>
      </c>
      <c r="F364" s="36">
        <v>3596.0833333333335</v>
      </c>
      <c r="G364" s="36">
        <v>3551.3166666666671</v>
      </c>
      <c r="H364" s="36">
        <v>3693.6166666666672</v>
      </c>
      <c r="I364" s="36">
        <v>3738.3833333333337</v>
      </c>
      <c r="J364" s="36">
        <v>3764.7666666666673</v>
      </c>
      <c r="K364" s="31">
        <v>3712</v>
      </c>
      <c r="L364" s="31">
        <v>3640.85</v>
      </c>
      <c r="M364" s="31">
        <v>1.34195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2488.35</v>
      </c>
      <c r="D365" s="36">
        <v>2491.4</v>
      </c>
      <c r="E365" s="36">
        <v>2475</v>
      </c>
      <c r="F365" s="36">
        <v>2461.65</v>
      </c>
      <c r="G365" s="36">
        <v>2445.25</v>
      </c>
      <c r="H365" s="36">
        <v>2504.75</v>
      </c>
      <c r="I365" s="36">
        <v>2521.1500000000005</v>
      </c>
      <c r="J365" s="36">
        <v>2534.5</v>
      </c>
      <c r="K365" s="31">
        <v>2507.8000000000002</v>
      </c>
      <c r="L365" s="31">
        <v>2478.0500000000002</v>
      </c>
      <c r="M365" s="31">
        <v>1.4316800000000001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914.8</v>
      </c>
      <c r="D366" s="36">
        <v>919.33333333333337</v>
      </c>
      <c r="E366" s="36">
        <v>906.41666666666674</v>
      </c>
      <c r="F366" s="36">
        <v>898.03333333333342</v>
      </c>
      <c r="G366" s="36">
        <v>885.11666666666679</v>
      </c>
      <c r="H366" s="36">
        <v>927.7166666666667</v>
      </c>
      <c r="I366" s="36">
        <v>940.63333333333344</v>
      </c>
      <c r="J366" s="36">
        <v>949.01666666666665</v>
      </c>
      <c r="K366" s="31">
        <v>932.25</v>
      </c>
      <c r="L366" s="31">
        <v>910.95</v>
      </c>
      <c r="M366" s="31">
        <v>8.2880400000000005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119.1</v>
      </c>
      <c r="D367" s="36">
        <v>120.39999999999999</v>
      </c>
      <c r="E367" s="36">
        <v>117.39999999999998</v>
      </c>
      <c r="F367" s="36">
        <v>115.69999999999999</v>
      </c>
      <c r="G367" s="36">
        <v>112.69999999999997</v>
      </c>
      <c r="H367" s="36">
        <v>122.09999999999998</v>
      </c>
      <c r="I367" s="36">
        <v>125.10000000000001</v>
      </c>
      <c r="J367" s="36">
        <v>126.79999999999998</v>
      </c>
      <c r="K367" s="31">
        <v>123.4</v>
      </c>
      <c r="L367" s="31">
        <v>118.7</v>
      </c>
      <c r="M367" s="31">
        <v>77.925979999999996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809</v>
      </c>
      <c r="D368" s="36">
        <v>812.38333333333333</v>
      </c>
      <c r="E368" s="36">
        <v>800.01666666666665</v>
      </c>
      <c r="F368" s="36">
        <v>791.0333333333333</v>
      </c>
      <c r="G368" s="36">
        <v>778.66666666666663</v>
      </c>
      <c r="H368" s="36">
        <v>821.36666666666667</v>
      </c>
      <c r="I368" s="36">
        <v>833.73333333333323</v>
      </c>
      <c r="J368" s="36">
        <v>842.7166666666667</v>
      </c>
      <c r="K368" s="31">
        <v>824.75</v>
      </c>
      <c r="L368" s="31">
        <v>803.4</v>
      </c>
      <c r="M368" s="31">
        <v>2.3144300000000002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325.89999999999998</v>
      </c>
      <c r="D369" s="36">
        <v>326.2833333333333</v>
      </c>
      <c r="E369" s="36">
        <v>323.11666666666662</v>
      </c>
      <c r="F369" s="36">
        <v>320.33333333333331</v>
      </c>
      <c r="G369" s="36">
        <v>317.16666666666663</v>
      </c>
      <c r="H369" s="36">
        <v>329.06666666666661</v>
      </c>
      <c r="I369" s="36">
        <v>332.23333333333335</v>
      </c>
      <c r="J369" s="36">
        <v>335.01666666666659</v>
      </c>
      <c r="K369" s="31">
        <v>329.45</v>
      </c>
      <c r="L369" s="31">
        <v>323.5</v>
      </c>
      <c r="M369" s="31">
        <v>1.99359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1515.25</v>
      </c>
      <c r="D370" s="36">
        <v>1518.1000000000001</v>
      </c>
      <c r="E370" s="36">
        <v>1500.2000000000003</v>
      </c>
      <c r="F370" s="36">
        <v>1485.15</v>
      </c>
      <c r="G370" s="36">
        <v>1467.2500000000002</v>
      </c>
      <c r="H370" s="36">
        <v>1533.1500000000003</v>
      </c>
      <c r="I370" s="36">
        <v>1551.0500000000004</v>
      </c>
      <c r="J370" s="36">
        <v>1566.1000000000004</v>
      </c>
      <c r="K370" s="31">
        <v>1536</v>
      </c>
      <c r="L370" s="31">
        <v>1503.05</v>
      </c>
      <c r="M370" s="31">
        <v>0.37968000000000002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5313.05</v>
      </c>
      <c r="D371" s="36">
        <v>5342.8499999999995</v>
      </c>
      <c r="E371" s="36">
        <v>5252.6999999999989</v>
      </c>
      <c r="F371" s="36">
        <v>5192.3499999999995</v>
      </c>
      <c r="G371" s="36">
        <v>5102.1999999999989</v>
      </c>
      <c r="H371" s="36">
        <v>5403.1999999999989</v>
      </c>
      <c r="I371" s="36">
        <v>5493.3499999999985</v>
      </c>
      <c r="J371" s="36">
        <v>5553.6999999999989</v>
      </c>
      <c r="K371" s="31">
        <v>5433</v>
      </c>
      <c r="L371" s="31">
        <v>5282.5</v>
      </c>
      <c r="M371" s="31">
        <v>5.6992000000000003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1020.4</v>
      </c>
      <c r="D372" s="36">
        <v>1024.6499999999999</v>
      </c>
      <c r="E372" s="36">
        <v>1012.7499999999998</v>
      </c>
      <c r="F372" s="36">
        <v>1005.0999999999999</v>
      </c>
      <c r="G372" s="36">
        <v>993.19999999999982</v>
      </c>
      <c r="H372" s="36">
        <v>1032.2999999999997</v>
      </c>
      <c r="I372" s="36">
        <v>1044.1999999999998</v>
      </c>
      <c r="J372" s="36">
        <v>1051.8499999999997</v>
      </c>
      <c r="K372" s="31">
        <v>1036.55</v>
      </c>
      <c r="L372" s="31">
        <v>1017</v>
      </c>
      <c r="M372" s="31">
        <v>0.64873000000000003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361.9</v>
      </c>
      <c r="D373" s="36">
        <v>361.91666666666669</v>
      </c>
      <c r="E373" s="36">
        <v>359.18333333333339</v>
      </c>
      <c r="F373" s="36">
        <v>356.4666666666667</v>
      </c>
      <c r="G373" s="36">
        <v>353.73333333333341</v>
      </c>
      <c r="H373" s="36">
        <v>364.63333333333338</v>
      </c>
      <c r="I373" s="36">
        <v>367.36666666666662</v>
      </c>
      <c r="J373" s="36">
        <v>370.08333333333337</v>
      </c>
      <c r="K373" s="31">
        <v>364.65</v>
      </c>
      <c r="L373" s="31">
        <v>359.2</v>
      </c>
      <c r="M373" s="31">
        <v>22.978750000000002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319.95</v>
      </c>
      <c r="D374" s="36">
        <v>320.25</v>
      </c>
      <c r="E374" s="36">
        <v>316.89999999999998</v>
      </c>
      <c r="F374" s="36">
        <v>313.84999999999997</v>
      </c>
      <c r="G374" s="36">
        <v>310.49999999999994</v>
      </c>
      <c r="H374" s="36">
        <v>323.3</v>
      </c>
      <c r="I374" s="36">
        <v>326.65000000000003</v>
      </c>
      <c r="J374" s="36">
        <v>329.70000000000005</v>
      </c>
      <c r="K374" s="31">
        <v>323.60000000000002</v>
      </c>
      <c r="L374" s="31">
        <v>317.2</v>
      </c>
      <c r="M374" s="31">
        <v>99.088719999999995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211.6</v>
      </c>
      <c r="D375" s="36">
        <v>210.79999999999998</v>
      </c>
      <c r="E375" s="36">
        <v>208.99999999999997</v>
      </c>
      <c r="F375" s="36">
        <v>206.39999999999998</v>
      </c>
      <c r="G375" s="36">
        <v>204.59999999999997</v>
      </c>
      <c r="H375" s="36">
        <v>213.39999999999998</v>
      </c>
      <c r="I375" s="36">
        <v>215.2</v>
      </c>
      <c r="J375" s="36">
        <v>217.79999999999998</v>
      </c>
      <c r="K375" s="31">
        <v>212.6</v>
      </c>
      <c r="L375" s="31">
        <v>208.2</v>
      </c>
      <c r="M375" s="31">
        <v>130.79580000000001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579.85</v>
      </c>
      <c r="D376" s="36">
        <v>581.91666666666663</v>
      </c>
      <c r="E376" s="36">
        <v>573.93333333333328</v>
      </c>
      <c r="F376" s="36">
        <v>568.01666666666665</v>
      </c>
      <c r="G376" s="36">
        <v>560.0333333333333</v>
      </c>
      <c r="H376" s="36">
        <v>587.83333333333326</v>
      </c>
      <c r="I376" s="36">
        <v>595.81666666666661</v>
      </c>
      <c r="J376" s="36">
        <v>601.73333333333323</v>
      </c>
      <c r="K376" s="31">
        <v>589.9</v>
      </c>
      <c r="L376" s="31">
        <v>576</v>
      </c>
      <c r="M376" s="31">
        <v>3.7424599999999999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905.7</v>
      </c>
      <c r="D377" s="36">
        <v>904.6</v>
      </c>
      <c r="E377" s="36">
        <v>896.30000000000007</v>
      </c>
      <c r="F377" s="36">
        <v>886.90000000000009</v>
      </c>
      <c r="G377" s="36">
        <v>878.60000000000014</v>
      </c>
      <c r="H377" s="36">
        <v>914</v>
      </c>
      <c r="I377" s="36">
        <v>922.3</v>
      </c>
      <c r="J377" s="36">
        <v>931.69999999999993</v>
      </c>
      <c r="K377" s="31">
        <v>912.9</v>
      </c>
      <c r="L377" s="31">
        <v>895.2</v>
      </c>
      <c r="M377" s="31">
        <v>5.0690299999999997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684.85</v>
      </c>
      <c r="D378" s="36">
        <v>688.30000000000007</v>
      </c>
      <c r="E378" s="36">
        <v>677.75000000000011</v>
      </c>
      <c r="F378" s="36">
        <v>670.65000000000009</v>
      </c>
      <c r="G378" s="36">
        <v>660.10000000000014</v>
      </c>
      <c r="H378" s="36">
        <v>695.40000000000009</v>
      </c>
      <c r="I378" s="36">
        <v>705.95</v>
      </c>
      <c r="J378" s="36">
        <v>713.05000000000007</v>
      </c>
      <c r="K378" s="31">
        <v>698.85</v>
      </c>
      <c r="L378" s="31">
        <v>681.2</v>
      </c>
      <c r="M378" s="31">
        <v>1.2148000000000001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167.15</v>
      </c>
      <c r="D379" s="36">
        <v>169.36666666666667</v>
      </c>
      <c r="E379" s="36">
        <v>164.38333333333335</v>
      </c>
      <c r="F379" s="36">
        <v>161.61666666666667</v>
      </c>
      <c r="G379" s="36">
        <v>156.63333333333335</v>
      </c>
      <c r="H379" s="36">
        <v>172.13333333333335</v>
      </c>
      <c r="I379" s="36">
        <v>177.1166666666667</v>
      </c>
      <c r="J379" s="36">
        <v>179.88333333333335</v>
      </c>
      <c r="K379" s="31">
        <v>174.35</v>
      </c>
      <c r="L379" s="31">
        <v>166.6</v>
      </c>
      <c r="M379" s="31">
        <v>7.2930999999999999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17907.849999999999</v>
      </c>
      <c r="D380" s="36">
        <v>18031.600000000002</v>
      </c>
      <c r="E380" s="36">
        <v>17677.250000000004</v>
      </c>
      <c r="F380" s="36">
        <v>17446.650000000001</v>
      </c>
      <c r="G380" s="36">
        <v>17092.300000000003</v>
      </c>
      <c r="H380" s="36">
        <v>18262.200000000004</v>
      </c>
      <c r="I380" s="36">
        <v>18616.550000000003</v>
      </c>
      <c r="J380" s="36">
        <v>18847.150000000005</v>
      </c>
      <c r="K380" s="31">
        <v>18385.95</v>
      </c>
      <c r="L380" s="31">
        <v>17801</v>
      </c>
      <c r="M380" s="31">
        <v>9.9790000000000004E-2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76.349999999999994</v>
      </c>
      <c r="D381" s="36">
        <v>76.883333333333326</v>
      </c>
      <c r="E381" s="36">
        <v>75.466666666666654</v>
      </c>
      <c r="F381" s="36">
        <v>74.583333333333329</v>
      </c>
      <c r="G381" s="36">
        <v>73.166666666666657</v>
      </c>
      <c r="H381" s="36">
        <v>77.766666666666652</v>
      </c>
      <c r="I381" s="36">
        <v>79.183333333333337</v>
      </c>
      <c r="J381" s="36">
        <v>80.066666666666649</v>
      </c>
      <c r="K381" s="31">
        <v>78.3</v>
      </c>
      <c r="L381" s="31">
        <v>76</v>
      </c>
      <c r="M381" s="31">
        <v>355.33375999999998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1655.05</v>
      </c>
      <c r="D382" s="36">
        <v>1666.05</v>
      </c>
      <c r="E382" s="36">
        <v>1637.1</v>
      </c>
      <c r="F382" s="36">
        <v>1619.1499999999999</v>
      </c>
      <c r="G382" s="36">
        <v>1590.1999999999998</v>
      </c>
      <c r="H382" s="36">
        <v>1684</v>
      </c>
      <c r="I382" s="36">
        <v>1712.9500000000003</v>
      </c>
      <c r="J382" s="36">
        <v>1730.9</v>
      </c>
      <c r="K382" s="31">
        <v>1695</v>
      </c>
      <c r="L382" s="31">
        <v>1648.1</v>
      </c>
      <c r="M382" s="31">
        <v>1.71512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490.15</v>
      </c>
      <c r="D383" s="36">
        <v>493.41666666666669</v>
      </c>
      <c r="E383" s="36">
        <v>481.83333333333337</v>
      </c>
      <c r="F383" s="36">
        <v>473.51666666666671</v>
      </c>
      <c r="G383" s="36">
        <v>461.93333333333339</v>
      </c>
      <c r="H383" s="36">
        <v>501.73333333333335</v>
      </c>
      <c r="I383" s="36">
        <v>513.31666666666672</v>
      </c>
      <c r="J383" s="36">
        <v>521.63333333333333</v>
      </c>
      <c r="K383" s="31">
        <v>505</v>
      </c>
      <c r="L383" s="31">
        <v>485.1</v>
      </c>
      <c r="M383" s="31">
        <v>3.9718900000000001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1431.45</v>
      </c>
      <c r="D384" s="36">
        <v>1427.9833333333333</v>
      </c>
      <c r="E384" s="36">
        <v>1415.9666666666667</v>
      </c>
      <c r="F384" s="36">
        <v>1400.4833333333333</v>
      </c>
      <c r="G384" s="36">
        <v>1388.4666666666667</v>
      </c>
      <c r="H384" s="36">
        <v>1443.4666666666667</v>
      </c>
      <c r="I384" s="36">
        <v>1455.4833333333336</v>
      </c>
      <c r="J384" s="36">
        <v>1470.9666666666667</v>
      </c>
      <c r="K384" s="31">
        <v>1440</v>
      </c>
      <c r="L384" s="31">
        <v>1412.5</v>
      </c>
      <c r="M384" s="31">
        <v>0.82676000000000005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165.8</v>
      </c>
      <c r="D385" s="36">
        <v>165.8</v>
      </c>
      <c r="E385" s="36">
        <v>163.70000000000002</v>
      </c>
      <c r="F385" s="36">
        <v>161.6</v>
      </c>
      <c r="G385" s="36">
        <v>159.5</v>
      </c>
      <c r="H385" s="36">
        <v>167.90000000000003</v>
      </c>
      <c r="I385" s="36">
        <v>170.00000000000006</v>
      </c>
      <c r="J385" s="36">
        <v>172.10000000000005</v>
      </c>
      <c r="K385" s="31">
        <v>167.9</v>
      </c>
      <c r="L385" s="31">
        <v>163.69999999999999</v>
      </c>
      <c r="M385" s="31">
        <v>106.00693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146.25</v>
      </c>
      <c r="D386" s="36">
        <v>145.53333333333333</v>
      </c>
      <c r="E386" s="36">
        <v>142.96666666666667</v>
      </c>
      <c r="F386" s="36">
        <v>139.68333333333334</v>
      </c>
      <c r="G386" s="36">
        <v>137.11666666666667</v>
      </c>
      <c r="H386" s="36">
        <v>148.81666666666666</v>
      </c>
      <c r="I386" s="36">
        <v>151.38333333333333</v>
      </c>
      <c r="J386" s="36">
        <v>154.66666666666666</v>
      </c>
      <c r="K386" s="31">
        <v>148.1</v>
      </c>
      <c r="L386" s="31">
        <v>142.25</v>
      </c>
      <c r="M386" s="31">
        <v>53.365769999999998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1131.3</v>
      </c>
      <c r="D387" s="36">
        <v>1131.8999999999999</v>
      </c>
      <c r="E387" s="36">
        <v>1104.3499999999997</v>
      </c>
      <c r="F387" s="36">
        <v>1077.3999999999999</v>
      </c>
      <c r="G387" s="36">
        <v>1049.8499999999997</v>
      </c>
      <c r="H387" s="36">
        <v>1158.8499999999997</v>
      </c>
      <c r="I387" s="36">
        <v>1186.3999999999999</v>
      </c>
      <c r="J387" s="36">
        <v>1213.3499999999997</v>
      </c>
      <c r="K387" s="31">
        <v>1159.45</v>
      </c>
      <c r="L387" s="31">
        <v>1104.95</v>
      </c>
      <c r="M387" s="31">
        <v>3.8239399999999999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347.2</v>
      </c>
      <c r="D388" s="36">
        <v>352.06666666666666</v>
      </c>
      <c r="E388" s="36">
        <v>338.93333333333334</v>
      </c>
      <c r="F388" s="36">
        <v>330.66666666666669</v>
      </c>
      <c r="G388" s="36">
        <v>317.53333333333336</v>
      </c>
      <c r="H388" s="36">
        <v>360.33333333333331</v>
      </c>
      <c r="I388" s="36">
        <v>373.46666666666664</v>
      </c>
      <c r="J388" s="36">
        <v>381.73333333333329</v>
      </c>
      <c r="K388" s="31">
        <v>365.2</v>
      </c>
      <c r="L388" s="31">
        <v>343.8</v>
      </c>
      <c r="M388" s="31">
        <v>21.305160000000001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229.6</v>
      </c>
      <c r="D389" s="36">
        <v>232.36666666666667</v>
      </c>
      <c r="E389" s="36">
        <v>224.73333333333335</v>
      </c>
      <c r="F389" s="36">
        <v>219.86666666666667</v>
      </c>
      <c r="G389" s="36">
        <v>212.23333333333335</v>
      </c>
      <c r="H389" s="36">
        <v>237.23333333333335</v>
      </c>
      <c r="I389" s="36">
        <v>244.86666666666667</v>
      </c>
      <c r="J389" s="36">
        <v>249.73333333333335</v>
      </c>
      <c r="K389" s="31">
        <v>240</v>
      </c>
      <c r="L389" s="31">
        <v>227.5</v>
      </c>
      <c r="M389" s="31">
        <v>99.834549999999993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121.95</v>
      </c>
      <c r="D390" s="36">
        <v>122.48333333333333</v>
      </c>
      <c r="E390" s="36">
        <v>120.46666666666667</v>
      </c>
      <c r="F390" s="36">
        <v>118.98333333333333</v>
      </c>
      <c r="G390" s="36">
        <v>116.96666666666667</v>
      </c>
      <c r="H390" s="36">
        <v>123.96666666666667</v>
      </c>
      <c r="I390" s="36">
        <v>125.98333333333335</v>
      </c>
      <c r="J390" s="36">
        <v>127.46666666666667</v>
      </c>
      <c r="K390" s="31">
        <v>124.5</v>
      </c>
      <c r="L390" s="31">
        <v>121</v>
      </c>
      <c r="M390" s="31">
        <v>20.351150000000001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3544.4</v>
      </c>
      <c r="D391" s="36">
        <v>3535.25</v>
      </c>
      <c r="E391" s="36">
        <v>3509.35</v>
      </c>
      <c r="F391" s="36">
        <v>3474.2999999999997</v>
      </c>
      <c r="G391" s="36">
        <v>3448.3999999999996</v>
      </c>
      <c r="H391" s="36">
        <v>3570.3</v>
      </c>
      <c r="I391" s="36">
        <v>3596.2</v>
      </c>
      <c r="J391" s="36">
        <v>3631.2500000000005</v>
      </c>
      <c r="K391" s="31">
        <v>3561.15</v>
      </c>
      <c r="L391" s="31">
        <v>3500.2</v>
      </c>
      <c r="M391" s="31">
        <v>0.18886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73.650000000000006</v>
      </c>
      <c r="D392" s="36">
        <v>74.38333333333334</v>
      </c>
      <c r="E392" s="36">
        <v>71.416666666666686</v>
      </c>
      <c r="F392" s="36">
        <v>69.183333333333351</v>
      </c>
      <c r="G392" s="36">
        <v>66.216666666666697</v>
      </c>
      <c r="H392" s="36">
        <v>76.616666666666674</v>
      </c>
      <c r="I392" s="36">
        <v>79.583333333333343</v>
      </c>
      <c r="J392" s="36">
        <v>81.816666666666663</v>
      </c>
      <c r="K392" s="31">
        <v>77.349999999999994</v>
      </c>
      <c r="L392" s="31">
        <v>72.150000000000006</v>
      </c>
      <c r="M392" s="31">
        <v>262.15217000000001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1677.2</v>
      </c>
      <c r="D393" s="36">
        <v>1697.0666666666666</v>
      </c>
      <c r="E393" s="36">
        <v>1645.1333333333332</v>
      </c>
      <c r="F393" s="36">
        <v>1613.0666666666666</v>
      </c>
      <c r="G393" s="36">
        <v>1561.1333333333332</v>
      </c>
      <c r="H393" s="36">
        <v>1729.1333333333332</v>
      </c>
      <c r="I393" s="36">
        <v>1781.0666666666666</v>
      </c>
      <c r="J393" s="36">
        <v>1813.1333333333332</v>
      </c>
      <c r="K393" s="31">
        <v>1749</v>
      </c>
      <c r="L393" s="31">
        <v>1665</v>
      </c>
      <c r="M393" s="31">
        <v>5.7638299999999996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234.1</v>
      </c>
      <c r="D394" s="36">
        <v>234.46666666666667</v>
      </c>
      <c r="E394" s="36">
        <v>232.03333333333333</v>
      </c>
      <c r="F394" s="36">
        <v>229.96666666666667</v>
      </c>
      <c r="G394" s="36">
        <v>227.53333333333333</v>
      </c>
      <c r="H394" s="36">
        <v>236.53333333333333</v>
      </c>
      <c r="I394" s="36">
        <v>238.96666666666667</v>
      </c>
      <c r="J394" s="36">
        <v>241.03333333333333</v>
      </c>
      <c r="K394" s="31">
        <v>236.9</v>
      </c>
      <c r="L394" s="31">
        <v>232.4</v>
      </c>
      <c r="M394" s="31">
        <v>46.663139999999999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337.3</v>
      </c>
      <c r="D395" s="36">
        <v>338.16666666666669</v>
      </c>
      <c r="E395" s="36">
        <v>334.43333333333339</v>
      </c>
      <c r="F395" s="36">
        <v>331.56666666666672</v>
      </c>
      <c r="G395" s="36">
        <v>327.83333333333343</v>
      </c>
      <c r="H395" s="36">
        <v>341.03333333333336</v>
      </c>
      <c r="I395" s="36">
        <v>344.76666666666659</v>
      </c>
      <c r="J395" s="36">
        <v>347.63333333333333</v>
      </c>
      <c r="K395" s="31">
        <v>341.9</v>
      </c>
      <c r="L395" s="31">
        <v>335.3</v>
      </c>
      <c r="M395" s="31">
        <v>67.255030000000005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159.05000000000001</v>
      </c>
      <c r="D396" s="36">
        <v>159.06666666666669</v>
      </c>
      <c r="E396" s="36">
        <v>157.58333333333337</v>
      </c>
      <c r="F396" s="36">
        <v>156.11666666666667</v>
      </c>
      <c r="G396" s="36">
        <v>154.63333333333335</v>
      </c>
      <c r="H396" s="36">
        <v>160.53333333333339</v>
      </c>
      <c r="I396" s="36">
        <v>162.01666666666668</v>
      </c>
      <c r="J396" s="36">
        <v>163.48333333333341</v>
      </c>
      <c r="K396" s="31">
        <v>160.55000000000001</v>
      </c>
      <c r="L396" s="31">
        <v>157.6</v>
      </c>
      <c r="M396" s="31">
        <v>11.98624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897.45</v>
      </c>
      <c r="D397" s="36">
        <v>897.94999999999993</v>
      </c>
      <c r="E397" s="36">
        <v>894.49999999999989</v>
      </c>
      <c r="F397" s="36">
        <v>891.55</v>
      </c>
      <c r="G397" s="36">
        <v>888.09999999999991</v>
      </c>
      <c r="H397" s="36">
        <v>900.89999999999986</v>
      </c>
      <c r="I397" s="36">
        <v>904.34999999999991</v>
      </c>
      <c r="J397" s="36">
        <v>907.29999999999984</v>
      </c>
      <c r="K397" s="31">
        <v>901.4</v>
      </c>
      <c r="L397" s="31">
        <v>895</v>
      </c>
      <c r="M397" s="31">
        <v>0.41203000000000001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2388.1999999999998</v>
      </c>
      <c r="D398" s="36">
        <v>2384.9499999999998</v>
      </c>
      <c r="E398" s="36">
        <v>2375.4499999999998</v>
      </c>
      <c r="F398" s="36">
        <v>2362.6999999999998</v>
      </c>
      <c r="G398" s="36">
        <v>2353.1999999999998</v>
      </c>
      <c r="H398" s="36">
        <v>2397.6999999999998</v>
      </c>
      <c r="I398" s="36">
        <v>2407.1999999999998</v>
      </c>
      <c r="J398" s="36">
        <v>2419.9499999999998</v>
      </c>
      <c r="K398" s="31">
        <v>2394.4499999999998</v>
      </c>
      <c r="L398" s="31">
        <v>2372.1999999999998</v>
      </c>
      <c r="M398" s="31">
        <v>42.67407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111.95</v>
      </c>
      <c r="D399" s="36">
        <v>112.58333333333333</v>
      </c>
      <c r="E399" s="36">
        <v>110.61666666666666</v>
      </c>
      <c r="F399" s="36">
        <v>109.28333333333333</v>
      </c>
      <c r="G399" s="36">
        <v>107.31666666666666</v>
      </c>
      <c r="H399" s="36">
        <v>113.91666666666666</v>
      </c>
      <c r="I399" s="36">
        <v>115.88333333333333</v>
      </c>
      <c r="J399" s="36">
        <v>117.21666666666665</v>
      </c>
      <c r="K399" s="31">
        <v>114.55</v>
      </c>
      <c r="L399" s="31">
        <v>111.25</v>
      </c>
      <c r="M399" s="31">
        <v>11.78289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734.15</v>
      </c>
      <c r="D400" s="36">
        <v>725.41666666666663</v>
      </c>
      <c r="E400" s="36">
        <v>711.83333333333326</v>
      </c>
      <c r="F400" s="36">
        <v>689.51666666666665</v>
      </c>
      <c r="G400" s="36">
        <v>675.93333333333328</v>
      </c>
      <c r="H400" s="36">
        <v>747.73333333333323</v>
      </c>
      <c r="I400" s="36">
        <v>761.31666666666649</v>
      </c>
      <c r="J400" s="36">
        <v>783.63333333333321</v>
      </c>
      <c r="K400" s="31">
        <v>739</v>
      </c>
      <c r="L400" s="31">
        <v>703.1</v>
      </c>
      <c r="M400" s="31">
        <v>3.9294099999999998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471.4</v>
      </c>
      <c r="D401" s="36">
        <v>471.95</v>
      </c>
      <c r="E401" s="36">
        <v>464</v>
      </c>
      <c r="F401" s="36">
        <v>456.6</v>
      </c>
      <c r="G401" s="36">
        <v>448.65000000000003</v>
      </c>
      <c r="H401" s="36">
        <v>479.34999999999997</v>
      </c>
      <c r="I401" s="36">
        <v>487.2999999999999</v>
      </c>
      <c r="J401" s="36">
        <v>494.69999999999993</v>
      </c>
      <c r="K401" s="31">
        <v>479.9</v>
      </c>
      <c r="L401" s="31">
        <v>464.55</v>
      </c>
      <c r="M401" s="31">
        <v>5.5067000000000004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711.3</v>
      </c>
      <c r="D402" s="36">
        <v>713.26666666666677</v>
      </c>
      <c r="E402" s="36">
        <v>706.58333333333348</v>
      </c>
      <c r="F402" s="36">
        <v>701.86666666666667</v>
      </c>
      <c r="G402" s="36">
        <v>695.18333333333339</v>
      </c>
      <c r="H402" s="36">
        <v>717.98333333333358</v>
      </c>
      <c r="I402" s="36">
        <v>724.66666666666674</v>
      </c>
      <c r="J402" s="36">
        <v>729.38333333333367</v>
      </c>
      <c r="K402" s="31">
        <v>719.95</v>
      </c>
      <c r="L402" s="31">
        <v>708.55</v>
      </c>
      <c r="M402" s="31">
        <v>0.43742999999999999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1548.4</v>
      </c>
      <c r="D403" s="36">
        <v>1549.55</v>
      </c>
      <c r="E403" s="36">
        <v>1544.05</v>
      </c>
      <c r="F403" s="36">
        <v>1539.7</v>
      </c>
      <c r="G403" s="36">
        <v>1534.2</v>
      </c>
      <c r="H403" s="36">
        <v>1553.8999999999999</v>
      </c>
      <c r="I403" s="36">
        <v>1559.3999999999999</v>
      </c>
      <c r="J403" s="36">
        <v>1563.7499999999998</v>
      </c>
      <c r="K403" s="31">
        <v>1555.05</v>
      </c>
      <c r="L403" s="31">
        <v>1545.2</v>
      </c>
      <c r="M403" s="31">
        <v>0.44135000000000002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87.7</v>
      </c>
      <c r="D404" s="36">
        <v>87.783333333333346</v>
      </c>
      <c r="E404" s="36">
        <v>86.716666666666697</v>
      </c>
      <c r="F404" s="36">
        <v>85.733333333333348</v>
      </c>
      <c r="G404" s="36">
        <v>84.6666666666667</v>
      </c>
      <c r="H404" s="36">
        <v>88.766666666666694</v>
      </c>
      <c r="I404" s="36">
        <v>89.833333333333329</v>
      </c>
      <c r="J404" s="36">
        <v>90.816666666666691</v>
      </c>
      <c r="K404" s="31">
        <v>88.85</v>
      </c>
      <c r="L404" s="31">
        <v>86.8</v>
      </c>
      <c r="M404" s="31">
        <v>97.343329999999995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7861.9</v>
      </c>
      <c r="D405" s="36">
        <v>7854.5666666666666</v>
      </c>
      <c r="E405" s="36">
        <v>7715.3833333333332</v>
      </c>
      <c r="F405" s="36">
        <v>7568.8666666666668</v>
      </c>
      <c r="G405" s="36">
        <v>7429.6833333333334</v>
      </c>
      <c r="H405" s="36">
        <v>8001.083333333333</v>
      </c>
      <c r="I405" s="36">
        <v>8140.2666666666655</v>
      </c>
      <c r="J405" s="36">
        <v>8286.7833333333328</v>
      </c>
      <c r="K405" s="31">
        <v>7993.75</v>
      </c>
      <c r="L405" s="31">
        <v>7708.05</v>
      </c>
      <c r="M405" s="31">
        <v>0.48448999999999998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1389.85</v>
      </c>
      <c r="D406" s="36">
        <v>1389.3166666666666</v>
      </c>
      <c r="E406" s="36">
        <v>1375.6333333333332</v>
      </c>
      <c r="F406" s="36">
        <v>1361.4166666666665</v>
      </c>
      <c r="G406" s="36">
        <v>1347.7333333333331</v>
      </c>
      <c r="H406" s="36">
        <v>1403.5333333333333</v>
      </c>
      <c r="I406" s="36">
        <v>1417.2166666666667</v>
      </c>
      <c r="J406" s="36">
        <v>1431.4333333333334</v>
      </c>
      <c r="K406" s="31">
        <v>1403</v>
      </c>
      <c r="L406" s="31">
        <v>1375.1</v>
      </c>
      <c r="M406" s="31">
        <v>0.71963999999999995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731.7</v>
      </c>
      <c r="D407" s="36">
        <v>733.86666666666667</v>
      </c>
      <c r="E407" s="36">
        <v>727.83333333333337</v>
      </c>
      <c r="F407" s="36">
        <v>723.9666666666667</v>
      </c>
      <c r="G407" s="36">
        <v>717.93333333333339</v>
      </c>
      <c r="H407" s="36">
        <v>737.73333333333335</v>
      </c>
      <c r="I407" s="36">
        <v>743.76666666666665</v>
      </c>
      <c r="J407" s="36">
        <v>747.63333333333333</v>
      </c>
      <c r="K407" s="31">
        <v>739.9</v>
      </c>
      <c r="L407" s="31">
        <v>730</v>
      </c>
      <c r="M407" s="31">
        <v>15.28078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1430.1</v>
      </c>
      <c r="D408" s="36">
        <v>1428.6666666666667</v>
      </c>
      <c r="E408" s="36">
        <v>1418.7833333333335</v>
      </c>
      <c r="F408" s="36">
        <v>1407.4666666666667</v>
      </c>
      <c r="G408" s="36">
        <v>1397.5833333333335</v>
      </c>
      <c r="H408" s="36">
        <v>1439.9833333333336</v>
      </c>
      <c r="I408" s="36">
        <v>1449.8666666666668</v>
      </c>
      <c r="J408" s="36">
        <v>1461.1833333333336</v>
      </c>
      <c r="K408" s="31">
        <v>1438.55</v>
      </c>
      <c r="L408" s="31">
        <v>1417.35</v>
      </c>
      <c r="M408" s="31">
        <v>8.6565499999999993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2811.85</v>
      </c>
      <c r="D409" s="36">
        <v>2807.0166666666664</v>
      </c>
      <c r="E409" s="36">
        <v>2755.0333333333328</v>
      </c>
      <c r="F409" s="36">
        <v>2698.2166666666662</v>
      </c>
      <c r="G409" s="36">
        <v>2646.2333333333327</v>
      </c>
      <c r="H409" s="36">
        <v>2863.833333333333</v>
      </c>
      <c r="I409" s="36">
        <v>2915.8166666666666</v>
      </c>
      <c r="J409" s="36">
        <v>2972.6333333333332</v>
      </c>
      <c r="K409" s="31">
        <v>2859</v>
      </c>
      <c r="L409" s="31">
        <v>2750.2</v>
      </c>
      <c r="M409" s="31">
        <v>3.2580499999999999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410.9</v>
      </c>
      <c r="D410" s="36">
        <v>410.75</v>
      </c>
      <c r="E410" s="36">
        <v>406.65</v>
      </c>
      <c r="F410" s="36">
        <v>402.4</v>
      </c>
      <c r="G410" s="36">
        <v>398.29999999999995</v>
      </c>
      <c r="H410" s="36">
        <v>415</v>
      </c>
      <c r="I410" s="36">
        <v>419.1</v>
      </c>
      <c r="J410" s="36">
        <v>423.35</v>
      </c>
      <c r="K410" s="31">
        <v>414.85</v>
      </c>
      <c r="L410" s="31">
        <v>406.5</v>
      </c>
      <c r="M410" s="31">
        <v>0.54522000000000004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663.5</v>
      </c>
      <c r="D411" s="36">
        <v>664.15</v>
      </c>
      <c r="E411" s="36">
        <v>656.15</v>
      </c>
      <c r="F411" s="36">
        <v>648.79999999999995</v>
      </c>
      <c r="G411" s="36">
        <v>640.79999999999995</v>
      </c>
      <c r="H411" s="36">
        <v>671.5</v>
      </c>
      <c r="I411" s="36">
        <v>679.5</v>
      </c>
      <c r="J411" s="36">
        <v>686.85</v>
      </c>
      <c r="K411" s="31">
        <v>672.15</v>
      </c>
      <c r="L411" s="31">
        <v>656.8</v>
      </c>
      <c r="M411" s="31">
        <v>0.21718999999999999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25997.05</v>
      </c>
      <c r="D412" s="36">
        <v>25992.366666666669</v>
      </c>
      <c r="E412" s="36">
        <v>25884.733333333337</v>
      </c>
      <c r="F412" s="36">
        <v>25772.416666666668</v>
      </c>
      <c r="G412" s="36">
        <v>25664.783333333336</v>
      </c>
      <c r="H412" s="36">
        <v>26104.683333333338</v>
      </c>
      <c r="I412" s="36">
        <v>26212.316666666669</v>
      </c>
      <c r="J412" s="36">
        <v>26324.633333333339</v>
      </c>
      <c r="K412" s="31">
        <v>26100</v>
      </c>
      <c r="L412" s="31">
        <v>25880.05</v>
      </c>
      <c r="M412" s="31">
        <v>0.39406999999999998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49.5</v>
      </c>
      <c r="D413" s="36">
        <v>49.466666666666669</v>
      </c>
      <c r="E413" s="36">
        <v>49.033333333333339</v>
      </c>
      <c r="F413" s="36">
        <v>48.56666666666667</v>
      </c>
      <c r="G413" s="36">
        <v>48.13333333333334</v>
      </c>
      <c r="H413" s="36">
        <v>49.933333333333337</v>
      </c>
      <c r="I413" s="36">
        <v>50.366666666666674</v>
      </c>
      <c r="J413" s="36">
        <v>50.833333333333336</v>
      </c>
      <c r="K413" s="31">
        <v>49.9</v>
      </c>
      <c r="L413" s="31">
        <v>49</v>
      </c>
      <c r="M413" s="31">
        <v>46.668120000000002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1977.1</v>
      </c>
      <c r="D414" s="36">
        <v>1980.1166666666668</v>
      </c>
      <c r="E414" s="36">
        <v>1950.2333333333336</v>
      </c>
      <c r="F414" s="36">
        <v>1923.3666666666668</v>
      </c>
      <c r="G414" s="36">
        <v>1893.4833333333336</v>
      </c>
      <c r="H414" s="36">
        <v>2006.9833333333336</v>
      </c>
      <c r="I414" s="36">
        <v>2036.8666666666668</v>
      </c>
      <c r="J414" s="36">
        <v>2063.7333333333336</v>
      </c>
      <c r="K414" s="31">
        <v>2010</v>
      </c>
      <c r="L414" s="31">
        <v>1953.25</v>
      </c>
      <c r="M414" s="31">
        <v>5.2781500000000001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447.95</v>
      </c>
      <c r="D415" s="36">
        <v>448.7</v>
      </c>
      <c r="E415" s="36">
        <v>443.45</v>
      </c>
      <c r="F415" s="36">
        <v>438.95</v>
      </c>
      <c r="G415" s="36">
        <v>433.7</v>
      </c>
      <c r="H415" s="36">
        <v>453.2</v>
      </c>
      <c r="I415" s="36">
        <v>458.45</v>
      </c>
      <c r="J415" s="36">
        <v>462.95</v>
      </c>
      <c r="K415" s="31">
        <v>453.95</v>
      </c>
      <c r="L415" s="31">
        <v>444.2</v>
      </c>
      <c r="M415" s="31">
        <v>3.5434600000000001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3549</v>
      </c>
      <c r="D416" s="36">
        <v>3556.3333333333335</v>
      </c>
      <c r="E416" s="36">
        <v>3512.666666666667</v>
      </c>
      <c r="F416" s="36">
        <v>3476.3333333333335</v>
      </c>
      <c r="G416" s="36">
        <v>3432.666666666667</v>
      </c>
      <c r="H416" s="36">
        <v>3592.666666666667</v>
      </c>
      <c r="I416" s="36">
        <v>3636.3333333333339</v>
      </c>
      <c r="J416" s="36">
        <v>3672.666666666667</v>
      </c>
      <c r="K416" s="31">
        <v>3600</v>
      </c>
      <c r="L416" s="31">
        <v>3520</v>
      </c>
      <c r="M416" s="31">
        <v>1.6367499999999999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81.05</v>
      </c>
      <c r="D417" s="36">
        <v>81.533333333333331</v>
      </c>
      <c r="E417" s="36">
        <v>79.86666666666666</v>
      </c>
      <c r="F417" s="36">
        <v>78.683333333333323</v>
      </c>
      <c r="G417" s="36">
        <v>77.016666666666652</v>
      </c>
      <c r="H417" s="36">
        <v>82.716666666666669</v>
      </c>
      <c r="I417" s="36">
        <v>84.383333333333354</v>
      </c>
      <c r="J417" s="36">
        <v>85.566666666666677</v>
      </c>
      <c r="K417" s="31">
        <v>83.2</v>
      </c>
      <c r="L417" s="31">
        <v>80.349999999999994</v>
      </c>
      <c r="M417" s="31">
        <v>575.44115999999997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4702</v>
      </c>
      <c r="D418" s="36">
        <v>4679.6333333333341</v>
      </c>
      <c r="E418" s="36">
        <v>4646.3166666666684</v>
      </c>
      <c r="F418" s="36">
        <v>4590.6333333333341</v>
      </c>
      <c r="G418" s="36">
        <v>4557.3166666666684</v>
      </c>
      <c r="H418" s="36">
        <v>4735.3166666666684</v>
      </c>
      <c r="I418" s="36">
        <v>4768.6333333333341</v>
      </c>
      <c r="J418" s="36">
        <v>4824.3166666666684</v>
      </c>
      <c r="K418" s="31">
        <v>4712.95</v>
      </c>
      <c r="L418" s="31">
        <v>4623.95</v>
      </c>
      <c r="M418" s="31">
        <v>0.84819999999999995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872.55</v>
      </c>
      <c r="D419" s="36">
        <v>875.16666666666663</v>
      </c>
      <c r="E419" s="36">
        <v>861.38333333333321</v>
      </c>
      <c r="F419" s="36">
        <v>850.21666666666658</v>
      </c>
      <c r="G419" s="36">
        <v>836.43333333333317</v>
      </c>
      <c r="H419" s="36">
        <v>886.33333333333326</v>
      </c>
      <c r="I419" s="36">
        <v>900.11666666666679</v>
      </c>
      <c r="J419" s="36">
        <v>911.2833333333333</v>
      </c>
      <c r="K419" s="31">
        <v>888.95</v>
      </c>
      <c r="L419" s="31">
        <v>864</v>
      </c>
      <c r="M419" s="31">
        <v>2.3414899999999998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6649.25</v>
      </c>
      <c r="D420" s="36">
        <v>6753.666666666667</v>
      </c>
      <c r="E420" s="36">
        <v>6461.2833333333338</v>
      </c>
      <c r="F420" s="36">
        <v>6273.3166666666666</v>
      </c>
      <c r="G420" s="36">
        <v>5980.9333333333334</v>
      </c>
      <c r="H420" s="36">
        <v>6941.6333333333341</v>
      </c>
      <c r="I420" s="36">
        <v>7234.0166666666673</v>
      </c>
      <c r="J420" s="36">
        <v>7421.9833333333345</v>
      </c>
      <c r="K420" s="31">
        <v>7046.05</v>
      </c>
      <c r="L420" s="31">
        <v>6565.7</v>
      </c>
      <c r="M420" s="31">
        <v>1.1068899999999999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578.15</v>
      </c>
      <c r="D421" s="36">
        <v>580.33333333333337</v>
      </c>
      <c r="E421" s="36">
        <v>572.06666666666672</v>
      </c>
      <c r="F421" s="36">
        <v>565.98333333333335</v>
      </c>
      <c r="G421" s="36">
        <v>557.7166666666667</v>
      </c>
      <c r="H421" s="36">
        <v>586.41666666666674</v>
      </c>
      <c r="I421" s="36">
        <v>594.68333333333339</v>
      </c>
      <c r="J421" s="36">
        <v>600.76666666666677</v>
      </c>
      <c r="K421" s="31">
        <v>588.6</v>
      </c>
      <c r="L421" s="31">
        <v>574.25</v>
      </c>
      <c r="M421" s="31">
        <v>8.6026299999999996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1302.3</v>
      </c>
      <c r="D422" s="36">
        <v>1311.95</v>
      </c>
      <c r="E422" s="36">
        <v>1241.5</v>
      </c>
      <c r="F422" s="36">
        <v>1180.7</v>
      </c>
      <c r="G422" s="36">
        <v>1110.25</v>
      </c>
      <c r="H422" s="36">
        <v>1372.75</v>
      </c>
      <c r="I422" s="36">
        <v>1443.2000000000003</v>
      </c>
      <c r="J422" s="36">
        <v>1504</v>
      </c>
      <c r="K422" s="31">
        <v>1382.4</v>
      </c>
      <c r="L422" s="31">
        <v>1251.1500000000001</v>
      </c>
      <c r="M422" s="31">
        <v>12.32366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2333.1</v>
      </c>
      <c r="D423" s="36">
        <v>2343.5166666666664</v>
      </c>
      <c r="E423" s="36">
        <v>2318.583333333333</v>
      </c>
      <c r="F423" s="36">
        <v>2304.0666666666666</v>
      </c>
      <c r="G423" s="36">
        <v>2279.1333333333332</v>
      </c>
      <c r="H423" s="36">
        <v>2358.0333333333328</v>
      </c>
      <c r="I423" s="36">
        <v>2382.9666666666662</v>
      </c>
      <c r="J423" s="36">
        <v>2397.4833333333327</v>
      </c>
      <c r="K423" s="31">
        <v>2368.4499999999998</v>
      </c>
      <c r="L423" s="31">
        <v>2329</v>
      </c>
      <c r="M423" s="31">
        <v>1.1013500000000001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561.6</v>
      </c>
      <c r="D424" s="36">
        <v>561.30000000000007</v>
      </c>
      <c r="E424" s="36">
        <v>556.95000000000016</v>
      </c>
      <c r="F424" s="36">
        <v>552.30000000000007</v>
      </c>
      <c r="G424" s="36">
        <v>547.95000000000016</v>
      </c>
      <c r="H424" s="36">
        <v>565.95000000000016</v>
      </c>
      <c r="I424" s="36">
        <v>570.30000000000007</v>
      </c>
      <c r="J424" s="36">
        <v>574.95000000000016</v>
      </c>
      <c r="K424" s="31">
        <v>565.65</v>
      </c>
      <c r="L424" s="31">
        <v>556.65</v>
      </c>
      <c r="M424" s="31">
        <v>2.3281800000000001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558.95000000000005</v>
      </c>
      <c r="D425" s="36">
        <v>559.5333333333333</v>
      </c>
      <c r="E425" s="36">
        <v>554.56666666666661</v>
      </c>
      <c r="F425" s="36">
        <v>550.18333333333328</v>
      </c>
      <c r="G425" s="36">
        <v>545.21666666666658</v>
      </c>
      <c r="H425" s="36">
        <v>563.91666666666663</v>
      </c>
      <c r="I425" s="36">
        <v>568.88333333333333</v>
      </c>
      <c r="J425" s="36">
        <v>573.26666666666665</v>
      </c>
      <c r="K425" s="31">
        <v>564.5</v>
      </c>
      <c r="L425" s="31">
        <v>555.15</v>
      </c>
      <c r="M425" s="31">
        <v>149.09071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89.25</v>
      </c>
      <c r="D426" s="36">
        <v>89.666666666666671</v>
      </c>
      <c r="E426" s="36">
        <v>88.333333333333343</v>
      </c>
      <c r="F426" s="36">
        <v>87.416666666666671</v>
      </c>
      <c r="G426" s="36">
        <v>86.083333333333343</v>
      </c>
      <c r="H426" s="36">
        <v>90.583333333333343</v>
      </c>
      <c r="I426" s="36">
        <v>91.916666666666686</v>
      </c>
      <c r="J426" s="36">
        <v>92.833333333333343</v>
      </c>
      <c r="K426" s="31">
        <v>91</v>
      </c>
      <c r="L426" s="31">
        <v>88.75</v>
      </c>
      <c r="M426" s="31">
        <v>117.01214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314.8</v>
      </c>
      <c r="D427" s="36">
        <v>309.86666666666667</v>
      </c>
      <c r="E427" s="36">
        <v>304.93333333333334</v>
      </c>
      <c r="F427" s="36">
        <v>295.06666666666666</v>
      </c>
      <c r="G427" s="36">
        <v>290.13333333333333</v>
      </c>
      <c r="H427" s="36">
        <v>319.73333333333335</v>
      </c>
      <c r="I427" s="36">
        <v>324.66666666666674</v>
      </c>
      <c r="J427" s="36">
        <v>334.53333333333336</v>
      </c>
      <c r="K427" s="31">
        <v>314.8</v>
      </c>
      <c r="L427" s="31">
        <v>300</v>
      </c>
      <c r="M427" s="31">
        <v>13.199009999999999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146.05000000000001</v>
      </c>
      <c r="D428" s="36">
        <v>147.60000000000002</v>
      </c>
      <c r="E428" s="36">
        <v>144.05000000000004</v>
      </c>
      <c r="F428" s="36">
        <v>142.05000000000001</v>
      </c>
      <c r="G428" s="36">
        <v>138.50000000000003</v>
      </c>
      <c r="H428" s="36">
        <v>149.60000000000005</v>
      </c>
      <c r="I428" s="36">
        <v>153.15</v>
      </c>
      <c r="J428" s="36">
        <v>155.15000000000006</v>
      </c>
      <c r="K428" s="31">
        <v>151.15</v>
      </c>
      <c r="L428" s="31">
        <v>145.6</v>
      </c>
      <c r="M428" s="31">
        <v>18.48706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384.5</v>
      </c>
      <c r="D429" s="36">
        <v>384.5</v>
      </c>
      <c r="E429" s="36">
        <v>381</v>
      </c>
      <c r="F429" s="36">
        <v>377.5</v>
      </c>
      <c r="G429" s="36">
        <v>374</v>
      </c>
      <c r="H429" s="36">
        <v>388</v>
      </c>
      <c r="I429" s="36">
        <v>391.5</v>
      </c>
      <c r="J429" s="36">
        <v>395</v>
      </c>
      <c r="K429" s="31">
        <v>388</v>
      </c>
      <c r="L429" s="31">
        <v>381</v>
      </c>
      <c r="M429" s="31">
        <v>0.98916000000000004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248</v>
      </c>
      <c r="D430" s="36">
        <v>249.76666666666665</v>
      </c>
      <c r="E430" s="36">
        <v>245.08333333333331</v>
      </c>
      <c r="F430" s="36">
        <v>242.16666666666666</v>
      </c>
      <c r="G430" s="36">
        <v>237.48333333333332</v>
      </c>
      <c r="H430" s="36">
        <v>252.68333333333331</v>
      </c>
      <c r="I430" s="36">
        <v>257.36666666666667</v>
      </c>
      <c r="J430" s="36">
        <v>260.2833333333333</v>
      </c>
      <c r="K430" s="31">
        <v>254.45</v>
      </c>
      <c r="L430" s="31">
        <v>246.85</v>
      </c>
      <c r="M430" s="31">
        <v>4.3969199999999997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1204.0999999999999</v>
      </c>
      <c r="D431" s="36">
        <v>1205.9666666666665</v>
      </c>
      <c r="E431" s="36">
        <v>1197.133333333333</v>
      </c>
      <c r="F431" s="36">
        <v>1190.1666666666665</v>
      </c>
      <c r="G431" s="36">
        <v>1181.333333333333</v>
      </c>
      <c r="H431" s="36">
        <v>1212.9333333333329</v>
      </c>
      <c r="I431" s="36">
        <v>1221.7666666666664</v>
      </c>
      <c r="J431" s="36">
        <v>1228.7333333333329</v>
      </c>
      <c r="K431" s="31">
        <v>1214.8</v>
      </c>
      <c r="L431" s="31">
        <v>1199</v>
      </c>
      <c r="M431" s="31">
        <v>14.01782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663.1</v>
      </c>
      <c r="D432" s="36">
        <v>664.81666666666672</v>
      </c>
      <c r="E432" s="36">
        <v>656.73333333333346</v>
      </c>
      <c r="F432" s="36">
        <v>650.36666666666679</v>
      </c>
      <c r="G432" s="36">
        <v>642.28333333333353</v>
      </c>
      <c r="H432" s="36">
        <v>671.18333333333339</v>
      </c>
      <c r="I432" s="36">
        <v>679.26666666666665</v>
      </c>
      <c r="J432" s="36">
        <v>685.63333333333333</v>
      </c>
      <c r="K432" s="31">
        <v>672.9</v>
      </c>
      <c r="L432" s="31">
        <v>658.45</v>
      </c>
      <c r="M432" s="31">
        <v>5.7167700000000004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3200.45</v>
      </c>
      <c r="D433" s="36">
        <v>3185.1666666666665</v>
      </c>
      <c r="E433" s="36">
        <v>3161.833333333333</v>
      </c>
      <c r="F433" s="36">
        <v>3123.2166666666667</v>
      </c>
      <c r="G433" s="36">
        <v>3099.8833333333332</v>
      </c>
      <c r="H433" s="36">
        <v>3223.7833333333328</v>
      </c>
      <c r="I433" s="36">
        <v>3247.1166666666659</v>
      </c>
      <c r="J433" s="36">
        <v>3285.7333333333327</v>
      </c>
      <c r="K433" s="31">
        <v>3208.5</v>
      </c>
      <c r="L433" s="31">
        <v>3146.55</v>
      </c>
      <c r="M433" s="31">
        <v>0.47703000000000001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1242.5</v>
      </c>
      <c r="D434" s="36">
        <v>1240.3500000000001</v>
      </c>
      <c r="E434" s="36">
        <v>1230.7000000000003</v>
      </c>
      <c r="F434" s="36">
        <v>1218.9000000000001</v>
      </c>
      <c r="G434" s="36">
        <v>1209.2500000000002</v>
      </c>
      <c r="H434" s="36">
        <v>1252.1500000000003</v>
      </c>
      <c r="I434" s="36">
        <v>1261.8000000000004</v>
      </c>
      <c r="J434" s="36">
        <v>1273.6000000000004</v>
      </c>
      <c r="K434" s="31">
        <v>1250</v>
      </c>
      <c r="L434" s="31">
        <v>1228.55</v>
      </c>
      <c r="M434" s="31">
        <v>1.06412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469.6</v>
      </c>
      <c r="D435" s="36">
        <v>473.2</v>
      </c>
      <c r="E435" s="36">
        <v>462.5</v>
      </c>
      <c r="F435" s="36">
        <v>455.40000000000003</v>
      </c>
      <c r="G435" s="36">
        <v>444.70000000000005</v>
      </c>
      <c r="H435" s="36">
        <v>480.29999999999995</v>
      </c>
      <c r="I435" s="36">
        <v>490.99999999999989</v>
      </c>
      <c r="J435" s="36">
        <v>498.09999999999991</v>
      </c>
      <c r="K435" s="31">
        <v>483.9</v>
      </c>
      <c r="L435" s="31">
        <v>466.1</v>
      </c>
      <c r="M435" s="31">
        <v>6.06548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370.35</v>
      </c>
      <c r="D436" s="36">
        <v>371.63333333333338</v>
      </c>
      <c r="E436" s="36">
        <v>366.71666666666675</v>
      </c>
      <c r="F436" s="36">
        <v>363.08333333333337</v>
      </c>
      <c r="G436" s="36">
        <v>358.16666666666674</v>
      </c>
      <c r="H436" s="36">
        <v>375.26666666666677</v>
      </c>
      <c r="I436" s="36">
        <v>380.18333333333339</v>
      </c>
      <c r="J436" s="36">
        <v>383.81666666666678</v>
      </c>
      <c r="K436" s="31">
        <v>376.55</v>
      </c>
      <c r="L436" s="31">
        <v>368</v>
      </c>
      <c r="M436" s="31">
        <v>0.92281000000000002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4079.65</v>
      </c>
      <c r="D437" s="36">
        <v>4089.2166666666667</v>
      </c>
      <c r="E437" s="36">
        <v>4040.4333333333334</v>
      </c>
      <c r="F437" s="36">
        <v>4001.2166666666667</v>
      </c>
      <c r="G437" s="36">
        <v>3952.4333333333334</v>
      </c>
      <c r="H437" s="36">
        <v>4128.4333333333334</v>
      </c>
      <c r="I437" s="36">
        <v>4177.2166666666672</v>
      </c>
      <c r="J437" s="36">
        <v>4216.4333333333334</v>
      </c>
      <c r="K437" s="31">
        <v>4138</v>
      </c>
      <c r="L437" s="31">
        <v>4050</v>
      </c>
      <c r="M437" s="31">
        <v>1.0411699999999999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611.04999999999995</v>
      </c>
      <c r="D438" s="36">
        <v>612.68333333333328</v>
      </c>
      <c r="E438" s="36">
        <v>603.36666666666656</v>
      </c>
      <c r="F438" s="36">
        <v>595.68333333333328</v>
      </c>
      <c r="G438" s="36">
        <v>586.36666666666656</v>
      </c>
      <c r="H438" s="36">
        <v>620.36666666666656</v>
      </c>
      <c r="I438" s="36">
        <v>629.68333333333339</v>
      </c>
      <c r="J438" s="36">
        <v>637.36666666666656</v>
      </c>
      <c r="K438" s="31">
        <v>622</v>
      </c>
      <c r="L438" s="31">
        <v>605</v>
      </c>
      <c r="M438" s="31">
        <v>5.8312900000000001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37.35</v>
      </c>
      <c r="D439" s="36">
        <v>37.733333333333327</v>
      </c>
      <c r="E439" s="36">
        <v>36.966666666666654</v>
      </c>
      <c r="F439" s="36">
        <v>36.583333333333329</v>
      </c>
      <c r="G439" s="36">
        <v>35.816666666666656</v>
      </c>
      <c r="H439" s="36">
        <v>38.116666666666653</v>
      </c>
      <c r="I439" s="36">
        <v>38.883333333333319</v>
      </c>
      <c r="J439" s="36">
        <v>39.266666666666652</v>
      </c>
      <c r="K439" s="31">
        <v>38.5</v>
      </c>
      <c r="L439" s="31">
        <v>37.35</v>
      </c>
      <c r="M439" s="31">
        <v>426.57148999999998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431</v>
      </c>
      <c r="D440" s="36">
        <v>426.75</v>
      </c>
      <c r="E440" s="36">
        <v>420.5</v>
      </c>
      <c r="F440" s="36">
        <v>410</v>
      </c>
      <c r="G440" s="36">
        <v>403.75</v>
      </c>
      <c r="H440" s="36">
        <v>437.25</v>
      </c>
      <c r="I440" s="36">
        <v>443.5</v>
      </c>
      <c r="J440" s="36">
        <v>454</v>
      </c>
      <c r="K440" s="31">
        <v>433</v>
      </c>
      <c r="L440" s="31">
        <v>416.25</v>
      </c>
      <c r="M440" s="31">
        <v>17.487860000000001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727.75</v>
      </c>
      <c r="D441" s="36">
        <v>724.61666666666667</v>
      </c>
      <c r="E441" s="36">
        <v>718.68333333333339</v>
      </c>
      <c r="F441" s="36">
        <v>709.61666666666667</v>
      </c>
      <c r="G441" s="36">
        <v>703.68333333333339</v>
      </c>
      <c r="H441" s="36">
        <v>733.68333333333339</v>
      </c>
      <c r="I441" s="36">
        <v>739.61666666666656</v>
      </c>
      <c r="J441" s="36">
        <v>748.68333333333339</v>
      </c>
      <c r="K441" s="31">
        <v>730.55</v>
      </c>
      <c r="L441" s="31">
        <v>715.55</v>
      </c>
      <c r="M441" s="31">
        <v>2.1665000000000001</v>
      </c>
      <c r="N441" s="1"/>
      <c r="O441" s="1"/>
    </row>
    <row r="442" spans="1:15" ht="12.75" customHeight="1">
      <c r="A442" s="33">
        <v>432</v>
      </c>
      <c r="B442" s="53" t="s">
        <v>859</v>
      </c>
      <c r="C442" s="31">
        <v>512.4</v>
      </c>
      <c r="D442" s="36">
        <v>515.08333333333326</v>
      </c>
      <c r="E442" s="36">
        <v>507.61666666666656</v>
      </c>
      <c r="F442" s="36">
        <v>502.83333333333331</v>
      </c>
      <c r="G442" s="36">
        <v>495.36666666666662</v>
      </c>
      <c r="H442" s="36">
        <v>519.86666666666656</v>
      </c>
      <c r="I442" s="36">
        <v>527.33333333333326</v>
      </c>
      <c r="J442" s="36">
        <v>532.11666666666645</v>
      </c>
      <c r="K442" s="31">
        <v>522.54999999999995</v>
      </c>
      <c r="L442" s="31">
        <v>510.3</v>
      </c>
      <c r="M442" s="31">
        <v>0.89283000000000001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921.25</v>
      </c>
      <c r="D443" s="36">
        <v>924.01666666666677</v>
      </c>
      <c r="E443" s="36">
        <v>911.23333333333358</v>
      </c>
      <c r="F443" s="36">
        <v>901.21666666666681</v>
      </c>
      <c r="G443" s="36">
        <v>888.43333333333362</v>
      </c>
      <c r="H443" s="36">
        <v>934.03333333333353</v>
      </c>
      <c r="I443" s="36">
        <v>946.81666666666661</v>
      </c>
      <c r="J443" s="36">
        <v>956.83333333333348</v>
      </c>
      <c r="K443" s="31">
        <v>936.8</v>
      </c>
      <c r="L443" s="31">
        <v>914</v>
      </c>
      <c r="M443" s="31">
        <v>3.2952699999999999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960.45</v>
      </c>
      <c r="D444" s="36">
        <v>959.66666666666663</v>
      </c>
      <c r="E444" s="36">
        <v>951.83333333333326</v>
      </c>
      <c r="F444" s="36">
        <v>943.21666666666658</v>
      </c>
      <c r="G444" s="36">
        <v>935.38333333333321</v>
      </c>
      <c r="H444" s="36">
        <v>968.2833333333333</v>
      </c>
      <c r="I444" s="36">
        <v>976.11666666666656</v>
      </c>
      <c r="J444" s="36">
        <v>984.73333333333335</v>
      </c>
      <c r="K444" s="31">
        <v>967.5</v>
      </c>
      <c r="L444" s="31">
        <v>951.05</v>
      </c>
      <c r="M444" s="31">
        <v>4.5696500000000002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1705.25</v>
      </c>
      <c r="D445" s="36">
        <v>1708.8666666666668</v>
      </c>
      <c r="E445" s="36">
        <v>1688.3833333333337</v>
      </c>
      <c r="F445" s="36">
        <v>1671.5166666666669</v>
      </c>
      <c r="G445" s="36">
        <v>1651.0333333333338</v>
      </c>
      <c r="H445" s="36">
        <v>1725.7333333333336</v>
      </c>
      <c r="I445" s="36">
        <v>1746.2166666666667</v>
      </c>
      <c r="J445" s="36">
        <v>1763.0833333333335</v>
      </c>
      <c r="K445" s="31">
        <v>1729.35</v>
      </c>
      <c r="L445" s="31">
        <v>1692</v>
      </c>
      <c r="M445" s="31">
        <v>8.6288999999999998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3530.15</v>
      </c>
      <c r="D446" s="36">
        <v>3514.6333333333332</v>
      </c>
      <c r="E446" s="36">
        <v>3496.6166666666663</v>
      </c>
      <c r="F446" s="36">
        <v>3463.083333333333</v>
      </c>
      <c r="G446" s="36">
        <v>3445.0666666666662</v>
      </c>
      <c r="H446" s="36">
        <v>3548.1666666666665</v>
      </c>
      <c r="I446" s="36">
        <v>3566.1833333333329</v>
      </c>
      <c r="J446" s="36">
        <v>3599.7166666666667</v>
      </c>
      <c r="K446" s="31">
        <v>3532.65</v>
      </c>
      <c r="L446" s="31">
        <v>3481.1</v>
      </c>
      <c r="M446" s="31">
        <v>17.980509999999999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928.25</v>
      </c>
      <c r="D447" s="36">
        <v>930.1</v>
      </c>
      <c r="E447" s="36">
        <v>920.40000000000009</v>
      </c>
      <c r="F447" s="36">
        <v>912.55000000000007</v>
      </c>
      <c r="G447" s="36">
        <v>902.85000000000014</v>
      </c>
      <c r="H447" s="36">
        <v>937.95</v>
      </c>
      <c r="I447" s="36">
        <v>947.65000000000009</v>
      </c>
      <c r="J447" s="36">
        <v>955.5</v>
      </c>
      <c r="K447" s="31">
        <v>939.8</v>
      </c>
      <c r="L447" s="31">
        <v>922.25</v>
      </c>
      <c r="M447" s="31">
        <v>8.8544900000000002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8389.7000000000007</v>
      </c>
      <c r="D448" s="36">
        <v>8393.6333333333332</v>
      </c>
      <c r="E448" s="36">
        <v>8329.2666666666664</v>
      </c>
      <c r="F448" s="36">
        <v>8268.8333333333339</v>
      </c>
      <c r="G448" s="36">
        <v>8204.4666666666672</v>
      </c>
      <c r="H448" s="36">
        <v>8454.0666666666657</v>
      </c>
      <c r="I448" s="36">
        <v>8518.4333333333307</v>
      </c>
      <c r="J448" s="36">
        <v>8578.866666666665</v>
      </c>
      <c r="K448" s="31">
        <v>8458</v>
      </c>
      <c r="L448" s="31">
        <v>8333.2000000000007</v>
      </c>
      <c r="M448" s="31">
        <v>0.78752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4180.3</v>
      </c>
      <c r="D449" s="36">
        <v>4236.1166666666659</v>
      </c>
      <c r="E449" s="36">
        <v>4072.2333333333318</v>
      </c>
      <c r="F449" s="36">
        <v>3964.1666666666661</v>
      </c>
      <c r="G449" s="36">
        <v>3800.2833333333319</v>
      </c>
      <c r="H449" s="36">
        <v>4344.1833333333316</v>
      </c>
      <c r="I449" s="36">
        <v>4508.0666666666648</v>
      </c>
      <c r="J449" s="36">
        <v>4616.1333333333314</v>
      </c>
      <c r="K449" s="31">
        <v>4400</v>
      </c>
      <c r="L449" s="31">
        <v>4128.05</v>
      </c>
      <c r="M449" s="31">
        <v>8.7891100000000009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461.1</v>
      </c>
      <c r="D450" s="36">
        <v>461.18333333333339</v>
      </c>
      <c r="E450" s="36">
        <v>456.26666666666677</v>
      </c>
      <c r="F450" s="36">
        <v>451.43333333333339</v>
      </c>
      <c r="G450" s="36">
        <v>446.51666666666677</v>
      </c>
      <c r="H450" s="36">
        <v>466.01666666666677</v>
      </c>
      <c r="I450" s="36">
        <v>470.93333333333339</v>
      </c>
      <c r="J450" s="36">
        <v>475.76666666666677</v>
      </c>
      <c r="K450" s="31">
        <v>466.1</v>
      </c>
      <c r="L450" s="31">
        <v>456.35</v>
      </c>
      <c r="M450" s="31">
        <v>35.680799999999998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681.2</v>
      </c>
      <c r="D451" s="36">
        <v>681.53333333333342</v>
      </c>
      <c r="E451" s="36">
        <v>675.71666666666681</v>
      </c>
      <c r="F451" s="36">
        <v>670.23333333333335</v>
      </c>
      <c r="G451" s="36">
        <v>664.41666666666674</v>
      </c>
      <c r="H451" s="36">
        <v>687.01666666666688</v>
      </c>
      <c r="I451" s="36">
        <v>692.83333333333348</v>
      </c>
      <c r="J451" s="36">
        <v>698.31666666666695</v>
      </c>
      <c r="K451" s="31">
        <v>687.35</v>
      </c>
      <c r="L451" s="31">
        <v>676.05</v>
      </c>
      <c r="M451" s="31">
        <v>92.796419999999998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262.10000000000002</v>
      </c>
      <c r="D452" s="36">
        <v>261.65000000000003</v>
      </c>
      <c r="E452" s="36">
        <v>259.70000000000005</v>
      </c>
      <c r="F452" s="36">
        <v>257.3</v>
      </c>
      <c r="G452" s="36">
        <v>255.35000000000002</v>
      </c>
      <c r="H452" s="36">
        <v>264.05000000000007</v>
      </c>
      <c r="I452" s="36">
        <v>266</v>
      </c>
      <c r="J452" s="36">
        <v>268.40000000000009</v>
      </c>
      <c r="K452" s="31">
        <v>263.60000000000002</v>
      </c>
      <c r="L452" s="31">
        <v>259.25</v>
      </c>
      <c r="M452" s="31">
        <v>45.379689999999997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126.1</v>
      </c>
      <c r="D453" s="36">
        <v>126.16666666666667</v>
      </c>
      <c r="E453" s="36">
        <v>125.43333333333334</v>
      </c>
      <c r="F453" s="36">
        <v>124.76666666666667</v>
      </c>
      <c r="G453" s="36">
        <v>124.03333333333333</v>
      </c>
      <c r="H453" s="36">
        <v>126.83333333333334</v>
      </c>
      <c r="I453" s="36">
        <v>127.56666666666666</v>
      </c>
      <c r="J453" s="36">
        <v>128.23333333333335</v>
      </c>
      <c r="K453" s="31">
        <v>126.9</v>
      </c>
      <c r="L453" s="31">
        <v>125.5</v>
      </c>
      <c r="M453" s="31">
        <v>195.88063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85.8</v>
      </c>
      <c r="D454" s="36">
        <v>86.766666666666652</v>
      </c>
      <c r="E454" s="36">
        <v>84.633333333333297</v>
      </c>
      <c r="F454" s="36">
        <v>83.46666666666664</v>
      </c>
      <c r="G454" s="36">
        <v>81.333333333333286</v>
      </c>
      <c r="H454" s="36">
        <v>87.933333333333309</v>
      </c>
      <c r="I454" s="36">
        <v>90.066666666666663</v>
      </c>
      <c r="J454" s="36">
        <v>91.23333333333332</v>
      </c>
      <c r="K454" s="31">
        <v>88.9</v>
      </c>
      <c r="L454" s="31">
        <v>85.6</v>
      </c>
      <c r="M454" s="31">
        <v>30.666789999999999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1430.4</v>
      </c>
      <c r="D455" s="36">
        <v>1429.05</v>
      </c>
      <c r="E455" s="36">
        <v>1420.1</v>
      </c>
      <c r="F455" s="36">
        <v>1409.8</v>
      </c>
      <c r="G455" s="36">
        <v>1400.85</v>
      </c>
      <c r="H455" s="36">
        <v>1439.35</v>
      </c>
      <c r="I455" s="36">
        <v>1448.3000000000002</v>
      </c>
      <c r="J455" s="36">
        <v>1458.6</v>
      </c>
      <c r="K455" s="31">
        <v>1438</v>
      </c>
      <c r="L455" s="31">
        <v>1418.75</v>
      </c>
      <c r="M455" s="31">
        <v>0.37978000000000001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356</v>
      </c>
      <c r="D456" s="36">
        <v>357.16666666666669</v>
      </c>
      <c r="E456" s="36">
        <v>352.93333333333339</v>
      </c>
      <c r="F456" s="36">
        <v>349.86666666666673</v>
      </c>
      <c r="G456" s="36">
        <v>345.63333333333344</v>
      </c>
      <c r="H456" s="36">
        <v>360.23333333333335</v>
      </c>
      <c r="I456" s="36">
        <v>364.46666666666658</v>
      </c>
      <c r="J456" s="36">
        <v>367.5333333333333</v>
      </c>
      <c r="K456" s="31">
        <v>361.4</v>
      </c>
      <c r="L456" s="31">
        <v>354.1</v>
      </c>
      <c r="M456" s="31">
        <v>1.6233900000000001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2594.75</v>
      </c>
      <c r="D457" s="36">
        <v>2603.6</v>
      </c>
      <c r="E457" s="36">
        <v>2509.1999999999998</v>
      </c>
      <c r="F457" s="36">
        <v>2423.65</v>
      </c>
      <c r="G457" s="36">
        <v>2329.25</v>
      </c>
      <c r="H457" s="36">
        <v>2689.1499999999996</v>
      </c>
      <c r="I457" s="36">
        <v>2783.55</v>
      </c>
      <c r="J457" s="36">
        <v>2869.0999999999995</v>
      </c>
      <c r="K457" s="31">
        <v>2698</v>
      </c>
      <c r="L457" s="31">
        <v>2518.0500000000002</v>
      </c>
      <c r="M457" s="31">
        <v>0.69120999999999999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1215.4000000000001</v>
      </c>
      <c r="D458" s="36">
        <v>1212.4666666666667</v>
      </c>
      <c r="E458" s="36">
        <v>1206.9333333333334</v>
      </c>
      <c r="F458" s="36">
        <v>1198.4666666666667</v>
      </c>
      <c r="G458" s="36">
        <v>1192.9333333333334</v>
      </c>
      <c r="H458" s="36">
        <v>1220.9333333333334</v>
      </c>
      <c r="I458" s="36">
        <v>1226.4666666666667</v>
      </c>
      <c r="J458" s="36">
        <v>1234.9333333333334</v>
      </c>
      <c r="K458" s="31">
        <v>1218</v>
      </c>
      <c r="L458" s="31">
        <v>1204</v>
      </c>
      <c r="M458" s="31">
        <v>7.5062199999999999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814.5</v>
      </c>
      <c r="D459" s="36">
        <v>817</v>
      </c>
      <c r="E459" s="36">
        <v>805.05</v>
      </c>
      <c r="F459" s="36">
        <v>795.59999999999991</v>
      </c>
      <c r="G459" s="36">
        <v>783.64999999999986</v>
      </c>
      <c r="H459" s="36">
        <v>826.45</v>
      </c>
      <c r="I459" s="36">
        <v>838.40000000000009</v>
      </c>
      <c r="J459" s="36">
        <v>847.85000000000014</v>
      </c>
      <c r="K459" s="31">
        <v>828.95</v>
      </c>
      <c r="L459" s="31">
        <v>807.55</v>
      </c>
      <c r="M459" s="31">
        <v>2.14764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176.45</v>
      </c>
      <c r="D460" s="36">
        <v>172.7833333333333</v>
      </c>
      <c r="E460" s="36">
        <v>167.71666666666661</v>
      </c>
      <c r="F460" s="36">
        <v>158.98333333333332</v>
      </c>
      <c r="G460" s="36">
        <v>153.91666666666663</v>
      </c>
      <c r="H460" s="36">
        <v>181.51666666666659</v>
      </c>
      <c r="I460" s="36">
        <v>186.58333333333331</v>
      </c>
      <c r="J460" s="36">
        <v>195.31666666666658</v>
      </c>
      <c r="K460" s="31">
        <v>177.85</v>
      </c>
      <c r="L460" s="31">
        <v>164.05</v>
      </c>
      <c r="M460" s="31">
        <v>144.90879000000001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972.95</v>
      </c>
      <c r="D461" s="36">
        <v>975.93333333333339</v>
      </c>
      <c r="E461" s="36">
        <v>963.36666666666679</v>
      </c>
      <c r="F461" s="36">
        <v>953.78333333333342</v>
      </c>
      <c r="G461" s="36">
        <v>941.21666666666681</v>
      </c>
      <c r="H461" s="36">
        <v>985.51666666666677</v>
      </c>
      <c r="I461" s="36">
        <v>998.08333333333337</v>
      </c>
      <c r="J461" s="36">
        <v>1007.6666666666667</v>
      </c>
      <c r="K461" s="31">
        <v>988.5</v>
      </c>
      <c r="L461" s="31">
        <v>966.35</v>
      </c>
      <c r="M461" s="31">
        <v>4.1370399999999998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2612.75</v>
      </c>
      <c r="D462" s="36">
        <v>2642.8833333333332</v>
      </c>
      <c r="E462" s="36">
        <v>2574.8666666666663</v>
      </c>
      <c r="F462" s="36">
        <v>2536.9833333333331</v>
      </c>
      <c r="G462" s="36">
        <v>2468.9666666666662</v>
      </c>
      <c r="H462" s="36">
        <v>2680.7666666666664</v>
      </c>
      <c r="I462" s="36">
        <v>2748.7833333333328</v>
      </c>
      <c r="J462" s="36">
        <v>2786.6666666666665</v>
      </c>
      <c r="K462" s="31">
        <v>2710.9</v>
      </c>
      <c r="L462" s="31">
        <v>2605</v>
      </c>
      <c r="M462" s="31">
        <v>1.1130500000000001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2927.05</v>
      </c>
      <c r="D463" s="36">
        <v>2925.6166666666668</v>
      </c>
      <c r="E463" s="36">
        <v>2911.4333333333334</v>
      </c>
      <c r="F463" s="36">
        <v>2895.8166666666666</v>
      </c>
      <c r="G463" s="36">
        <v>2881.6333333333332</v>
      </c>
      <c r="H463" s="36">
        <v>2941.2333333333336</v>
      </c>
      <c r="I463" s="36">
        <v>2955.416666666667</v>
      </c>
      <c r="J463" s="36">
        <v>2971.0333333333338</v>
      </c>
      <c r="K463" s="31">
        <v>2939.8</v>
      </c>
      <c r="L463" s="31">
        <v>2910</v>
      </c>
      <c r="M463" s="31">
        <v>0.14921999999999999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3429.85</v>
      </c>
      <c r="D464" s="36">
        <v>3420.3000000000006</v>
      </c>
      <c r="E464" s="36">
        <v>3405.6000000000013</v>
      </c>
      <c r="F464" s="36">
        <v>3381.3500000000008</v>
      </c>
      <c r="G464" s="36">
        <v>3366.6500000000015</v>
      </c>
      <c r="H464" s="36">
        <v>3444.5500000000011</v>
      </c>
      <c r="I464" s="36">
        <v>3459.2500000000009</v>
      </c>
      <c r="J464" s="36">
        <v>3483.5000000000009</v>
      </c>
      <c r="K464" s="31">
        <v>3435</v>
      </c>
      <c r="L464" s="31">
        <v>3396.05</v>
      </c>
      <c r="M464" s="31">
        <v>9.8077900000000007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2111.5500000000002</v>
      </c>
      <c r="D465" s="36">
        <v>2109.1166666666668</v>
      </c>
      <c r="E465" s="36">
        <v>2085.8333333333335</v>
      </c>
      <c r="F465" s="36">
        <v>2060.1166666666668</v>
      </c>
      <c r="G465" s="36">
        <v>2036.8333333333335</v>
      </c>
      <c r="H465" s="36">
        <v>2134.8333333333335</v>
      </c>
      <c r="I465" s="36">
        <v>2158.1166666666663</v>
      </c>
      <c r="J465" s="36">
        <v>2183.8333333333335</v>
      </c>
      <c r="K465" s="31">
        <v>2132.4</v>
      </c>
      <c r="L465" s="31">
        <v>2083.4</v>
      </c>
      <c r="M465" s="31">
        <v>1.64055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796.75</v>
      </c>
      <c r="D466" s="36">
        <v>804.48333333333323</v>
      </c>
      <c r="E466" s="36">
        <v>785.26666666666642</v>
      </c>
      <c r="F466" s="36">
        <v>773.78333333333319</v>
      </c>
      <c r="G466" s="36">
        <v>754.56666666666638</v>
      </c>
      <c r="H466" s="36">
        <v>815.96666666666647</v>
      </c>
      <c r="I466" s="36">
        <v>835.18333333333339</v>
      </c>
      <c r="J466" s="36">
        <v>846.66666666666652</v>
      </c>
      <c r="K466" s="31">
        <v>823.7</v>
      </c>
      <c r="L466" s="31">
        <v>793</v>
      </c>
      <c r="M466" s="31">
        <v>2.6444299999999998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855.65</v>
      </c>
      <c r="D467" s="36">
        <v>856.11666666666667</v>
      </c>
      <c r="E467" s="36">
        <v>847.83333333333337</v>
      </c>
      <c r="F467" s="36">
        <v>840.01666666666665</v>
      </c>
      <c r="G467" s="36">
        <v>831.73333333333335</v>
      </c>
      <c r="H467" s="36">
        <v>863.93333333333339</v>
      </c>
      <c r="I467" s="36">
        <v>872.2166666666667</v>
      </c>
      <c r="J467" s="36">
        <v>880.03333333333342</v>
      </c>
      <c r="K467" s="31">
        <v>864.4</v>
      </c>
      <c r="L467" s="31">
        <v>848.3</v>
      </c>
      <c r="M467" s="31">
        <v>0.24428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2627.15</v>
      </c>
      <c r="D468" s="36">
        <v>2627.2333333333336</v>
      </c>
      <c r="E468" s="36">
        <v>2607.416666666667</v>
      </c>
      <c r="F468" s="36">
        <v>2587.6833333333334</v>
      </c>
      <c r="G468" s="36">
        <v>2567.8666666666668</v>
      </c>
      <c r="H468" s="36">
        <v>2646.9666666666672</v>
      </c>
      <c r="I468" s="36">
        <v>2666.7833333333338</v>
      </c>
      <c r="J468" s="36">
        <v>2686.5166666666673</v>
      </c>
      <c r="K468" s="31">
        <v>2647.05</v>
      </c>
      <c r="L468" s="31">
        <v>2607.5</v>
      </c>
      <c r="M468" s="31">
        <v>3.95438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37.200000000000003</v>
      </c>
      <c r="D469" s="36">
        <v>37.449999999999996</v>
      </c>
      <c r="E469" s="36">
        <v>36.749999999999993</v>
      </c>
      <c r="F469" s="36">
        <v>36.299999999999997</v>
      </c>
      <c r="G469" s="36">
        <v>35.599999999999994</v>
      </c>
      <c r="H469" s="36">
        <v>37.899999999999991</v>
      </c>
      <c r="I469" s="36">
        <v>38.599999999999994</v>
      </c>
      <c r="J469" s="36">
        <v>39.04999999999999</v>
      </c>
      <c r="K469" s="31">
        <v>38.15</v>
      </c>
      <c r="L469" s="31">
        <v>37</v>
      </c>
      <c r="M469" s="31">
        <v>112.75391999999999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362.75</v>
      </c>
      <c r="D470" s="36">
        <v>364.76666666666671</v>
      </c>
      <c r="E470" s="36">
        <v>358.08333333333343</v>
      </c>
      <c r="F470" s="36">
        <v>353.41666666666674</v>
      </c>
      <c r="G470" s="36">
        <v>346.73333333333346</v>
      </c>
      <c r="H470" s="36">
        <v>369.43333333333339</v>
      </c>
      <c r="I470" s="36">
        <v>376.11666666666667</v>
      </c>
      <c r="J470" s="36">
        <v>380.78333333333336</v>
      </c>
      <c r="K470" s="31">
        <v>371.45</v>
      </c>
      <c r="L470" s="31">
        <v>360.1</v>
      </c>
      <c r="M470" s="31">
        <v>4.3014200000000002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414</v>
      </c>
      <c r="D471" s="36">
        <v>413.81666666666666</v>
      </c>
      <c r="E471" s="36">
        <v>406.68333333333334</v>
      </c>
      <c r="F471" s="36">
        <v>399.36666666666667</v>
      </c>
      <c r="G471" s="36">
        <v>392.23333333333335</v>
      </c>
      <c r="H471" s="36">
        <v>421.13333333333333</v>
      </c>
      <c r="I471" s="36">
        <v>428.26666666666665</v>
      </c>
      <c r="J471" s="36">
        <v>435.58333333333331</v>
      </c>
      <c r="K471" s="31">
        <v>420.95</v>
      </c>
      <c r="L471" s="31">
        <v>406.5</v>
      </c>
      <c r="M471" s="31">
        <v>5.9540499999999996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781.1</v>
      </c>
      <c r="D472" s="36">
        <v>780.56666666666661</v>
      </c>
      <c r="E472" s="36">
        <v>773.23333333333323</v>
      </c>
      <c r="F472" s="36">
        <v>765.36666666666667</v>
      </c>
      <c r="G472" s="36">
        <v>758.0333333333333</v>
      </c>
      <c r="H472" s="36">
        <v>788.43333333333317</v>
      </c>
      <c r="I472" s="36">
        <v>795.76666666666665</v>
      </c>
      <c r="J472" s="36">
        <v>803.6333333333331</v>
      </c>
      <c r="K472" s="31">
        <v>787.9</v>
      </c>
      <c r="L472" s="31">
        <v>772.7</v>
      </c>
      <c r="M472" s="31">
        <v>0.51895999999999998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3730.35</v>
      </c>
      <c r="D473" s="36">
        <v>3576.7833333333333</v>
      </c>
      <c r="E473" s="36">
        <v>3323.5666666666666</v>
      </c>
      <c r="F473" s="36">
        <v>2916.7833333333333</v>
      </c>
      <c r="G473" s="36">
        <v>2663.5666666666666</v>
      </c>
      <c r="H473" s="36">
        <v>3983.5666666666666</v>
      </c>
      <c r="I473" s="36">
        <v>4236.7833333333328</v>
      </c>
      <c r="J473" s="36">
        <v>4643.5666666666666</v>
      </c>
      <c r="K473" s="31">
        <v>3830</v>
      </c>
      <c r="L473" s="31">
        <v>3170</v>
      </c>
      <c r="M473" s="31">
        <v>23.14405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42.85</v>
      </c>
      <c r="D474" s="36">
        <v>43.116666666666674</v>
      </c>
      <c r="E474" s="36">
        <v>42.433333333333351</v>
      </c>
      <c r="F474" s="36">
        <v>42.01666666666668</v>
      </c>
      <c r="G474" s="36">
        <v>41.333333333333357</v>
      </c>
      <c r="H474" s="36">
        <v>43.533333333333346</v>
      </c>
      <c r="I474" s="36">
        <v>44.216666666666669</v>
      </c>
      <c r="J474" s="36">
        <v>44.63333333333334</v>
      </c>
      <c r="K474" s="31">
        <v>43.8</v>
      </c>
      <c r="L474" s="31">
        <v>42.7</v>
      </c>
      <c r="M474" s="31">
        <v>53.27928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1739.3</v>
      </c>
      <c r="D475" s="36">
        <v>1735.95</v>
      </c>
      <c r="E475" s="36">
        <v>1727.9</v>
      </c>
      <c r="F475" s="36">
        <v>1716.5</v>
      </c>
      <c r="G475" s="36">
        <v>1708.45</v>
      </c>
      <c r="H475" s="36">
        <v>1747.3500000000001</v>
      </c>
      <c r="I475" s="36">
        <v>1755.3999999999999</v>
      </c>
      <c r="J475" s="36">
        <v>1766.8000000000002</v>
      </c>
      <c r="K475" s="31">
        <v>1744</v>
      </c>
      <c r="L475" s="31">
        <v>1724.55</v>
      </c>
      <c r="M475" s="31">
        <v>20.16499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37.700000000000003</v>
      </c>
      <c r="D476" s="36">
        <v>37.81666666666667</v>
      </c>
      <c r="E476" s="36">
        <v>37.283333333333339</v>
      </c>
      <c r="F476" s="36">
        <v>36.866666666666667</v>
      </c>
      <c r="G476" s="36">
        <v>36.333333333333336</v>
      </c>
      <c r="H476" s="36">
        <v>38.233333333333341</v>
      </c>
      <c r="I476" s="36">
        <v>38.766666666666673</v>
      </c>
      <c r="J476" s="36">
        <v>39.183333333333344</v>
      </c>
      <c r="K476" s="31">
        <v>38.35</v>
      </c>
      <c r="L476" s="31">
        <v>37.4</v>
      </c>
      <c r="M476" s="31">
        <v>52.501660000000001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454.2</v>
      </c>
      <c r="D477" s="36">
        <v>456.39999999999992</v>
      </c>
      <c r="E477" s="36">
        <v>450.39999999999986</v>
      </c>
      <c r="F477" s="36">
        <v>446.59999999999997</v>
      </c>
      <c r="G477" s="36">
        <v>440.59999999999991</v>
      </c>
      <c r="H477" s="36">
        <v>460.19999999999982</v>
      </c>
      <c r="I477" s="36">
        <v>466.19999999999993</v>
      </c>
      <c r="J477" s="36">
        <v>469.99999999999977</v>
      </c>
      <c r="K477" s="31">
        <v>462.4</v>
      </c>
      <c r="L477" s="31">
        <v>452.6</v>
      </c>
      <c r="M477" s="31">
        <v>0.64198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8759.9</v>
      </c>
      <c r="D478" s="36">
        <v>8715.7166666666672</v>
      </c>
      <c r="E478" s="36">
        <v>8656.4333333333343</v>
      </c>
      <c r="F478" s="36">
        <v>8552.9666666666672</v>
      </c>
      <c r="G478" s="36">
        <v>8493.6833333333343</v>
      </c>
      <c r="H478" s="36">
        <v>8819.1833333333343</v>
      </c>
      <c r="I478" s="36">
        <v>8878.4666666666672</v>
      </c>
      <c r="J478" s="36">
        <v>8981.9333333333343</v>
      </c>
      <c r="K478" s="31">
        <v>8775</v>
      </c>
      <c r="L478" s="31">
        <v>8612.25</v>
      </c>
      <c r="M478" s="31">
        <v>3.2532000000000001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106.65</v>
      </c>
      <c r="D479" s="36">
        <v>107.38333333333334</v>
      </c>
      <c r="E479" s="36">
        <v>105.06666666666668</v>
      </c>
      <c r="F479" s="36">
        <v>103.48333333333333</v>
      </c>
      <c r="G479" s="36">
        <v>101.16666666666667</v>
      </c>
      <c r="H479" s="36">
        <v>108.96666666666668</v>
      </c>
      <c r="I479" s="36">
        <v>111.28333333333335</v>
      </c>
      <c r="J479" s="36">
        <v>112.86666666666669</v>
      </c>
      <c r="K479" s="31">
        <v>109.7</v>
      </c>
      <c r="L479" s="31">
        <v>105.8</v>
      </c>
      <c r="M479" s="31">
        <v>120.94255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1597.6</v>
      </c>
      <c r="D480" s="36">
        <v>1593.4333333333334</v>
      </c>
      <c r="E480" s="36">
        <v>1584.2166666666667</v>
      </c>
      <c r="F480" s="36">
        <v>1570.8333333333333</v>
      </c>
      <c r="G480" s="36">
        <v>1561.6166666666666</v>
      </c>
      <c r="H480" s="36">
        <v>1606.8166666666668</v>
      </c>
      <c r="I480" s="36">
        <v>1616.0333333333335</v>
      </c>
      <c r="J480" s="36">
        <v>1629.416666666667</v>
      </c>
      <c r="K480" s="31">
        <v>1602.65</v>
      </c>
      <c r="L480" s="31">
        <v>1580.05</v>
      </c>
      <c r="M480" s="31">
        <v>3.5559799999999999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1056.0999999999999</v>
      </c>
      <c r="D481" s="36">
        <v>1055.3166666666666</v>
      </c>
      <c r="E481" s="36">
        <v>1046.7833333333333</v>
      </c>
      <c r="F481" s="36">
        <v>1037.4666666666667</v>
      </c>
      <c r="G481" s="36">
        <v>1028.9333333333334</v>
      </c>
      <c r="H481" s="36">
        <v>1064.6333333333332</v>
      </c>
      <c r="I481" s="36">
        <v>1073.1666666666665</v>
      </c>
      <c r="J481" s="31">
        <v>1082.4833333333331</v>
      </c>
      <c r="K481" s="31">
        <v>1063.8499999999999</v>
      </c>
      <c r="L481" s="31">
        <v>1046</v>
      </c>
      <c r="M481" s="53">
        <v>4.3518800000000004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674.9</v>
      </c>
      <c r="D482" s="36">
        <v>671.23333333333323</v>
      </c>
      <c r="E482" s="36">
        <v>657.51666666666642</v>
      </c>
      <c r="F482" s="36">
        <v>640.13333333333321</v>
      </c>
      <c r="G482" s="36">
        <v>626.4166666666664</v>
      </c>
      <c r="H482" s="36">
        <v>688.61666666666645</v>
      </c>
      <c r="I482" s="36">
        <v>702.33333333333337</v>
      </c>
      <c r="J482" s="31">
        <v>719.71666666666647</v>
      </c>
      <c r="K482" s="31">
        <v>684.95</v>
      </c>
      <c r="L482" s="31">
        <v>653.85</v>
      </c>
      <c r="M482" s="53">
        <v>15.258749999999999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565.9</v>
      </c>
      <c r="D483" s="36">
        <v>566.18333333333328</v>
      </c>
      <c r="E483" s="36">
        <v>562.81666666666661</v>
      </c>
      <c r="F483" s="36">
        <v>559.73333333333335</v>
      </c>
      <c r="G483" s="36">
        <v>556.36666666666667</v>
      </c>
      <c r="H483" s="36">
        <v>569.26666666666654</v>
      </c>
      <c r="I483" s="36">
        <v>572.6333333333331</v>
      </c>
      <c r="J483" s="36">
        <v>575.71666666666647</v>
      </c>
      <c r="K483" s="31">
        <v>569.54999999999995</v>
      </c>
      <c r="L483" s="31">
        <v>563.1</v>
      </c>
      <c r="M483" s="31">
        <v>26.48583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778.65</v>
      </c>
      <c r="D484" s="36">
        <v>782.44999999999993</v>
      </c>
      <c r="E484" s="36">
        <v>772.44999999999982</v>
      </c>
      <c r="F484" s="36">
        <v>766.24999999999989</v>
      </c>
      <c r="G484" s="36">
        <v>756.24999999999977</v>
      </c>
      <c r="H484" s="36">
        <v>788.64999999999986</v>
      </c>
      <c r="I484" s="36">
        <v>798.65000000000009</v>
      </c>
      <c r="J484" s="31">
        <v>804.84999999999991</v>
      </c>
      <c r="K484" s="31">
        <v>792.45</v>
      </c>
      <c r="L484" s="31">
        <v>776.25</v>
      </c>
      <c r="M484" s="53">
        <v>0.73170999999999997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629.5</v>
      </c>
      <c r="D485" s="36">
        <v>635.04999999999995</v>
      </c>
      <c r="E485" s="36">
        <v>619.99999999999989</v>
      </c>
      <c r="F485" s="36">
        <v>610.49999999999989</v>
      </c>
      <c r="G485" s="36">
        <v>595.44999999999982</v>
      </c>
      <c r="H485" s="36">
        <v>644.54999999999995</v>
      </c>
      <c r="I485" s="36">
        <v>659.60000000000014</v>
      </c>
      <c r="J485" s="36">
        <v>669.1</v>
      </c>
      <c r="K485" s="31">
        <v>650.1</v>
      </c>
      <c r="L485" s="31">
        <v>625.54999999999995</v>
      </c>
      <c r="M485" s="31">
        <v>14.972390000000001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429.05</v>
      </c>
      <c r="D486" s="36">
        <v>432.7</v>
      </c>
      <c r="E486" s="36">
        <v>423.84999999999997</v>
      </c>
      <c r="F486" s="36">
        <v>418.65</v>
      </c>
      <c r="G486" s="36">
        <v>409.79999999999995</v>
      </c>
      <c r="H486" s="36">
        <v>437.9</v>
      </c>
      <c r="I486" s="36">
        <v>446.75</v>
      </c>
      <c r="J486" s="36">
        <v>451.95</v>
      </c>
      <c r="K486" s="31">
        <v>441.55</v>
      </c>
      <c r="L486" s="31">
        <v>427.5</v>
      </c>
      <c r="M486" s="31">
        <v>4.2894500000000004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419</v>
      </c>
      <c r="D487" s="36">
        <v>407.11666666666662</v>
      </c>
      <c r="E487" s="36">
        <v>390.83333333333326</v>
      </c>
      <c r="F487" s="36">
        <v>362.66666666666663</v>
      </c>
      <c r="G487" s="36">
        <v>346.38333333333327</v>
      </c>
      <c r="H487" s="36">
        <v>435.28333333333325</v>
      </c>
      <c r="I487" s="36">
        <v>451.56666666666666</v>
      </c>
      <c r="J487" s="36">
        <v>479.73333333333323</v>
      </c>
      <c r="K487" s="31">
        <v>423.4</v>
      </c>
      <c r="L487" s="31">
        <v>378.95</v>
      </c>
      <c r="M487" s="31">
        <v>56.919260000000001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548.6</v>
      </c>
      <c r="D488" s="36">
        <v>552.31666666666672</v>
      </c>
      <c r="E488" s="36">
        <v>535.73333333333346</v>
      </c>
      <c r="F488" s="36">
        <v>522.86666666666679</v>
      </c>
      <c r="G488" s="36">
        <v>506.28333333333353</v>
      </c>
      <c r="H488" s="36">
        <v>565.18333333333339</v>
      </c>
      <c r="I488" s="36">
        <v>581.76666666666665</v>
      </c>
      <c r="J488" s="36">
        <v>594.63333333333333</v>
      </c>
      <c r="K488" s="31">
        <v>568.9</v>
      </c>
      <c r="L488" s="31">
        <v>539.45000000000005</v>
      </c>
      <c r="M488" s="31">
        <v>18.906089999999999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1031.3499999999999</v>
      </c>
      <c r="D489" s="36">
        <v>1029.5333333333333</v>
      </c>
      <c r="E489" s="36">
        <v>1018.0666666666666</v>
      </c>
      <c r="F489" s="36">
        <v>1004.7833333333333</v>
      </c>
      <c r="G489" s="36">
        <v>993.31666666666661</v>
      </c>
      <c r="H489" s="36">
        <v>1042.8166666666666</v>
      </c>
      <c r="I489" s="36">
        <v>1054.2833333333333</v>
      </c>
      <c r="J489" s="36">
        <v>1067.5666666666666</v>
      </c>
      <c r="K489" s="31">
        <v>1041</v>
      </c>
      <c r="L489" s="31">
        <v>1016.25</v>
      </c>
      <c r="M489" s="31">
        <v>13.70191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1301.3</v>
      </c>
      <c r="D490" s="36">
        <v>1305.1499999999999</v>
      </c>
      <c r="E490" s="36">
        <v>1285.8999999999996</v>
      </c>
      <c r="F490" s="36">
        <v>1270.4999999999998</v>
      </c>
      <c r="G490" s="36">
        <v>1251.2499999999995</v>
      </c>
      <c r="H490" s="36">
        <v>1320.5499999999997</v>
      </c>
      <c r="I490" s="36">
        <v>1339.8000000000002</v>
      </c>
      <c r="J490" s="36">
        <v>1355.1999999999998</v>
      </c>
      <c r="K490" s="31">
        <v>1324.4</v>
      </c>
      <c r="L490" s="31">
        <v>1289.75</v>
      </c>
      <c r="M490" s="31">
        <v>0.63095000000000001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236.35</v>
      </c>
      <c r="D491" s="36">
        <v>236.81666666666669</v>
      </c>
      <c r="E491" s="36">
        <v>233.48333333333338</v>
      </c>
      <c r="F491" s="36">
        <v>230.61666666666667</v>
      </c>
      <c r="G491" s="36">
        <v>227.28333333333336</v>
      </c>
      <c r="H491" s="36">
        <v>239.68333333333339</v>
      </c>
      <c r="I491" s="36">
        <v>243.01666666666671</v>
      </c>
      <c r="J491" s="36">
        <v>245.88333333333341</v>
      </c>
      <c r="K491" s="31">
        <v>240.15</v>
      </c>
      <c r="L491" s="31">
        <v>233.95</v>
      </c>
      <c r="M491" s="31">
        <v>54.325099999999999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287.60000000000002</v>
      </c>
      <c r="D492" s="36">
        <v>288.45</v>
      </c>
      <c r="E492" s="36">
        <v>286.2</v>
      </c>
      <c r="F492" s="36">
        <v>284.8</v>
      </c>
      <c r="G492" s="36">
        <v>282.55</v>
      </c>
      <c r="H492" s="36">
        <v>289.84999999999997</v>
      </c>
      <c r="I492" s="36">
        <v>292.09999999999997</v>
      </c>
      <c r="J492" s="36">
        <v>293.49999999999994</v>
      </c>
      <c r="K492" s="31">
        <v>290.7</v>
      </c>
      <c r="L492" s="31">
        <v>287.05</v>
      </c>
      <c r="M492" s="31">
        <v>0.80466000000000004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609.70000000000005</v>
      </c>
      <c r="D493" s="36">
        <v>611.80000000000007</v>
      </c>
      <c r="E493" s="36">
        <v>599.25000000000011</v>
      </c>
      <c r="F493" s="36">
        <v>588.80000000000007</v>
      </c>
      <c r="G493" s="36">
        <v>576.25000000000011</v>
      </c>
      <c r="H493" s="36">
        <v>622.25000000000011</v>
      </c>
      <c r="I493" s="36">
        <v>634.80000000000007</v>
      </c>
      <c r="J493" s="36">
        <v>645.25000000000011</v>
      </c>
      <c r="K493" s="31">
        <v>624.35</v>
      </c>
      <c r="L493" s="31">
        <v>601.35</v>
      </c>
      <c r="M493" s="31">
        <v>0.87824000000000002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1727.9</v>
      </c>
      <c r="D494" s="36">
        <v>1728.6833333333334</v>
      </c>
      <c r="E494" s="36">
        <v>1719.2166666666667</v>
      </c>
      <c r="F494" s="36">
        <v>1710.5333333333333</v>
      </c>
      <c r="G494" s="36">
        <v>1701.0666666666666</v>
      </c>
      <c r="H494" s="36">
        <v>1737.3666666666668</v>
      </c>
      <c r="I494" s="36">
        <v>1746.8333333333335</v>
      </c>
      <c r="J494" s="36">
        <v>1755.5166666666669</v>
      </c>
      <c r="K494" s="31">
        <v>1738.15</v>
      </c>
      <c r="L494" s="31">
        <v>1720</v>
      </c>
      <c r="M494" s="31">
        <v>0.19461000000000001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1750.15</v>
      </c>
      <c r="D495" s="36">
        <v>1738.6499999999999</v>
      </c>
      <c r="E495" s="36">
        <v>1722.2999999999997</v>
      </c>
      <c r="F495" s="36">
        <v>1694.4499999999998</v>
      </c>
      <c r="G495" s="36">
        <v>1678.0999999999997</v>
      </c>
      <c r="H495" s="36">
        <v>1766.4999999999998</v>
      </c>
      <c r="I495" s="36">
        <v>1782.8499999999997</v>
      </c>
      <c r="J495" s="36">
        <v>1810.6999999999998</v>
      </c>
      <c r="K495" s="31">
        <v>1755</v>
      </c>
      <c r="L495" s="31">
        <v>1710.8</v>
      </c>
      <c r="M495" s="31">
        <v>0.32883000000000001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13.5</v>
      </c>
      <c r="D496" s="36">
        <v>13.550000000000002</v>
      </c>
      <c r="E496" s="36">
        <v>13.250000000000005</v>
      </c>
      <c r="F496" s="36">
        <v>13.000000000000004</v>
      </c>
      <c r="G496" s="36">
        <v>12.700000000000006</v>
      </c>
      <c r="H496" s="36">
        <v>13.800000000000004</v>
      </c>
      <c r="I496" s="36">
        <v>14.100000000000001</v>
      </c>
      <c r="J496" s="36">
        <v>14.350000000000003</v>
      </c>
      <c r="K496" s="31">
        <v>13.85</v>
      </c>
      <c r="L496" s="31">
        <v>13.3</v>
      </c>
      <c r="M496" s="31">
        <v>2079.9805500000002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847.9</v>
      </c>
      <c r="D497" s="36">
        <v>846.5333333333333</v>
      </c>
      <c r="E497" s="36">
        <v>840.46666666666658</v>
      </c>
      <c r="F497" s="36">
        <v>833.0333333333333</v>
      </c>
      <c r="G497" s="36">
        <v>826.96666666666658</v>
      </c>
      <c r="H497" s="36">
        <v>853.96666666666658</v>
      </c>
      <c r="I497" s="36">
        <v>860.03333333333319</v>
      </c>
      <c r="J497" s="36">
        <v>867.46666666666658</v>
      </c>
      <c r="K497" s="31">
        <v>852.6</v>
      </c>
      <c r="L497" s="31">
        <v>839.1</v>
      </c>
      <c r="M497" s="31">
        <v>5.7730899999999998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537.9</v>
      </c>
      <c r="D498" s="36">
        <v>541.48333333333323</v>
      </c>
      <c r="E498" s="36">
        <v>529.51666666666642</v>
      </c>
      <c r="F498" s="36">
        <v>521.13333333333321</v>
      </c>
      <c r="G498" s="36">
        <v>509.1666666666664</v>
      </c>
      <c r="H498" s="36">
        <v>549.86666666666645</v>
      </c>
      <c r="I498" s="36">
        <v>561.83333333333337</v>
      </c>
      <c r="J498" s="36">
        <v>570.21666666666647</v>
      </c>
      <c r="K498" s="31">
        <v>553.45000000000005</v>
      </c>
      <c r="L498" s="31">
        <v>533.1</v>
      </c>
      <c r="M498" s="31">
        <v>19.500029999999999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161.85</v>
      </c>
      <c r="D499" s="36">
        <v>162.68333333333331</v>
      </c>
      <c r="E499" s="36">
        <v>159.41666666666663</v>
      </c>
      <c r="F499" s="36">
        <v>156.98333333333332</v>
      </c>
      <c r="G499" s="36">
        <v>153.71666666666664</v>
      </c>
      <c r="H499" s="36">
        <v>165.11666666666662</v>
      </c>
      <c r="I499" s="36">
        <v>168.38333333333333</v>
      </c>
      <c r="J499" s="36">
        <v>170.81666666666661</v>
      </c>
      <c r="K499" s="31">
        <v>165.95</v>
      </c>
      <c r="L499" s="31">
        <v>160.25</v>
      </c>
      <c r="M499" s="31">
        <v>34.338470000000001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870.8</v>
      </c>
      <c r="D500" s="36">
        <v>872.6</v>
      </c>
      <c r="E500" s="36">
        <v>865.2</v>
      </c>
      <c r="F500" s="36">
        <v>859.6</v>
      </c>
      <c r="G500" s="36">
        <v>852.2</v>
      </c>
      <c r="H500" s="36">
        <v>878.2</v>
      </c>
      <c r="I500" s="36">
        <v>885.59999999999991</v>
      </c>
      <c r="J500" s="36">
        <v>891.2</v>
      </c>
      <c r="K500" s="31">
        <v>880</v>
      </c>
      <c r="L500" s="31">
        <v>867</v>
      </c>
      <c r="M500" s="31">
        <v>0.24682000000000001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1575.5</v>
      </c>
      <c r="D501" s="36">
        <v>1576.2166666666665</v>
      </c>
      <c r="E501" s="36">
        <v>1562.4333333333329</v>
      </c>
      <c r="F501" s="36">
        <v>1549.3666666666666</v>
      </c>
      <c r="G501" s="36">
        <v>1535.583333333333</v>
      </c>
      <c r="H501" s="36">
        <v>1589.2833333333328</v>
      </c>
      <c r="I501" s="36">
        <v>1603.0666666666662</v>
      </c>
      <c r="J501" s="36">
        <v>1616.1333333333328</v>
      </c>
      <c r="K501" s="31">
        <v>1590</v>
      </c>
      <c r="L501" s="31">
        <v>1563.15</v>
      </c>
      <c r="M501" s="31">
        <v>0.43397000000000002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400.25</v>
      </c>
      <c r="D502" s="36">
        <v>400.65000000000003</v>
      </c>
      <c r="E502" s="36">
        <v>398.70000000000005</v>
      </c>
      <c r="F502" s="36">
        <v>397.15000000000003</v>
      </c>
      <c r="G502" s="36">
        <v>395.20000000000005</v>
      </c>
      <c r="H502" s="36">
        <v>402.20000000000005</v>
      </c>
      <c r="I502" s="36">
        <v>404.15</v>
      </c>
      <c r="J502" s="36">
        <v>405.70000000000005</v>
      </c>
      <c r="K502" s="31">
        <v>402.6</v>
      </c>
      <c r="L502" s="31">
        <v>399.1</v>
      </c>
      <c r="M502" s="31">
        <v>26.59291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19.2</v>
      </c>
      <c r="D503" s="36">
        <v>19.366666666666664</v>
      </c>
      <c r="E503" s="36">
        <v>18.883333333333326</v>
      </c>
      <c r="F503" s="36">
        <v>18.566666666666663</v>
      </c>
      <c r="G503" s="36">
        <v>18.083333333333325</v>
      </c>
      <c r="H503" s="36">
        <v>19.683333333333326</v>
      </c>
      <c r="I503" s="36">
        <v>20.166666666666668</v>
      </c>
      <c r="J503" s="31">
        <v>20.483333333333327</v>
      </c>
      <c r="K503" s="31">
        <v>19.850000000000001</v>
      </c>
      <c r="L503" s="31">
        <v>19.05</v>
      </c>
      <c r="M503" s="53">
        <v>1953.7997800000001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249.3</v>
      </c>
      <c r="D504" s="36">
        <v>251.41666666666666</v>
      </c>
      <c r="E504" s="36">
        <v>245.98333333333329</v>
      </c>
      <c r="F504" s="36">
        <v>242.66666666666663</v>
      </c>
      <c r="G504" s="36">
        <v>237.23333333333326</v>
      </c>
      <c r="H504" s="36">
        <v>254.73333333333332</v>
      </c>
      <c r="I504" s="36">
        <v>260.16666666666663</v>
      </c>
      <c r="J504" s="31">
        <v>263.48333333333335</v>
      </c>
      <c r="K504" s="31">
        <v>256.85000000000002</v>
      </c>
      <c r="L504" s="31">
        <v>248.1</v>
      </c>
      <c r="M504" s="53">
        <v>106.38003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537.25</v>
      </c>
      <c r="D505" s="36">
        <v>541.41666666666663</v>
      </c>
      <c r="E505" s="36">
        <v>528.43333333333328</v>
      </c>
      <c r="F505" s="36">
        <v>519.61666666666667</v>
      </c>
      <c r="G505" s="36">
        <v>506.63333333333333</v>
      </c>
      <c r="H505" s="36">
        <v>550.23333333333323</v>
      </c>
      <c r="I505" s="36">
        <v>563.21666666666658</v>
      </c>
      <c r="J505" s="36">
        <v>572.03333333333319</v>
      </c>
      <c r="K505" s="31">
        <v>554.4</v>
      </c>
      <c r="L505" s="31">
        <v>532.6</v>
      </c>
      <c r="M505" s="31">
        <v>11.539580000000001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15837.45</v>
      </c>
      <c r="D506" s="36">
        <v>15987.983333333332</v>
      </c>
      <c r="E506" s="36">
        <v>15565.466666666664</v>
      </c>
      <c r="F506" s="36">
        <v>15293.483333333332</v>
      </c>
      <c r="G506" s="36">
        <v>14870.966666666664</v>
      </c>
      <c r="H506" s="36">
        <v>16259.966666666664</v>
      </c>
      <c r="I506" s="36">
        <v>16682.48333333333</v>
      </c>
      <c r="J506" s="36">
        <v>16954.466666666664</v>
      </c>
      <c r="K506" s="31">
        <v>16410.5</v>
      </c>
      <c r="L506" s="31">
        <v>15716</v>
      </c>
      <c r="M506" s="31">
        <v>5.1150000000000001E-2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115.3</v>
      </c>
      <c r="D507" s="36">
        <v>115.81666666666666</v>
      </c>
      <c r="E507" s="36">
        <v>113.83333333333333</v>
      </c>
      <c r="F507" s="36">
        <v>112.36666666666666</v>
      </c>
      <c r="G507" s="36">
        <v>110.38333333333333</v>
      </c>
      <c r="H507" s="36">
        <v>117.28333333333333</v>
      </c>
      <c r="I507" s="36">
        <v>119.26666666666668</v>
      </c>
      <c r="J507" s="31">
        <v>120.73333333333333</v>
      </c>
      <c r="K507" s="31">
        <v>117.8</v>
      </c>
      <c r="L507" s="31">
        <v>114.35</v>
      </c>
      <c r="M507" s="53">
        <v>527.99865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642.04999999999995</v>
      </c>
      <c r="D508" s="36">
        <v>643.5</v>
      </c>
      <c r="E508" s="36">
        <v>637.95000000000005</v>
      </c>
      <c r="F508" s="36">
        <v>633.85</v>
      </c>
      <c r="G508" s="36">
        <v>628.30000000000007</v>
      </c>
      <c r="H508" s="36">
        <v>647.6</v>
      </c>
      <c r="I508" s="36">
        <v>653.15</v>
      </c>
      <c r="J508" s="36">
        <v>657.25</v>
      </c>
      <c r="K508" s="31">
        <v>649.04999999999995</v>
      </c>
      <c r="L508" s="31">
        <v>639.4</v>
      </c>
      <c r="M508" s="31">
        <v>7.9876899999999997</v>
      </c>
      <c r="N508" s="1"/>
      <c r="O508" s="1"/>
    </row>
    <row r="509" spans="1:15" ht="12.75" customHeight="1">
      <c r="A509" s="246">
        <v>499</v>
      </c>
      <c r="B509" s="247" t="s">
        <v>561</v>
      </c>
      <c r="C509" s="247">
        <v>1553.35</v>
      </c>
      <c r="D509" s="248">
        <v>1566.45</v>
      </c>
      <c r="E509" s="248">
        <v>1537.9</v>
      </c>
      <c r="F509" s="248">
        <v>1522.45</v>
      </c>
      <c r="G509" s="248">
        <v>1493.9</v>
      </c>
      <c r="H509" s="248">
        <v>1581.9</v>
      </c>
      <c r="I509" s="248">
        <v>1610.4499999999998</v>
      </c>
      <c r="J509" s="248">
        <v>1625.9</v>
      </c>
      <c r="K509" s="249">
        <v>1595</v>
      </c>
      <c r="L509" s="249">
        <v>1551</v>
      </c>
      <c r="M509" s="249">
        <v>0.31402000000000002</v>
      </c>
      <c r="N509" s="1"/>
      <c r="O509" s="1"/>
    </row>
    <row r="510" spans="1:15" ht="12.75" customHeight="1">
      <c r="A510" s="262">
        <v>500</v>
      </c>
      <c r="B510" s="264" t="s">
        <v>561</v>
      </c>
      <c r="C510" s="264">
        <v>1551.4</v>
      </c>
      <c r="D510" s="265">
        <v>1542.3666666666668</v>
      </c>
      <c r="E510" s="265">
        <v>1519.0833333333335</v>
      </c>
      <c r="F510" s="265">
        <v>1486.7666666666667</v>
      </c>
      <c r="G510" s="265">
        <v>1463.4833333333333</v>
      </c>
      <c r="H510" s="265">
        <v>1574.6833333333336</v>
      </c>
      <c r="I510" s="265">
        <v>1597.9666666666669</v>
      </c>
      <c r="J510" s="265">
        <v>1630.2833333333338</v>
      </c>
      <c r="K510" s="262">
        <v>1565.65</v>
      </c>
      <c r="L510" s="262">
        <v>1510.05</v>
      </c>
      <c r="M510" s="262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194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412"/>
      <c r="B5" s="413"/>
      <c r="C5" s="412"/>
      <c r="D5" s="413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414" t="s">
        <v>565</v>
      </c>
      <c r="C7" s="413"/>
      <c r="D7" s="7">
        <f>Main!B10</f>
        <v>45253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45252</v>
      </c>
      <c r="B10" s="32">
        <v>513119</v>
      </c>
      <c r="C10" s="31" t="s">
        <v>1081</v>
      </c>
      <c r="D10" s="31" t="s">
        <v>1121</v>
      </c>
      <c r="E10" s="31" t="s">
        <v>575</v>
      </c>
      <c r="F10" s="86">
        <v>10000</v>
      </c>
      <c r="G10" s="32">
        <v>54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45252</v>
      </c>
      <c r="B11" s="32">
        <v>540718</v>
      </c>
      <c r="C11" s="31" t="s">
        <v>1082</v>
      </c>
      <c r="D11" s="31" t="s">
        <v>1122</v>
      </c>
      <c r="E11" s="31" t="s">
        <v>574</v>
      </c>
      <c r="F11" s="86">
        <v>3000</v>
      </c>
      <c r="G11" s="32">
        <v>52.6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45252</v>
      </c>
      <c r="B12" s="32">
        <v>540718</v>
      </c>
      <c r="C12" s="31" t="s">
        <v>1082</v>
      </c>
      <c r="D12" s="31" t="s">
        <v>1122</v>
      </c>
      <c r="E12" s="31" t="s">
        <v>575</v>
      </c>
      <c r="F12" s="86">
        <v>33000</v>
      </c>
      <c r="G12" s="32">
        <v>52.71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45252</v>
      </c>
      <c r="B13" s="32">
        <v>540718</v>
      </c>
      <c r="C13" s="31" t="s">
        <v>1082</v>
      </c>
      <c r="D13" s="31" t="s">
        <v>1083</v>
      </c>
      <c r="E13" s="31" t="s">
        <v>574</v>
      </c>
      <c r="F13" s="86">
        <v>165000</v>
      </c>
      <c r="G13" s="32">
        <v>52.81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45252</v>
      </c>
      <c r="B14" s="32">
        <v>540718</v>
      </c>
      <c r="C14" s="31" t="s">
        <v>1082</v>
      </c>
      <c r="D14" s="31" t="s">
        <v>1123</v>
      </c>
      <c r="E14" s="31" t="s">
        <v>575</v>
      </c>
      <c r="F14" s="86">
        <v>18000</v>
      </c>
      <c r="G14" s="32">
        <v>52.65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45252</v>
      </c>
      <c r="B15" s="32">
        <v>540718</v>
      </c>
      <c r="C15" s="31" t="s">
        <v>1082</v>
      </c>
      <c r="D15" s="31" t="s">
        <v>1084</v>
      </c>
      <c r="E15" s="31" t="s">
        <v>575</v>
      </c>
      <c r="F15" s="86">
        <v>69000</v>
      </c>
      <c r="G15" s="32">
        <v>52.51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45252</v>
      </c>
      <c r="B16" s="32">
        <v>540718</v>
      </c>
      <c r="C16" s="31" t="s">
        <v>1082</v>
      </c>
      <c r="D16" s="31" t="s">
        <v>1060</v>
      </c>
      <c r="E16" s="31" t="s">
        <v>575</v>
      </c>
      <c r="F16" s="86">
        <v>12000</v>
      </c>
      <c r="G16" s="32">
        <v>53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45252</v>
      </c>
      <c r="B17" s="32">
        <v>540718</v>
      </c>
      <c r="C17" s="31" t="s">
        <v>1082</v>
      </c>
      <c r="D17" s="31" t="s">
        <v>1060</v>
      </c>
      <c r="E17" s="31" t="s">
        <v>574</v>
      </c>
      <c r="F17" s="86">
        <v>39000</v>
      </c>
      <c r="G17" s="32">
        <v>52.25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45252</v>
      </c>
      <c r="B18" s="32">
        <v>530187</v>
      </c>
      <c r="C18" s="31" t="s">
        <v>1124</v>
      </c>
      <c r="D18" s="31" t="s">
        <v>1125</v>
      </c>
      <c r="E18" s="31" t="s">
        <v>574</v>
      </c>
      <c r="F18" s="86">
        <v>138000</v>
      </c>
      <c r="G18" s="32">
        <v>2.75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45252</v>
      </c>
      <c r="B19" s="32">
        <v>530187</v>
      </c>
      <c r="C19" s="31" t="s">
        <v>1124</v>
      </c>
      <c r="D19" s="31" t="s">
        <v>1126</v>
      </c>
      <c r="E19" s="31" t="s">
        <v>575</v>
      </c>
      <c r="F19" s="86">
        <v>256420</v>
      </c>
      <c r="G19" s="32">
        <v>2.75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45252</v>
      </c>
      <c r="B20" s="32">
        <v>543209</v>
      </c>
      <c r="C20" s="31" t="s">
        <v>1085</v>
      </c>
      <c r="D20" s="31" t="s">
        <v>1086</v>
      </c>
      <c r="E20" s="31" t="s">
        <v>575</v>
      </c>
      <c r="F20" s="86">
        <v>12000</v>
      </c>
      <c r="G20" s="32">
        <v>73.03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45252</v>
      </c>
      <c r="B21" s="32">
        <v>522001</v>
      </c>
      <c r="C21" s="31" t="s">
        <v>1127</v>
      </c>
      <c r="D21" s="31" t="s">
        <v>1087</v>
      </c>
      <c r="E21" s="31" t="s">
        <v>574</v>
      </c>
      <c r="F21" s="86">
        <v>30774</v>
      </c>
      <c r="G21" s="32">
        <v>65.97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45252</v>
      </c>
      <c r="B22" s="32">
        <v>522001</v>
      </c>
      <c r="C22" s="31" t="s">
        <v>1127</v>
      </c>
      <c r="D22" s="31" t="s">
        <v>1087</v>
      </c>
      <c r="E22" s="31" t="s">
        <v>575</v>
      </c>
      <c r="F22" s="86">
        <v>30768</v>
      </c>
      <c r="G22" s="32">
        <v>65.790000000000006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45252</v>
      </c>
      <c r="B23" s="32">
        <v>522001</v>
      </c>
      <c r="C23" s="31" t="s">
        <v>1127</v>
      </c>
      <c r="D23" s="31" t="s">
        <v>928</v>
      </c>
      <c r="E23" s="31" t="s">
        <v>575</v>
      </c>
      <c r="F23" s="86">
        <v>42134</v>
      </c>
      <c r="G23" s="32">
        <v>68.02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45252</v>
      </c>
      <c r="B24" s="32">
        <v>522001</v>
      </c>
      <c r="C24" s="31" t="s">
        <v>1127</v>
      </c>
      <c r="D24" s="31" t="s">
        <v>928</v>
      </c>
      <c r="E24" s="31" t="s">
        <v>574</v>
      </c>
      <c r="F24" s="86">
        <v>19000</v>
      </c>
      <c r="G24" s="32">
        <v>68.02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45252</v>
      </c>
      <c r="B25" s="32">
        <v>532640</v>
      </c>
      <c r="C25" s="31" t="s">
        <v>1128</v>
      </c>
      <c r="D25" s="31" t="s">
        <v>1129</v>
      </c>
      <c r="E25" s="31" t="s">
        <v>575</v>
      </c>
      <c r="F25" s="86">
        <v>88909</v>
      </c>
      <c r="G25" s="32">
        <v>18.010000000000002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45252</v>
      </c>
      <c r="B26" s="32">
        <v>543594</v>
      </c>
      <c r="C26" s="31" t="s">
        <v>1088</v>
      </c>
      <c r="D26" s="31" t="s">
        <v>1089</v>
      </c>
      <c r="E26" s="31" t="s">
        <v>575</v>
      </c>
      <c r="F26" s="86">
        <v>105000</v>
      </c>
      <c r="G26" s="32">
        <v>12.27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45252</v>
      </c>
      <c r="B27" s="32">
        <v>516110</v>
      </c>
      <c r="C27" s="31" t="s">
        <v>1130</v>
      </c>
      <c r="D27" s="31" t="s">
        <v>1131</v>
      </c>
      <c r="E27" s="31" t="s">
        <v>575</v>
      </c>
      <c r="F27" s="86">
        <v>273000</v>
      </c>
      <c r="G27" s="32">
        <v>9.06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45252</v>
      </c>
      <c r="B28" s="32">
        <v>516110</v>
      </c>
      <c r="C28" s="31" t="s">
        <v>1130</v>
      </c>
      <c r="D28" s="31" t="s">
        <v>1132</v>
      </c>
      <c r="E28" s="31" t="s">
        <v>574</v>
      </c>
      <c r="F28" s="86">
        <v>302100</v>
      </c>
      <c r="G28" s="32">
        <v>9.6300000000000008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45252</v>
      </c>
      <c r="B29" s="32">
        <v>530197</v>
      </c>
      <c r="C29" s="31" t="s">
        <v>1133</v>
      </c>
      <c r="D29" s="31" t="s">
        <v>928</v>
      </c>
      <c r="E29" s="31" t="s">
        <v>575</v>
      </c>
      <c r="F29" s="86">
        <v>25000</v>
      </c>
      <c r="G29" s="32">
        <v>65.7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45252</v>
      </c>
      <c r="B30" s="32">
        <v>530197</v>
      </c>
      <c r="C30" s="31" t="s">
        <v>1133</v>
      </c>
      <c r="D30" s="31" t="s">
        <v>1134</v>
      </c>
      <c r="E30" s="31" t="s">
        <v>574</v>
      </c>
      <c r="F30" s="86">
        <v>27000</v>
      </c>
      <c r="G30" s="32">
        <v>65.7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45252</v>
      </c>
      <c r="B31" s="32">
        <v>538319</v>
      </c>
      <c r="C31" s="31" t="s">
        <v>1135</v>
      </c>
      <c r="D31" s="31" t="s">
        <v>1136</v>
      </c>
      <c r="E31" s="31" t="s">
        <v>574</v>
      </c>
      <c r="F31" s="86">
        <v>99000</v>
      </c>
      <c r="G31" s="32">
        <v>6.36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45252</v>
      </c>
      <c r="B32" s="32">
        <v>538319</v>
      </c>
      <c r="C32" s="31" t="s">
        <v>1135</v>
      </c>
      <c r="D32" s="31" t="s">
        <v>1137</v>
      </c>
      <c r="E32" s="31" t="s">
        <v>575</v>
      </c>
      <c r="F32" s="86">
        <v>99000</v>
      </c>
      <c r="G32" s="32">
        <v>6.36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45252</v>
      </c>
      <c r="B33" s="32">
        <v>540614</v>
      </c>
      <c r="C33" s="31" t="s">
        <v>1138</v>
      </c>
      <c r="D33" s="31" t="s">
        <v>1139</v>
      </c>
      <c r="E33" s="31" t="s">
        <v>574</v>
      </c>
      <c r="F33" s="86">
        <v>4750117</v>
      </c>
      <c r="G33" s="32">
        <v>1.45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45252</v>
      </c>
      <c r="B34" s="32">
        <v>540614</v>
      </c>
      <c r="C34" s="31" t="s">
        <v>1138</v>
      </c>
      <c r="D34" s="31" t="s">
        <v>1139</v>
      </c>
      <c r="E34" s="31" t="s">
        <v>575</v>
      </c>
      <c r="F34" s="86">
        <v>4750117</v>
      </c>
      <c r="G34" s="32">
        <v>1.52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45252</v>
      </c>
      <c r="B35" s="32">
        <v>540614</v>
      </c>
      <c r="C35" s="31" t="s">
        <v>1138</v>
      </c>
      <c r="D35" s="31" t="s">
        <v>1140</v>
      </c>
      <c r="E35" s="31" t="s">
        <v>575</v>
      </c>
      <c r="F35" s="86">
        <v>5195542</v>
      </c>
      <c r="G35" s="32">
        <v>1.55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45252</v>
      </c>
      <c r="B36" s="32">
        <v>540614</v>
      </c>
      <c r="C36" s="31" t="s">
        <v>1138</v>
      </c>
      <c r="D36" s="31" t="s">
        <v>1140</v>
      </c>
      <c r="E36" s="31" t="s">
        <v>574</v>
      </c>
      <c r="F36" s="86">
        <v>5195542</v>
      </c>
      <c r="G36" s="32">
        <v>1.55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45252</v>
      </c>
      <c r="B37" s="32">
        <v>530663</v>
      </c>
      <c r="C37" s="31" t="s">
        <v>1090</v>
      </c>
      <c r="D37" s="31" t="s">
        <v>1091</v>
      </c>
      <c r="E37" s="31" t="s">
        <v>574</v>
      </c>
      <c r="F37" s="86">
        <v>257768</v>
      </c>
      <c r="G37" s="32">
        <v>2.0499999999999998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45252</v>
      </c>
      <c r="B38" s="32">
        <v>544023</v>
      </c>
      <c r="C38" s="31" t="s">
        <v>1141</v>
      </c>
      <c r="D38" s="31" t="s">
        <v>928</v>
      </c>
      <c r="E38" s="31" t="s">
        <v>575</v>
      </c>
      <c r="F38" s="86">
        <v>50000</v>
      </c>
      <c r="G38" s="32">
        <v>320.95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45252</v>
      </c>
      <c r="B39" s="32">
        <v>544023</v>
      </c>
      <c r="C39" s="31" t="s">
        <v>1141</v>
      </c>
      <c r="D39" s="31" t="s">
        <v>1142</v>
      </c>
      <c r="E39" s="31" t="s">
        <v>574</v>
      </c>
      <c r="F39" s="86">
        <v>40000</v>
      </c>
      <c r="G39" s="32">
        <v>320.95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45252</v>
      </c>
      <c r="B40" s="32">
        <v>544023</v>
      </c>
      <c r="C40" s="31" t="s">
        <v>1141</v>
      </c>
      <c r="D40" s="31" t="s">
        <v>1087</v>
      </c>
      <c r="E40" s="31" t="s">
        <v>575</v>
      </c>
      <c r="F40" s="86">
        <v>44000</v>
      </c>
      <c r="G40" s="32">
        <v>320.95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45252</v>
      </c>
      <c r="B41" s="32">
        <v>530577</v>
      </c>
      <c r="C41" s="31" t="s">
        <v>1143</v>
      </c>
      <c r="D41" s="31" t="s">
        <v>1144</v>
      </c>
      <c r="E41" s="31" t="s">
        <v>575</v>
      </c>
      <c r="F41" s="86">
        <v>64756</v>
      </c>
      <c r="G41" s="32">
        <v>26.06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45252</v>
      </c>
      <c r="B42" s="32">
        <v>543305</v>
      </c>
      <c r="C42" s="31" t="s">
        <v>1145</v>
      </c>
      <c r="D42" s="31" t="s">
        <v>1146</v>
      </c>
      <c r="E42" s="31" t="s">
        <v>574</v>
      </c>
      <c r="F42" s="86">
        <v>48000</v>
      </c>
      <c r="G42" s="32">
        <v>9.7200000000000006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45252</v>
      </c>
      <c r="B43" s="32">
        <v>531512</v>
      </c>
      <c r="C43" s="31" t="s">
        <v>1092</v>
      </c>
      <c r="D43" s="31" t="s">
        <v>1147</v>
      </c>
      <c r="E43" s="31" t="s">
        <v>575</v>
      </c>
      <c r="F43" s="86">
        <v>70005</v>
      </c>
      <c r="G43" s="32">
        <v>7.1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45252</v>
      </c>
      <c r="B44" s="32">
        <v>540198</v>
      </c>
      <c r="C44" s="31" t="s">
        <v>1148</v>
      </c>
      <c r="D44" s="31" t="s">
        <v>1149</v>
      </c>
      <c r="E44" s="31" t="s">
        <v>574</v>
      </c>
      <c r="F44" s="86">
        <v>31002</v>
      </c>
      <c r="G44" s="32">
        <v>29.71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45252</v>
      </c>
      <c r="B45" s="32">
        <v>540198</v>
      </c>
      <c r="C45" s="31" t="s">
        <v>1148</v>
      </c>
      <c r="D45" s="31" t="s">
        <v>1150</v>
      </c>
      <c r="E45" s="31" t="s">
        <v>574</v>
      </c>
      <c r="F45" s="86">
        <v>134</v>
      </c>
      <c r="G45" s="32">
        <v>29.31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45252</v>
      </c>
      <c r="B46" s="32">
        <v>540198</v>
      </c>
      <c r="C46" s="31" t="s">
        <v>1148</v>
      </c>
      <c r="D46" s="31" t="s">
        <v>1150</v>
      </c>
      <c r="E46" s="31" t="s">
        <v>575</v>
      </c>
      <c r="F46" s="86">
        <v>50500</v>
      </c>
      <c r="G46" s="32">
        <v>29.7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45252</v>
      </c>
      <c r="B47" s="32">
        <v>538452</v>
      </c>
      <c r="C47" s="31" t="s">
        <v>1059</v>
      </c>
      <c r="D47" s="31" t="s">
        <v>1093</v>
      </c>
      <c r="E47" s="31" t="s">
        <v>575</v>
      </c>
      <c r="F47" s="86">
        <v>75573</v>
      </c>
      <c r="G47" s="32">
        <v>32.29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45252</v>
      </c>
      <c r="B48" s="32">
        <v>538452</v>
      </c>
      <c r="C48" s="31" t="s">
        <v>1059</v>
      </c>
      <c r="D48" s="31" t="s">
        <v>1151</v>
      </c>
      <c r="E48" s="31" t="s">
        <v>575</v>
      </c>
      <c r="F48" s="86">
        <v>65400</v>
      </c>
      <c r="G48" s="32">
        <v>32.9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45252</v>
      </c>
      <c r="B49" s="32">
        <v>538452</v>
      </c>
      <c r="C49" s="31" t="s">
        <v>1059</v>
      </c>
      <c r="D49" s="31" t="s">
        <v>1152</v>
      </c>
      <c r="E49" s="31" t="s">
        <v>575</v>
      </c>
      <c r="F49" s="86">
        <v>186056</v>
      </c>
      <c r="G49" s="32">
        <v>32.9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45252</v>
      </c>
      <c r="B50" s="32">
        <v>538452</v>
      </c>
      <c r="C50" s="31" t="s">
        <v>1059</v>
      </c>
      <c r="D50" s="31" t="s">
        <v>1153</v>
      </c>
      <c r="E50" s="31" t="s">
        <v>574</v>
      </c>
      <c r="F50" s="86">
        <v>29914</v>
      </c>
      <c r="G50" s="32">
        <v>32.200000000000003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45252</v>
      </c>
      <c r="B51" s="32">
        <v>538452</v>
      </c>
      <c r="C51" s="31" t="s">
        <v>1059</v>
      </c>
      <c r="D51" s="31" t="s">
        <v>1154</v>
      </c>
      <c r="E51" s="31" t="s">
        <v>574</v>
      </c>
      <c r="F51" s="86">
        <v>30000</v>
      </c>
      <c r="G51" s="32">
        <v>32.590000000000003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45252</v>
      </c>
      <c r="B52" s="32">
        <v>519097</v>
      </c>
      <c r="C52" s="31" t="s">
        <v>1155</v>
      </c>
      <c r="D52" s="31" t="s">
        <v>1156</v>
      </c>
      <c r="E52" s="31" t="s">
        <v>575</v>
      </c>
      <c r="F52" s="86">
        <v>53368</v>
      </c>
      <c r="G52" s="32">
        <v>24.04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45252</v>
      </c>
      <c r="B53" s="32">
        <v>532092</v>
      </c>
      <c r="C53" s="31" t="s">
        <v>1157</v>
      </c>
      <c r="D53" s="31" t="s">
        <v>1158</v>
      </c>
      <c r="E53" s="31" t="s">
        <v>574</v>
      </c>
      <c r="F53" s="86">
        <v>299310</v>
      </c>
      <c r="G53" s="32">
        <v>4.04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45252</v>
      </c>
      <c r="B54" s="32">
        <v>542753</v>
      </c>
      <c r="C54" s="31" t="s">
        <v>1094</v>
      </c>
      <c r="D54" s="31" t="s">
        <v>928</v>
      </c>
      <c r="E54" s="31" t="s">
        <v>575</v>
      </c>
      <c r="F54" s="86">
        <v>8338583</v>
      </c>
      <c r="G54" s="32">
        <v>3.24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5" customHeight="1">
      <c r="A55" s="85">
        <v>45252</v>
      </c>
      <c r="B55" s="32">
        <v>542753</v>
      </c>
      <c r="C55" s="31" t="s">
        <v>1094</v>
      </c>
      <c r="D55" s="31" t="s">
        <v>928</v>
      </c>
      <c r="E55" s="31" t="s">
        <v>574</v>
      </c>
      <c r="F55" s="86">
        <v>8338583</v>
      </c>
      <c r="G55" s="32">
        <v>3.24</v>
      </c>
      <c r="H55" s="32" t="s">
        <v>333</v>
      </c>
    </row>
    <row r="56" spans="1:28" ht="15" customHeight="1">
      <c r="A56" s="85">
        <v>45252</v>
      </c>
      <c r="B56" s="32">
        <v>542753</v>
      </c>
      <c r="C56" s="31" t="s">
        <v>1094</v>
      </c>
      <c r="D56" s="31" t="s">
        <v>1159</v>
      </c>
      <c r="E56" s="31" t="s">
        <v>575</v>
      </c>
      <c r="F56" s="86">
        <v>4800000</v>
      </c>
      <c r="G56" s="32">
        <v>3.24</v>
      </c>
      <c r="H56" s="32" t="s">
        <v>333</v>
      </c>
    </row>
    <row r="57" spans="1:28" ht="15" customHeight="1">
      <c r="A57" s="85">
        <v>45252</v>
      </c>
      <c r="B57" s="32">
        <v>542753</v>
      </c>
      <c r="C57" s="31" t="s">
        <v>1094</v>
      </c>
      <c r="D57" s="31" t="s">
        <v>1159</v>
      </c>
      <c r="E57" s="31" t="s">
        <v>574</v>
      </c>
      <c r="F57" s="86">
        <v>4800000</v>
      </c>
      <c r="G57" s="32">
        <v>3.25</v>
      </c>
      <c r="H57" s="32" t="s">
        <v>333</v>
      </c>
    </row>
    <row r="58" spans="1:28" ht="15" customHeight="1">
      <c r="A58" s="85">
        <v>45252</v>
      </c>
      <c r="B58" s="32">
        <v>542753</v>
      </c>
      <c r="C58" s="31" t="s">
        <v>1094</v>
      </c>
      <c r="D58" s="31" t="s">
        <v>1160</v>
      </c>
      <c r="E58" s="31" t="s">
        <v>574</v>
      </c>
      <c r="F58" s="86">
        <v>12688904</v>
      </c>
      <c r="G58" s="32">
        <v>3.24</v>
      </c>
      <c r="H58" s="32" t="s">
        <v>333</v>
      </c>
    </row>
    <row r="59" spans="1:28" ht="15" customHeight="1">
      <c r="A59" s="85">
        <v>45252</v>
      </c>
      <c r="B59" s="32">
        <v>542753</v>
      </c>
      <c r="C59" s="31" t="s">
        <v>1094</v>
      </c>
      <c r="D59" s="31" t="s">
        <v>1160</v>
      </c>
      <c r="E59" s="31" t="s">
        <v>575</v>
      </c>
      <c r="F59" s="86">
        <v>12688904</v>
      </c>
      <c r="G59" s="32">
        <v>3.25</v>
      </c>
      <c r="H59" s="32" t="s">
        <v>333</v>
      </c>
    </row>
    <row r="60" spans="1:28" ht="15" customHeight="1">
      <c r="A60" s="85">
        <v>45252</v>
      </c>
      <c r="B60" s="32">
        <v>542753</v>
      </c>
      <c r="C60" s="31" t="s">
        <v>1094</v>
      </c>
      <c r="D60" s="31" t="s">
        <v>1161</v>
      </c>
      <c r="E60" s="31" t="s">
        <v>575</v>
      </c>
      <c r="F60" s="86">
        <v>10020062</v>
      </c>
      <c r="G60" s="32">
        <v>3.24</v>
      </c>
      <c r="H60" s="32" t="s">
        <v>333</v>
      </c>
    </row>
    <row r="61" spans="1:28" ht="15" customHeight="1">
      <c r="A61" s="85">
        <v>45252</v>
      </c>
      <c r="B61" s="32">
        <v>542753</v>
      </c>
      <c r="C61" s="31" t="s">
        <v>1094</v>
      </c>
      <c r="D61" s="31" t="s">
        <v>1060</v>
      </c>
      <c r="E61" s="31" t="s">
        <v>575</v>
      </c>
      <c r="F61" s="86">
        <v>3074695</v>
      </c>
      <c r="G61" s="32">
        <v>3.25</v>
      </c>
      <c r="H61" s="32" t="s">
        <v>333</v>
      </c>
    </row>
    <row r="62" spans="1:28" ht="15" customHeight="1">
      <c r="A62" s="85">
        <v>45252</v>
      </c>
      <c r="B62" s="32">
        <v>542753</v>
      </c>
      <c r="C62" s="31" t="s">
        <v>1094</v>
      </c>
      <c r="D62" s="31" t="s">
        <v>1162</v>
      </c>
      <c r="E62" s="31" t="s">
        <v>575</v>
      </c>
      <c r="F62" s="86">
        <v>4000000</v>
      </c>
      <c r="G62" s="32">
        <v>3.26</v>
      </c>
      <c r="H62" s="32" t="s">
        <v>333</v>
      </c>
    </row>
    <row r="63" spans="1:28" ht="15" customHeight="1">
      <c r="A63" s="85">
        <v>45252</v>
      </c>
      <c r="B63" s="32">
        <v>542753</v>
      </c>
      <c r="C63" s="31" t="s">
        <v>1094</v>
      </c>
      <c r="D63" s="31" t="s">
        <v>1060</v>
      </c>
      <c r="E63" s="31" t="s">
        <v>574</v>
      </c>
      <c r="F63" s="86">
        <v>3058073</v>
      </c>
      <c r="G63" s="32">
        <v>3.51</v>
      </c>
      <c r="H63" s="32" t="s">
        <v>333</v>
      </c>
    </row>
    <row r="64" spans="1:28" ht="15" customHeight="1">
      <c r="A64" s="85">
        <v>45252</v>
      </c>
      <c r="B64" s="32">
        <v>542753</v>
      </c>
      <c r="C64" s="31" t="s">
        <v>1094</v>
      </c>
      <c r="D64" s="31" t="s">
        <v>1162</v>
      </c>
      <c r="E64" s="31" t="s">
        <v>574</v>
      </c>
      <c r="F64" s="86">
        <v>4000000</v>
      </c>
      <c r="G64" s="32">
        <v>3.24</v>
      </c>
      <c r="H64" s="32" t="s">
        <v>333</v>
      </c>
    </row>
    <row r="65" spans="1:8" ht="15" customHeight="1">
      <c r="A65" s="85">
        <v>45252</v>
      </c>
      <c r="B65" s="32">
        <v>538212</v>
      </c>
      <c r="C65" s="31" t="s">
        <v>1061</v>
      </c>
      <c r="D65" s="31" t="s">
        <v>1020</v>
      </c>
      <c r="E65" s="31" t="s">
        <v>575</v>
      </c>
      <c r="F65" s="86">
        <v>2532039</v>
      </c>
      <c r="G65" s="32">
        <v>0.6</v>
      </c>
      <c r="H65" s="32" t="s">
        <v>333</v>
      </c>
    </row>
    <row r="66" spans="1:8" ht="15" customHeight="1">
      <c r="A66" s="85">
        <v>45252</v>
      </c>
      <c r="B66" s="32">
        <v>543341</v>
      </c>
      <c r="C66" s="31" t="s">
        <v>1163</v>
      </c>
      <c r="D66" s="31" t="s">
        <v>928</v>
      </c>
      <c r="E66" s="31" t="s">
        <v>575</v>
      </c>
      <c r="F66" s="86">
        <v>117966</v>
      </c>
      <c r="G66" s="32">
        <v>9.32</v>
      </c>
      <c r="H66" s="32" t="s">
        <v>333</v>
      </c>
    </row>
    <row r="67" spans="1:8" ht="15" customHeight="1">
      <c r="A67" s="85">
        <v>45252</v>
      </c>
      <c r="B67" s="32">
        <v>543341</v>
      </c>
      <c r="C67" s="31" t="s">
        <v>1163</v>
      </c>
      <c r="D67" s="31" t="s">
        <v>928</v>
      </c>
      <c r="E67" s="31" t="s">
        <v>574</v>
      </c>
      <c r="F67" s="86">
        <v>1699</v>
      </c>
      <c r="G67" s="32">
        <v>9.32</v>
      </c>
      <c r="H67" s="32" t="s">
        <v>333</v>
      </c>
    </row>
    <row r="68" spans="1:8" ht="15" customHeight="1">
      <c r="A68" s="85">
        <v>45252</v>
      </c>
      <c r="B68" s="32">
        <v>543924</v>
      </c>
      <c r="C68" s="31" t="s">
        <v>1164</v>
      </c>
      <c r="D68" s="31" t="s">
        <v>1165</v>
      </c>
      <c r="E68" s="31" t="s">
        <v>575</v>
      </c>
      <c r="F68" s="86">
        <v>24000</v>
      </c>
      <c r="G68" s="32">
        <v>40.57</v>
      </c>
      <c r="H68" s="32" t="s">
        <v>333</v>
      </c>
    </row>
    <row r="69" spans="1:8" ht="15" customHeight="1">
      <c r="A69" s="85">
        <v>45252</v>
      </c>
      <c r="B69" s="32">
        <v>531370</v>
      </c>
      <c r="C69" s="31" t="s">
        <v>1166</v>
      </c>
      <c r="D69" s="31" t="s">
        <v>1167</v>
      </c>
      <c r="E69" s="31" t="s">
        <v>575</v>
      </c>
      <c r="F69" s="86">
        <v>44516</v>
      </c>
      <c r="G69" s="32">
        <v>20.32</v>
      </c>
      <c r="H69" s="32" t="s">
        <v>333</v>
      </c>
    </row>
    <row r="70" spans="1:8" ht="15" customHeight="1">
      <c r="A70" s="85">
        <v>45252</v>
      </c>
      <c r="B70" s="32">
        <v>543828</v>
      </c>
      <c r="C70" s="31" t="s">
        <v>1168</v>
      </c>
      <c r="D70" s="31" t="s">
        <v>1169</v>
      </c>
      <c r="E70" s="31" t="s">
        <v>575</v>
      </c>
      <c r="F70" s="86">
        <v>124800</v>
      </c>
      <c r="G70" s="32">
        <v>77.48</v>
      </c>
      <c r="H70" s="32" t="s">
        <v>333</v>
      </c>
    </row>
    <row r="71" spans="1:8" ht="15" customHeight="1">
      <c r="A71" s="85">
        <v>45252</v>
      </c>
      <c r="B71" s="32">
        <v>543828</v>
      </c>
      <c r="C71" s="31" t="s">
        <v>1168</v>
      </c>
      <c r="D71" s="31" t="s">
        <v>1170</v>
      </c>
      <c r="E71" s="31" t="s">
        <v>574</v>
      </c>
      <c r="F71" s="86">
        <v>124800</v>
      </c>
      <c r="G71" s="32">
        <v>77.48</v>
      </c>
      <c r="H71" s="32" t="s">
        <v>333</v>
      </c>
    </row>
    <row r="72" spans="1:8" ht="15" customHeight="1">
      <c r="A72" s="85">
        <v>45252</v>
      </c>
      <c r="B72" s="32">
        <v>543799</v>
      </c>
      <c r="C72" s="31" t="s">
        <v>1171</v>
      </c>
      <c r="D72" s="31" t="s">
        <v>1172</v>
      </c>
      <c r="E72" s="31" t="s">
        <v>575</v>
      </c>
      <c r="F72" s="86">
        <v>28500</v>
      </c>
      <c r="G72" s="32">
        <v>67.28</v>
      </c>
      <c r="H72" s="32" t="s">
        <v>333</v>
      </c>
    </row>
    <row r="73" spans="1:8" ht="15" customHeight="1">
      <c r="A73" s="85">
        <v>45252</v>
      </c>
      <c r="B73" s="32">
        <v>543799</v>
      </c>
      <c r="C73" s="31" t="s">
        <v>1171</v>
      </c>
      <c r="D73" s="31" t="s">
        <v>1173</v>
      </c>
      <c r="E73" s="31" t="s">
        <v>574</v>
      </c>
      <c r="F73" s="86">
        <v>30000</v>
      </c>
      <c r="G73" s="32">
        <v>67.28</v>
      </c>
      <c r="H73" s="32" t="s">
        <v>333</v>
      </c>
    </row>
    <row r="74" spans="1:8" ht="15" customHeight="1">
      <c r="A74" s="85">
        <v>45252</v>
      </c>
      <c r="B74" s="32">
        <v>530585</v>
      </c>
      <c r="C74" s="31" t="s">
        <v>1174</v>
      </c>
      <c r="D74" s="31" t="s">
        <v>928</v>
      </c>
      <c r="E74" s="31" t="s">
        <v>575</v>
      </c>
      <c r="F74" s="86">
        <v>15665</v>
      </c>
      <c r="G74" s="32">
        <v>480.5</v>
      </c>
      <c r="H74" s="32" t="s">
        <v>333</v>
      </c>
    </row>
    <row r="75" spans="1:8" ht="15" customHeight="1">
      <c r="A75" s="85">
        <v>45252</v>
      </c>
      <c r="B75" s="32">
        <v>539310</v>
      </c>
      <c r="C75" s="31" t="s">
        <v>1175</v>
      </c>
      <c r="D75" s="31" t="s">
        <v>1176</v>
      </c>
      <c r="E75" s="31" t="s">
        <v>575</v>
      </c>
      <c r="F75" s="86">
        <v>200000</v>
      </c>
      <c r="G75" s="32">
        <v>78.88</v>
      </c>
      <c r="H75" s="32" t="s">
        <v>333</v>
      </c>
    </row>
    <row r="76" spans="1:8" ht="15" customHeight="1">
      <c r="A76" s="85">
        <v>45252</v>
      </c>
      <c r="B76" s="32">
        <v>542765</v>
      </c>
      <c r="C76" s="31" t="s">
        <v>1177</v>
      </c>
      <c r="D76" s="31" t="s">
        <v>1178</v>
      </c>
      <c r="E76" s="31" t="s">
        <v>574</v>
      </c>
      <c r="F76" s="86">
        <v>2000</v>
      </c>
      <c r="G76" s="32">
        <v>309.5</v>
      </c>
      <c r="H76" s="32" t="s">
        <v>333</v>
      </c>
    </row>
    <row r="77" spans="1:8" ht="15" customHeight="1">
      <c r="A77" s="85">
        <v>45252</v>
      </c>
      <c r="B77" s="32">
        <v>532035</v>
      </c>
      <c r="C77" s="31" t="s">
        <v>1095</v>
      </c>
      <c r="D77" s="31" t="s">
        <v>1179</v>
      </c>
      <c r="E77" s="31" t="s">
        <v>575</v>
      </c>
      <c r="F77" s="86">
        <v>134923</v>
      </c>
      <c r="G77" s="32">
        <v>14.53</v>
      </c>
      <c r="H77" s="32" t="s">
        <v>333</v>
      </c>
    </row>
    <row r="78" spans="1:8" ht="15" customHeight="1">
      <c r="A78" s="85">
        <v>45252</v>
      </c>
      <c r="B78" s="32">
        <v>532035</v>
      </c>
      <c r="C78" s="31" t="s">
        <v>1095</v>
      </c>
      <c r="D78" s="31" t="s">
        <v>1179</v>
      </c>
      <c r="E78" s="31" t="s">
        <v>574</v>
      </c>
      <c r="F78" s="86">
        <v>135303</v>
      </c>
      <c r="G78" s="32">
        <v>14.87</v>
      </c>
      <c r="H78" s="32" t="s">
        <v>333</v>
      </c>
    </row>
    <row r="79" spans="1:8" ht="15" customHeight="1">
      <c r="A79" s="85">
        <v>45252</v>
      </c>
      <c r="B79" s="32">
        <v>544002</v>
      </c>
      <c r="C79" s="31" t="s">
        <v>1180</v>
      </c>
      <c r="D79" s="31" t="s">
        <v>1087</v>
      </c>
      <c r="E79" s="31" t="s">
        <v>575</v>
      </c>
      <c r="F79" s="86">
        <v>24000</v>
      </c>
      <c r="G79" s="32">
        <v>28</v>
      </c>
      <c r="H79" s="32" t="s">
        <v>333</v>
      </c>
    </row>
    <row r="80" spans="1:8" ht="15" customHeight="1">
      <c r="A80" s="85">
        <v>45252</v>
      </c>
      <c r="B80" s="32">
        <v>544002</v>
      </c>
      <c r="C80" s="31" t="s">
        <v>1180</v>
      </c>
      <c r="D80" s="31" t="s">
        <v>1181</v>
      </c>
      <c r="E80" s="31" t="s">
        <v>575</v>
      </c>
      <c r="F80" s="86">
        <v>20000</v>
      </c>
      <c r="G80" s="32">
        <v>27.75</v>
      </c>
      <c r="H80" s="32" t="s">
        <v>333</v>
      </c>
    </row>
    <row r="81" spans="1:8" ht="15" customHeight="1">
      <c r="A81" s="85">
        <v>45252</v>
      </c>
      <c r="B81" s="32">
        <v>544002</v>
      </c>
      <c r="C81" s="31" t="s">
        <v>1180</v>
      </c>
      <c r="D81" s="31" t="s">
        <v>1182</v>
      </c>
      <c r="E81" s="31" t="s">
        <v>574</v>
      </c>
      <c r="F81" s="86">
        <v>62000</v>
      </c>
      <c r="G81" s="32">
        <v>28.43</v>
      </c>
      <c r="H81" s="32" t="s">
        <v>333</v>
      </c>
    </row>
    <row r="82" spans="1:8" ht="15" customHeight="1">
      <c r="A82" s="85">
        <v>45252</v>
      </c>
      <c r="B82" s="32">
        <v>541735</v>
      </c>
      <c r="C82" s="31" t="s">
        <v>1183</v>
      </c>
      <c r="D82" s="31" t="s">
        <v>1184</v>
      </c>
      <c r="E82" s="31" t="s">
        <v>575</v>
      </c>
      <c r="F82" s="86">
        <v>700000</v>
      </c>
      <c r="G82" s="32">
        <v>3.95</v>
      </c>
      <c r="H82" s="32" t="s">
        <v>333</v>
      </c>
    </row>
    <row r="83" spans="1:8" ht="15" customHeight="1">
      <c r="A83" s="85">
        <v>45252</v>
      </c>
      <c r="B83" s="32">
        <v>541735</v>
      </c>
      <c r="C83" s="31" t="s">
        <v>1183</v>
      </c>
      <c r="D83" s="31" t="s">
        <v>1185</v>
      </c>
      <c r="E83" s="31" t="s">
        <v>575</v>
      </c>
      <c r="F83" s="86">
        <v>689875</v>
      </c>
      <c r="G83" s="32">
        <v>3.95</v>
      </c>
      <c r="H83" s="32" t="s">
        <v>333</v>
      </c>
    </row>
    <row r="84" spans="1:8" ht="15" customHeight="1">
      <c r="A84" s="85">
        <v>45252</v>
      </c>
      <c r="B84" s="32">
        <v>541735</v>
      </c>
      <c r="C84" s="31" t="s">
        <v>1183</v>
      </c>
      <c r="D84" s="31" t="s">
        <v>1186</v>
      </c>
      <c r="E84" s="31" t="s">
        <v>574</v>
      </c>
      <c r="F84" s="86">
        <v>820000</v>
      </c>
      <c r="G84" s="32">
        <v>3.95</v>
      </c>
      <c r="H84" s="32" t="s">
        <v>333</v>
      </c>
    </row>
    <row r="85" spans="1:8" ht="15" customHeight="1">
      <c r="A85" s="85">
        <v>45252</v>
      </c>
      <c r="B85" s="32">
        <v>538970</v>
      </c>
      <c r="C85" s="31" t="s">
        <v>1187</v>
      </c>
      <c r="D85" s="31" t="s">
        <v>1188</v>
      </c>
      <c r="E85" s="31" t="s">
        <v>574</v>
      </c>
      <c r="F85" s="86">
        <v>2700000</v>
      </c>
      <c r="G85" s="32">
        <v>53.29</v>
      </c>
      <c r="H85" s="32" t="s">
        <v>333</v>
      </c>
    </row>
    <row r="86" spans="1:8" ht="15" customHeight="1">
      <c r="A86" s="85">
        <v>45252</v>
      </c>
      <c r="B86" s="32">
        <v>538970</v>
      </c>
      <c r="C86" s="31" t="s">
        <v>1187</v>
      </c>
      <c r="D86" s="31" t="s">
        <v>1189</v>
      </c>
      <c r="E86" s="31" t="s">
        <v>575</v>
      </c>
      <c r="F86" s="86">
        <v>2700000</v>
      </c>
      <c r="G86" s="32">
        <v>53.18</v>
      </c>
      <c r="H86" s="32" t="s">
        <v>333</v>
      </c>
    </row>
    <row r="87" spans="1:8" ht="15" customHeight="1">
      <c r="A87" s="85">
        <v>45252</v>
      </c>
      <c r="B87" s="32" t="s">
        <v>1190</v>
      </c>
      <c r="C87" s="31" t="s">
        <v>1191</v>
      </c>
      <c r="D87" s="31" t="s">
        <v>1192</v>
      </c>
      <c r="E87" s="31" t="s">
        <v>574</v>
      </c>
      <c r="F87" s="86">
        <v>377262</v>
      </c>
      <c r="G87" s="32">
        <v>28.43</v>
      </c>
      <c r="H87" s="32" t="s">
        <v>863</v>
      </c>
    </row>
    <row r="88" spans="1:8" ht="15" customHeight="1">
      <c r="A88" s="85">
        <v>45252</v>
      </c>
      <c r="B88" s="32" t="s">
        <v>1193</v>
      </c>
      <c r="C88" s="31" t="s">
        <v>1194</v>
      </c>
      <c r="D88" s="31" t="s">
        <v>1064</v>
      </c>
      <c r="E88" s="31" t="s">
        <v>574</v>
      </c>
      <c r="F88" s="86">
        <v>3790368</v>
      </c>
      <c r="G88" s="32">
        <v>7.31</v>
      </c>
      <c r="H88" s="32" t="s">
        <v>863</v>
      </c>
    </row>
    <row r="89" spans="1:8" ht="15" customHeight="1">
      <c r="A89" s="85">
        <v>45252</v>
      </c>
      <c r="B89" s="32" t="s">
        <v>1195</v>
      </c>
      <c r="C89" s="31" t="s">
        <v>1196</v>
      </c>
      <c r="D89" s="31" t="s">
        <v>576</v>
      </c>
      <c r="E89" s="31" t="s">
        <v>574</v>
      </c>
      <c r="F89" s="86">
        <v>112936</v>
      </c>
      <c r="G89" s="32">
        <v>103.13</v>
      </c>
      <c r="H89" s="32" t="s">
        <v>863</v>
      </c>
    </row>
    <row r="90" spans="1:8" ht="15" customHeight="1">
      <c r="A90" s="85">
        <v>45252</v>
      </c>
      <c r="B90" s="32" t="s">
        <v>1197</v>
      </c>
      <c r="C90" s="31" t="s">
        <v>1198</v>
      </c>
      <c r="D90" s="31" t="s">
        <v>576</v>
      </c>
      <c r="E90" s="31" t="s">
        <v>574</v>
      </c>
      <c r="F90" s="86">
        <v>1406559</v>
      </c>
      <c r="G90" s="32">
        <v>171.17</v>
      </c>
      <c r="H90" s="32" t="s">
        <v>863</v>
      </c>
    </row>
    <row r="91" spans="1:8" ht="15" customHeight="1">
      <c r="A91" s="85">
        <v>45252</v>
      </c>
      <c r="B91" s="32" t="s">
        <v>1199</v>
      </c>
      <c r="C91" s="31" t="s">
        <v>1200</v>
      </c>
      <c r="D91" s="31" t="s">
        <v>576</v>
      </c>
      <c r="E91" s="31" t="s">
        <v>574</v>
      </c>
      <c r="F91" s="86">
        <v>310426</v>
      </c>
      <c r="G91" s="32">
        <v>168.43</v>
      </c>
      <c r="H91" s="32" t="s">
        <v>863</v>
      </c>
    </row>
    <row r="92" spans="1:8" ht="15" customHeight="1">
      <c r="A92" s="85">
        <v>45252</v>
      </c>
      <c r="B92" s="32" t="s">
        <v>1201</v>
      </c>
      <c r="C92" s="31" t="s">
        <v>1202</v>
      </c>
      <c r="D92" s="31" t="s">
        <v>576</v>
      </c>
      <c r="E92" s="31" t="s">
        <v>574</v>
      </c>
      <c r="F92" s="86">
        <v>32442</v>
      </c>
      <c r="G92" s="32">
        <v>1345.09</v>
      </c>
      <c r="H92" s="32" t="s">
        <v>863</v>
      </c>
    </row>
    <row r="93" spans="1:8" ht="15" customHeight="1">
      <c r="A93" s="85">
        <v>45252</v>
      </c>
      <c r="B93" s="32" t="s">
        <v>1058</v>
      </c>
      <c r="C93" s="31" t="s">
        <v>1063</v>
      </c>
      <c r="D93" s="31" t="s">
        <v>576</v>
      </c>
      <c r="E93" s="31" t="s">
        <v>574</v>
      </c>
      <c r="F93" s="86">
        <v>157874</v>
      </c>
      <c r="G93" s="32">
        <v>1046.67</v>
      </c>
      <c r="H93" s="32" t="s">
        <v>863</v>
      </c>
    </row>
    <row r="94" spans="1:8" ht="15" customHeight="1">
      <c r="A94" s="85">
        <v>45252</v>
      </c>
      <c r="B94" s="32" t="s">
        <v>1203</v>
      </c>
      <c r="C94" s="31" t="s">
        <v>1204</v>
      </c>
      <c r="D94" s="31" t="s">
        <v>576</v>
      </c>
      <c r="E94" s="31" t="s">
        <v>574</v>
      </c>
      <c r="F94" s="86">
        <v>155368</v>
      </c>
      <c r="G94" s="32">
        <v>523.69000000000005</v>
      </c>
      <c r="H94" s="32" t="s">
        <v>863</v>
      </c>
    </row>
    <row r="95" spans="1:8" ht="15" customHeight="1">
      <c r="A95" s="85">
        <v>45252</v>
      </c>
      <c r="B95" s="32" t="s">
        <v>1205</v>
      </c>
      <c r="C95" s="31" t="s">
        <v>1206</v>
      </c>
      <c r="D95" s="31" t="s">
        <v>1037</v>
      </c>
      <c r="E95" s="31" t="s">
        <v>574</v>
      </c>
      <c r="F95" s="86">
        <v>257556</v>
      </c>
      <c r="G95" s="32">
        <v>369.47</v>
      </c>
      <c r="H95" s="32" t="s">
        <v>863</v>
      </c>
    </row>
    <row r="96" spans="1:8" ht="15" customHeight="1">
      <c r="A96" s="85">
        <v>45252</v>
      </c>
      <c r="B96" s="32" t="s">
        <v>1205</v>
      </c>
      <c r="C96" s="31" t="s">
        <v>1206</v>
      </c>
      <c r="D96" s="31" t="s">
        <v>1207</v>
      </c>
      <c r="E96" s="31" t="s">
        <v>574</v>
      </c>
      <c r="F96" s="86">
        <v>190324</v>
      </c>
      <c r="G96" s="32">
        <v>368.34</v>
      </c>
      <c r="H96" s="32" t="s">
        <v>863</v>
      </c>
    </row>
    <row r="97" spans="1:8" ht="15" customHeight="1">
      <c r="A97" s="85">
        <v>45252</v>
      </c>
      <c r="B97" s="32" t="s">
        <v>1208</v>
      </c>
      <c r="C97" s="31" t="s">
        <v>1209</v>
      </c>
      <c r="D97" s="31" t="s">
        <v>576</v>
      </c>
      <c r="E97" s="31" t="s">
        <v>574</v>
      </c>
      <c r="F97" s="86">
        <v>4052809</v>
      </c>
      <c r="G97" s="32">
        <v>424.76</v>
      </c>
      <c r="H97" s="32" t="s">
        <v>863</v>
      </c>
    </row>
    <row r="98" spans="1:8" ht="15" customHeight="1">
      <c r="A98" s="85">
        <v>45252</v>
      </c>
      <c r="B98" s="32" t="s">
        <v>1210</v>
      </c>
      <c r="C98" s="31" t="s">
        <v>1211</v>
      </c>
      <c r="D98" s="31" t="s">
        <v>1099</v>
      </c>
      <c r="E98" s="31" t="s">
        <v>574</v>
      </c>
      <c r="F98" s="86">
        <v>108800</v>
      </c>
      <c r="G98" s="32">
        <v>274.98</v>
      </c>
      <c r="H98" s="32" t="s">
        <v>863</v>
      </c>
    </row>
    <row r="99" spans="1:8" ht="15" customHeight="1">
      <c r="A99" s="85">
        <v>45252</v>
      </c>
      <c r="B99" s="32" t="s">
        <v>1212</v>
      </c>
      <c r="C99" s="31" t="s">
        <v>1213</v>
      </c>
      <c r="D99" s="31" t="s">
        <v>576</v>
      </c>
      <c r="E99" s="31" t="s">
        <v>574</v>
      </c>
      <c r="F99" s="86">
        <v>331300</v>
      </c>
      <c r="G99" s="32">
        <v>99.46</v>
      </c>
      <c r="H99" s="32" t="s">
        <v>863</v>
      </c>
    </row>
    <row r="100" spans="1:8" ht="15" customHeight="1">
      <c r="A100" s="85">
        <v>45252</v>
      </c>
      <c r="B100" s="32" t="s">
        <v>1214</v>
      </c>
      <c r="C100" s="31" t="s">
        <v>1215</v>
      </c>
      <c r="D100" s="31" t="s">
        <v>1192</v>
      </c>
      <c r="E100" s="31" t="s">
        <v>574</v>
      </c>
      <c r="F100" s="86">
        <v>1400548</v>
      </c>
      <c r="G100" s="32">
        <v>291.05</v>
      </c>
      <c r="H100" s="32" t="s">
        <v>863</v>
      </c>
    </row>
    <row r="101" spans="1:8" ht="15" customHeight="1">
      <c r="A101" s="85">
        <v>45252</v>
      </c>
      <c r="B101" s="32" t="s">
        <v>1214</v>
      </c>
      <c r="C101" s="31" t="s">
        <v>1215</v>
      </c>
      <c r="D101" s="31" t="s">
        <v>1216</v>
      </c>
      <c r="E101" s="31" t="s">
        <v>574</v>
      </c>
      <c r="F101" s="86">
        <v>1027836</v>
      </c>
      <c r="G101" s="32">
        <v>291.69</v>
      </c>
      <c r="H101" s="32" t="s">
        <v>863</v>
      </c>
    </row>
    <row r="102" spans="1:8" ht="15" customHeight="1">
      <c r="A102" s="85">
        <v>45252</v>
      </c>
      <c r="B102" s="32" t="s">
        <v>1217</v>
      </c>
      <c r="C102" s="31" t="s">
        <v>1218</v>
      </c>
      <c r="D102" s="31" t="s">
        <v>1219</v>
      </c>
      <c r="E102" s="31" t="s">
        <v>574</v>
      </c>
      <c r="F102" s="86">
        <v>235890</v>
      </c>
      <c r="G102" s="32">
        <v>99.46</v>
      </c>
      <c r="H102" s="32" t="s">
        <v>863</v>
      </c>
    </row>
    <row r="103" spans="1:8" ht="15" customHeight="1">
      <c r="A103" s="85">
        <v>45252</v>
      </c>
      <c r="B103" s="32" t="s">
        <v>1220</v>
      </c>
      <c r="C103" s="31" t="s">
        <v>1221</v>
      </c>
      <c r="D103" s="31" t="s">
        <v>1222</v>
      </c>
      <c r="E103" s="31" t="s">
        <v>574</v>
      </c>
      <c r="F103" s="86">
        <v>126500</v>
      </c>
      <c r="G103" s="32">
        <v>12.68</v>
      </c>
      <c r="H103" s="32" t="s">
        <v>863</v>
      </c>
    </row>
    <row r="104" spans="1:8" ht="15" customHeight="1">
      <c r="A104" s="85">
        <v>45252</v>
      </c>
      <c r="B104" s="32" t="s">
        <v>988</v>
      </c>
      <c r="C104" s="31" t="s">
        <v>989</v>
      </c>
      <c r="D104" s="31" t="s">
        <v>990</v>
      </c>
      <c r="E104" s="31" t="s">
        <v>574</v>
      </c>
      <c r="F104" s="86">
        <v>161649</v>
      </c>
      <c r="G104" s="32">
        <v>16.03</v>
      </c>
      <c r="H104" s="32" t="s">
        <v>863</v>
      </c>
    </row>
    <row r="105" spans="1:8" ht="15" customHeight="1">
      <c r="A105" s="85">
        <v>45252</v>
      </c>
      <c r="B105" s="32" t="s">
        <v>988</v>
      </c>
      <c r="C105" s="31" t="s">
        <v>989</v>
      </c>
      <c r="D105" s="31" t="s">
        <v>576</v>
      </c>
      <c r="E105" s="31" t="s">
        <v>574</v>
      </c>
      <c r="F105" s="86">
        <v>159198</v>
      </c>
      <c r="G105" s="32">
        <v>16.02</v>
      </c>
      <c r="H105" s="32" t="s">
        <v>863</v>
      </c>
    </row>
    <row r="106" spans="1:8" ht="15" customHeight="1">
      <c r="A106" s="85">
        <v>45252</v>
      </c>
      <c r="B106" s="32" t="s">
        <v>988</v>
      </c>
      <c r="C106" s="31" t="s">
        <v>989</v>
      </c>
      <c r="D106" s="31" t="s">
        <v>991</v>
      </c>
      <c r="E106" s="31" t="s">
        <v>574</v>
      </c>
      <c r="F106" s="86">
        <v>239226</v>
      </c>
      <c r="G106" s="32">
        <v>16.02</v>
      </c>
      <c r="H106" s="32" t="s">
        <v>863</v>
      </c>
    </row>
    <row r="107" spans="1:8" ht="15" customHeight="1">
      <c r="A107" s="85">
        <v>45252</v>
      </c>
      <c r="B107" s="32" t="s">
        <v>988</v>
      </c>
      <c r="C107" s="31" t="s">
        <v>989</v>
      </c>
      <c r="D107" s="31" t="s">
        <v>992</v>
      </c>
      <c r="E107" s="31" t="s">
        <v>574</v>
      </c>
      <c r="F107" s="86">
        <v>171052</v>
      </c>
      <c r="G107" s="32">
        <v>15.99</v>
      </c>
      <c r="H107" s="32" t="s">
        <v>863</v>
      </c>
    </row>
    <row r="108" spans="1:8" ht="15" customHeight="1">
      <c r="A108" s="85">
        <v>45252</v>
      </c>
      <c r="B108" s="32" t="s">
        <v>1223</v>
      </c>
      <c r="C108" s="31" t="s">
        <v>1224</v>
      </c>
      <c r="D108" s="31" t="s">
        <v>1225</v>
      </c>
      <c r="E108" s="31" t="s">
        <v>574</v>
      </c>
      <c r="F108" s="86">
        <v>12000</v>
      </c>
      <c r="G108" s="32">
        <v>97.3</v>
      </c>
      <c r="H108" s="32" t="s">
        <v>863</v>
      </c>
    </row>
    <row r="109" spans="1:8" ht="15" customHeight="1">
      <c r="A109" s="85">
        <v>45252</v>
      </c>
      <c r="B109" s="32" t="s">
        <v>1096</v>
      </c>
      <c r="C109" s="31" t="s">
        <v>1097</v>
      </c>
      <c r="D109" s="31" t="s">
        <v>1226</v>
      </c>
      <c r="E109" s="31" t="s">
        <v>574</v>
      </c>
      <c r="F109" s="86">
        <v>120341</v>
      </c>
      <c r="G109" s="32">
        <v>47.16</v>
      </c>
      <c r="H109" s="32" t="s">
        <v>863</v>
      </c>
    </row>
    <row r="110" spans="1:8" ht="15" customHeight="1">
      <c r="A110" s="85">
        <v>45252</v>
      </c>
      <c r="B110" s="32" t="s">
        <v>1066</v>
      </c>
      <c r="C110" s="31" t="s">
        <v>1067</v>
      </c>
      <c r="D110" s="31" t="s">
        <v>992</v>
      </c>
      <c r="E110" s="31" t="s">
        <v>574</v>
      </c>
      <c r="F110" s="86">
        <v>1205977</v>
      </c>
      <c r="G110" s="32">
        <v>32.119999999999997</v>
      </c>
      <c r="H110" s="32" t="s">
        <v>863</v>
      </c>
    </row>
    <row r="111" spans="1:8" ht="15" customHeight="1">
      <c r="A111" s="85">
        <v>45252</v>
      </c>
      <c r="B111" s="32" t="s">
        <v>1066</v>
      </c>
      <c r="C111" s="31" t="s">
        <v>1067</v>
      </c>
      <c r="D111" s="31" t="s">
        <v>576</v>
      </c>
      <c r="E111" s="31" t="s">
        <v>574</v>
      </c>
      <c r="F111" s="86">
        <v>649909</v>
      </c>
      <c r="G111" s="32">
        <v>32.14</v>
      </c>
      <c r="H111" s="32" t="s">
        <v>863</v>
      </c>
    </row>
    <row r="112" spans="1:8" ht="15" customHeight="1">
      <c r="A112" s="85">
        <v>45252</v>
      </c>
      <c r="B112" s="32" t="s">
        <v>1227</v>
      </c>
      <c r="C112" s="31" t="s">
        <v>1228</v>
      </c>
      <c r="D112" s="31" t="s">
        <v>1192</v>
      </c>
      <c r="E112" s="31" t="s">
        <v>574</v>
      </c>
      <c r="F112" s="86">
        <v>84081</v>
      </c>
      <c r="G112" s="32">
        <v>42</v>
      </c>
      <c r="H112" s="32" t="s">
        <v>863</v>
      </c>
    </row>
    <row r="113" spans="1:8" ht="15" customHeight="1">
      <c r="A113" s="85">
        <v>45252</v>
      </c>
      <c r="B113" s="32" t="s">
        <v>1229</v>
      </c>
      <c r="C113" s="31" t="s">
        <v>1230</v>
      </c>
      <c r="D113" s="31" t="s">
        <v>576</v>
      </c>
      <c r="E113" s="31" t="s">
        <v>574</v>
      </c>
      <c r="F113" s="86">
        <v>758504</v>
      </c>
      <c r="G113" s="32">
        <v>348.79</v>
      </c>
      <c r="H113" s="32" t="s">
        <v>863</v>
      </c>
    </row>
    <row r="114" spans="1:8" ht="15" customHeight="1">
      <c r="A114" s="85">
        <v>45252</v>
      </c>
      <c r="B114" s="32" t="s">
        <v>493</v>
      </c>
      <c r="C114" s="31" t="s">
        <v>1098</v>
      </c>
      <c r="D114" s="31" t="s">
        <v>1099</v>
      </c>
      <c r="E114" s="31" t="s">
        <v>574</v>
      </c>
      <c r="F114" s="86">
        <v>2571521</v>
      </c>
      <c r="G114" s="32">
        <v>235.88</v>
      </c>
      <c r="H114" s="32" t="s">
        <v>863</v>
      </c>
    </row>
    <row r="115" spans="1:8" ht="15" customHeight="1">
      <c r="A115" s="85">
        <v>45252</v>
      </c>
      <c r="B115" s="32" t="s">
        <v>493</v>
      </c>
      <c r="C115" s="31" t="s">
        <v>1098</v>
      </c>
      <c r="D115" s="31" t="s">
        <v>576</v>
      </c>
      <c r="E115" s="31" t="s">
        <v>574</v>
      </c>
      <c r="F115" s="86">
        <v>1896118</v>
      </c>
      <c r="G115" s="32">
        <v>235.39</v>
      </c>
      <c r="H115" s="32" t="s">
        <v>863</v>
      </c>
    </row>
    <row r="116" spans="1:8" ht="15" customHeight="1">
      <c r="A116" s="85">
        <v>45252</v>
      </c>
      <c r="B116" s="32" t="s">
        <v>1231</v>
      </c>
      <c r="C116" s="31" t="s">
        <v>1232</v>
      </c>
      <c r="D116" s="31" t="s">
        <v>576</v>
      </c>
      <c r="E116" s="31" t="s">
        <v>574</v>
      </c>
      <c r="F116" s="86">
        <v>76008</v>
      </c>
      <c r="G116" s="32">
        <v>1137.94</v>
      </c>
      <c r="H116" s="32" t="s">
        <v>863</v>
      </c>
    </row>
    <row r="117" spans="1:8" ht="15" customHeight="1">
      <c r="A117" s="85">
        <v>45252</v>
      </c>
      <c r="B117" s="32" t="s">
        <v>1233</v>
      </c>
      <c r="C117" s="31" t="s">
        <v>1234</v>
      </c>
      <c r="D117" s="31" t="s">
        <v>576</v>
      </c>
      <c r="E117" s="31" t="s">
        <v>574</v>
      </c>
      <c r="F117" s="86">
        <v>251941</v>
      </c>
      <c r="G117" s="32">
        <v>192.99</v>
      </c>
      <c r="H117" s="32" t="s">
        <v>863</v>
      </c>
    </row>
    <row r="118" spans="1:8" ht="15" customHeight="1">
      <c r="A118" s="85">
        <v>45252</v>
      </c>
      <c r="B118" s="32" t="s">
        <v>1036</v>
      </c>
      <c r="C118" s="31" t="s">
        <v>1038</v>
      </c>
      <c r="D118" s="31" t="s">
        <v>1235</v>
      </c>
      <c r="E118" s="31" t="s">
        <v>574</v>
      </c>
      <c r="F118" s="86">
        <v>16500</v>
      </c>
      <c r="G118" s="32">
        <v>276.10000000000002</v>
      </c>
      <c r="H118" s="32" t="s">
        <v>863</v>
      </c>
    </row>
    <row r="119" spans="1:8" ht="15" customHeight="1">
      <c r="A119" s="85">
        <v>45252</v>
      </c>
      <c r="B119" s="32" t="s">
        <v>1236</v>
      </c>
      <c r="C119" s="31" t="s">
        <v>1237</v>
      </c>
      <c r="D119" s="31" t="s">
        <v>1139</v>
      </c>
      <c r="E119" s="31" t="s">
        <v>574</v>
      </c>
      <c r="F119" s="86">
        <v>2549447</v>
      </c>
      <c r="G119" s="32">
        <v>1.05</v>
      </c>
      <c r="H119" s="32" t="s">
        <v>863</v>
      </c>
    </row>
    <row r="120" spans="1:8" ht="15" customHeight="1">
      <c r="A120" s="85">
        <v>45252</v>
      </c>
      <c r="B120" s="32" t="s">
        <v>1100</v>
      </c>
      <c r="C120" s="31" t="s">
        <v>1101</v>
      </c>
      <c r="D120" s="31" t="s">
        <v>576</v>
      </c>
      <c r="E120" s="31" t="s">
        <v>574</v>
      </c>
      <c r="F120" s="86">
        <v>339818</v>
      </c>
      <c r="G120" s="32">
        <v>322.99</v>
      </c>
      <c r="H120" s="32" t="s">
        <v>863</v>
      </c>
    </row>
    <row r="121" spans="1:8" ht="15" customHeight="1">
      <c r="A121" s="85">
        <v>45252</v>
      </c>
      <c r="B121" s="32" t="s">
        <v>1238</v>
      </c>
      <c r="C121" s="31" t="s">
        <v>1239</v>
      </c>
      <c r="D121" s="31" t="s">
        <v>1240</v>
      </c>
      <c r="E121" s="31" t="s">
        <v>574</v>
      </c>
      <c r="F121" s="86">
        <v>206411</v>
      </c>
      <c r="G121" s="32">
        <v>13.39</v>
      </c>
      <c r="H121" s="32" t="s">
        <v>863</v>
      </c>
    </row>
    <row r="122" spans="1:8" ht="15" customHeight="1">
      <c r="A122" s="85">
        <v>45252</v>
      </c>
      <c r="B122" s="32" t="s">
        <v>1238</v>
      </c>
      <c r="C122" s="31" t="s">
        <v>1239</v>
      </c>
      <c r="D122" s="31" t="s">
        <v>1065</v>
      </c>
      <c r="E122" s="31" t="s">
        <v>574</v>
      </c>
      <c r="F122" s="86">
        <v>200000</v>
      </c>
      <c r="G122" s="32">
        <v>13.84</v>
      </c>
      <c r="H122" s="32" t="s">
        <v>863</v>
      </c>
    </row>
    <row r="123" spans="1:8" ht="15" customHeight="1">
      <c r="A123" s="85">
        <v>45252</v>
      </c>
      <c r="B123" s="32" t="s">
        <v>1039</v>
      </c>
      <c r="C123" s="31" t="s">
        <v>1040</v>
      </c>
      <c r="D123" s="31" t="s">
        <v>576</v>
      </c>
      <c r="E123" s="31" t="s">
        <v>574</v>
      </c>
      <c r="F123" s="86">
        <v>3779229</v>
      </c>
      <c r="G123" s="32">
        <v>12.34</v>
      </c>
      <c r="H123" s="32" t="s">
        <v>863</v>
      </c>
    </row>
    <row r="124" spans="1:8" ht="15" customHeight="1">
      <c r="A124" s="85">
        <v>45252</v>
      </c>
      <c r="B124" s="32" t="s">
        <v>1039</v>
      </c>
      <c r="C124" s="31" t="s">
        <v>1040</v>
      </c>
      <c r="D124" s="31" t="s">
        <v>991</v>
      </c>
      <c r="E124" s="31" t="s">
        <v>574</v>
      </c>
      <c r="F124" s="86">
        <v>4478945</v>
      </c>
      <c r="G124" s="32">
        <v>12.28</v>
      </c>
      <c r="H124" s="32" t="s">
        <v>863</v>
      </c>
    </row>
    <row r="125" spans="1:8" ht="15" customHeight="1">
      <c r="A125" s="85">
        <v>45252</v>
      </c>
      <c r="B125" s="32" t="s">
        <v>1039</v>
      </c>
      <c r="C125" s="31" t="s">
        <v>1040</v>
      </c>
      <c r="D125" s="31" t="s">
        <v>1241</v>
      </c>
      <c r="E125" s="31" t="s">
        <v>574</v>
      </c>
      <c r="F125" s="86">
        <v>3253499</v>
      </c>
      <c r="G125" s="32">
        <v>12.27</v>
      </c>
      <c r="H125" s="32" t="s">
        <v>863</v>
      </c>
    </row>
    <row r="126" spans="1:8" ht="15" customHeight="1">
      <c r="A126" s="85">
        <v>45252</v>
      </c>
      <c r="B126" s="32" t="s">
        <v>1039</v>
      </c>
      <c r="C126" s="31" t="s">
        <v>1040</v>
      </c>
      <c r="D126" s="31" t="s">
        <v>992</v>
      </c>
      <c r="E126" s="31" t="s">
        <v>574</v>
      </c>
      <c r="F126" s="86">
        <v>3426781</v>
      </c>
      <c r="G126" s="32">
        <v>12.19</v>
      </c>
      <c r="H126" s="32" t="s">
        <v>863</v>
      </c>
    </row>
    <row r="127" spans="1:8" ht="15" customHeight="1">
      <c r="A127" s="85">
        <v>45252</v>
      </c>
      <c r="B127" s="32" t="s">
        <v>1062</v>
      </c>
      <c r="C127" s="31" t="s">
        <v>1070</v>
      </c>
      <c r="D127" s="31" t="s">
        <v>1242</v>
      </c>
      <c r="E127" s="31" t="s">
        <v>574</v>
      </c>
      <c r="F127" s="86">
        <v>10145894</v>
      </c>
      <c r="G127" s="32">
        <v>5.15</v>
      </c>
      <c r="H127" s="32" t="s">
        <v>863</v>
      </c>
    </row>
    <row r="128" spans="1:8" ht="15" customHeight="1">
      <c r="A128" s="85">
        <v>45252</v>
      </c>
      <c r="B128" s="32" t="s">
        <v>1190</v>
      </c>
      <c r="C128" s="31" t="s">
        <v>1191</v>
      </c>
      <c r="D128" s="31" t="s">
        <v>1192</v>
      </c>
      <c r="E128" s="31" t="s">
        <v>575</v>
      </c>
      <c r="F128" s="86">
        <v>415141</v>
      </c>
      <c r="G128" s="32">
        <v>28.31</v>
      </c>
      <c r="H128" s="32" t="s">
        <v>863</v>
      </c>
    </row>
    <row r="129" spans="1:8" ht="15" customHeight="1">
      <c r="A129" s="85">
        <v>45252</v>
      </c>
      <c r="B129" s="32" t="s">
        <v>1193</v>
      </c>
      <c r="C129" s="31" t="s">
        <v>1194</v>
      </c>
      <c r="D129" s="31" t="s">
        <v>1064</v>
      </c>
      <c r="E129" s="31" t="s">
        <v>575</v>
      </c>
      <c r="F129" s="86">
        <v>5467833</v>
      </c>
      <c r="G129" s="32">
        <v>7.35</v>
      </c>
      <c r="H129" s="32" t="s">
        <v>863</v>
      </c>
    </row>
    <row r="130" spans="1:8" ht="15" customHeight="1">
      <c r="A130" s="85">
        <v>45252</v>
      </c>
      <c r="B130" s="32" t="s">
        <v>1195</v>
      </c>
      <c r="C130" s="31" t="s">
        <v>1196</v>
      </c>
      <c r="D130" s="31" t="s">
        <v>576</v>
      </c>
      <c r="E130" s="31" t="s">
        <v>575</v>
      </c>
      <c r="F130" s="86">
        <v>112936</v>
      </c>
      <c r="G130" s="32">
        <v>103.27</v>
      </c>
      <c r="H130" s="32" t="s">
        <v>863</v>
      </c>
    </row>
    <row r="131" spans="1:8" ht="15" customHeight="1">
      <c r="A131" s="85">
        <v>45252</v>
      </c>
      <c r="B131" s="32" t="s">
        <v>1197</v>
      </c>
      <c r="C131" s="31" t="s">
        <v>1198</v>
      </c>
      <c r="D131" s="31" t="s">
        <v>576</v>
      </c>
      <c r="E131" s="31" t="s">
        <v>575</v>
      </c>
      <c r="F131" s="86">
        <v>1406559</v>
      </c>
      <c r="G131" s="32">
        <v>171.23</v>
      </c>
      <c r="H131" s="32" t="s">
        <v>863</v>
      </c>
    </row>
    <row r="132" spans="1:8" ht="15" customHeight="1">
      <c r="A132" s="85">
        <v>45252</v>
      </c>
      <c r="B132" s="32" t="s">
        <v>1243</v>
      </c>
      <c r="C132" s="31" t="s">
        <v>1244</v>
      </c>
      <c r="D132" s="31" t="s">
        <v>1245</v>
      </c>
      <c r="E132" s="31" t="s">
        <v>575</v>
      </c>
      <c r="F132" s="86">
        <v>286269</v>
      </c>
      <c r="G132" s="32">
        <v>51.2</v>
      </c>
      <c r="H132" s="32" t="s">
        <v>863</v>
      </c>
    </row>
    <row r="133" spans="1:8" ht="15" customHeight="1">
      <c r="A133" s="85">
        <v>45252</v>
      </c>
      <c r="B133" s="32" t="s">
        <v>1199</v>
      </c>
      <c r="C133" s="31" t="s">
        <v>1200</v>
      </c>
      <c r="D133" s="31" t="s">
        <v>576</v>
      </c>
      <c r="E133" s="31" t="s">
        <v>575</v>
      </c>
      <c r="F133" s="86">
        <v>310426</v>
      </c>
      <c r="G133" s="32">
        <v>168.45</v>
      </c>
      <c r="H133" s="32" t="s">
        <v>863</v>
      </c>
    </row>
    <row r="134" spans="1:8" ht="15" customHeight="1">
      <c r="A134" s="85">
        <v>45252</v>
      </c>
      <c r="B134" s="32" t="s">
        <v>1246</v>
      </c>
      <c r="C134" s="31" t="s">
        <v>1247</v>
      </c>
      <c r="D134" s="31" t="s">
        <v>1248</v>
      </c>
      <c r="E134" s="31" t="s">
        <v>575</v>
      </c>
      <c r="F134" s="86">
        <v>3430000</v>
      </c>
      <c r="G134" s="32">
        <v>215.11</v>
      </c>
      <c r="H134" s="32" t="s">
        <v>863</v>
      </c>
    </row>
    <row r="135" spans="1:8" ht="15" customHeight="1">
      <c r="A135" s="85">
        <v>45252</v>
      </c>
      <c r="B135" s="32" t="s">
        <v>1201</v>
      </c>
      <c r="C135" s="31" t="s">
        <v>1202</v>
      </c>
      <c r="D135" s="31" t="s">
        <v>576</v>
      </c>
      <c r="E135" s="31" t="s">
        <v>575</v>
      </c>
      <c r="F135" s="86">
        <v>32442</v>
      </c>
      <c r="G135" s="32">
        <v>1350.31</v>
      </c>
      <c r="H135" s="32" t="s">
        <v>863</v>
      </c>
    </row>
    <row r="136" spans="1:8" ht="15" customHeight="1">
      <c r="A136" s="85">
        <v>45252</v>
      </c>
      <c r="B136" s="32" t="s">
        <v>1058</v>
      </c>
      <c r="C136" s="31" t="s">
        <v>1063</v>
      </c>
      <c r="D136" s="31" t="s">
        <v>576</v>
      </c>
      <c r="E136" s="31" t="s">
        <v>575</v>
      </c>
      <c r="F136" s="86">
        <v>157874</v>
      </c>
      <c r="G136" s="32">
        <v>1046.81</v>
      </c>
      <c r="H136" s="32" t="s">
        <v>863</v>
      </c>
    </row>
    <row r="137" spans="1:8" ht="15" customHeight="1">
      <c r="A137" s="85">
        <v>45252</v>
      </c>
      <c r="B137" s="32" t="s">
        <v>1203</v>
      </c>
      <c r="C137" s="31" t="s">
        <v>1204</v>
      </c>
      <c r="D137" s="31" t="s">
        <v>576</v>
      </c>
      <c r="E137" s="31" t="s">
        <v>575</v>
      </c>
      <c r="F137" s="86">
        <v>155368</v>
      </c>
      <c r="G137" s="32">
        <v>523.83000000000004</v>
      </c>
      <c r="H137" s="32" t="s">
        <v>863</v>
      </c>
    </row>
    <row r="138" spans="1:8" ht="15" customHeight="1">
      <c r="A138" s="85">
        <v>45252</v>
      </c>
      <c r="B138" s="32" t="s">
        <v>371</v>
      </c>
      <c r="C138" s="31" t="s">
        <v>1249</v>
      </c>
      <c r="D138" s="31" t="s">
        <v>1250</v>
      </c>
      <c r="E138" s="31" t="s">
        <v>575</v>
      </c>
      <c r="F138" s="86">
        <v>4030000</v>
      </c>
      <c r="G138" s="32">
        <v>472.91</v>
      </c>
      <c r="H138" s="32" t="s">
        <v>863</v>
      </c>
    </row>
    <row r="139" spans="1:8" ht="15" customHeight="1">
      <c r="A139" s="85">
        <v>45252</v>
      </c>
      <c r="B139" s="32" t="s">
        <v>1205</v>
      </c>
      <c r="C139" s="31" t="s">
        <v>1206</v>
      </c>
      <c r="D139" s="31" t="s">
        <v>1207</v>
      </c>
      <c r="E139" s="31" t="s">
        <v>575</v>
      </c>
      <c r="F139" s="86">
        <v>190324</v>
      </c>
      <c r="G139" s="32">
        <v>369.24</v>
      </c>
      <c r="H139" s="32" t="s">
        <v>863</v>
      </c>
    </row>
    <row r="140" spans="1:8" ht="15" customHeight="1">
      <c r="A140" s="85">
        <v>45252</v>
      </c>
      <c r="B140" s="32" t="s">
        <v>1205</v>
      </c>
      <c r="C140" s="31" t="s">
        <v>1206</v>
      </c>
      <c r="D140" s="31" t="s">
        <v>1037</v>
      </c>
      <c r="E140" s="31" t="s">
        <v>575</v>
      </c>
      <c r="F140" s="86">
        <v>197561</v>
      </c>
      <c r="G140" s="32">
        <v>368.47</v>
      </c>
      <c r="H140" s="32" t="s">
        <v>863</v>
      </c>
    </row>
    <row r="141" spans="1:8" ht="15" customHeight="1">
      <c r="A141" s="85">
        <v>45252</v>
      </c>
      <c r="B141" s="32" t="s">
        <v>1208</v>
      </c>
      <c r="C141" s="31" t="s">
        <v>1209</v>
      </c>
      <c r="D141" s="31" t="s">
        <v>576</v>
      </c>
      <c r="E141" s="31" t="s">
        <v>575</v>
      </c>
      <c r="F141" s="86">
        <v>4052809</v>
      </c>
      <c r="G141" s="32">
        <v>424.85</v>
      </c>
      <c r="H141" s="32" t="s">
        <v>863</v>
      </c>
    </row>
    <row r="142" spans="1:8" ht="15" customHeight="1">
      <c r="A142" s="85">
        <v>45252</v>
      </c>
      <c r="B142" s="32" t="s">
        <v>1210</v>
      </c>
      <c r="C142" s="31" t="s">
        <v>1211</v>
      </c>
      <c r="D142" s="31" t="s">
        <v>1099</v>
      </c>
      <c r="E142" s="31" t="s">
        <v>575</v>
      </c>
      <c r="F142" s="86">
        <v>102400</v>
      </c>
      <c r="G142" s="32">
        <v>273.49</v>
      </c>
      <c r="H142" s="32" t="s">
        <v>863</v>
      </c>
    </row>
    <row r="143" spans="1:8" ht="15" customHeight="1">
      <c r="A143" s="85">
        <v>45252</v>
      </c>
      <c r="B143" s="32" t="s">
        <v>1212</v>
      </c>
      <c r="C143" s="31" t="s">
        <v>1213</v>
      </c>
      <c r="D143" s="31" t="s">
        <v>576</v>
      </c>
      <c r="E143" s="31" t="s">
        <v>575</v>
      </c>
      <c r="F143" s="86">
        <v>331300</v>
      </c>
      <c r="G143" s="32">
        <v>99.55</v>
      </c>
      <c r="H143" s="32" t="s">
        <v>863</v>
      </c>
    </row>
    <row r="144" spans="1:8" ht="15" customHeight="1">
      <c r="A144" s="85">
        <v>45252</v>
      </c>
      <c r="B144" s="32" t="s">
        <v>1214</v>
      </c>
      <c r="C144" s="31" t="s">
        <v>1215</v>
      </c>
      <c r="D144" s="31" t="s">
        <v>1192</v>
      </c>
      <c r="E144" s="31" t="s">
        <v>575</v>
      </c>
      <c r="F144" s="86">
        <v>1400548</v>
      </c>
      <c r="G144" s="32">
        <v>291.07</v>
      </c>
      <c r="H144" s="32" t="s">
        <v>863</v>
      </c>
    </row>
    <row r="145" spans="1:8" ht="15" customHeight="1">
      <c r="A145" s="85">
        <v>45252</v>
      </c>
      <c r="B145" s="32" t="s">
        <v>1214</v>
      </c>
      <c r="C145" s="31" t="s">
        <v>1215</v>
      </c>
      <c r="D145" s="31" t="s">
        <v>1216</v>
      </c>
      <c r="E145" s="31" t="s">
        <v>575</v>
      </c>
      <c r="F145" s="86">
        <v>1037174</v>
      </c>
      <c r="G145" s="32">
        <v>290.2</v>
      </c>
      <c r="H145" s="32" t="s">
        <v>863</v>
      </c>
    </row>
    <row r="146" spans="1:8" ht="15" customHeight="1">
      <c r="A146" s="85">
        <v>45252</v>
      </c>
      <c r="B146" s="32" t="s">
        <v>988</v>
      </c>
      <c r="C146" s="31" t="s">
        <v>989</v>
      </c>
      <c r="D146" s="31" t="s">
        <v>992</v>
      </c>
      <c r="E146" s="31" t="s">
        <v>575</v>
      </c>
      <c r="F146" s="86">
        <v>171052</v>
      </c>
      <c r="G146" s="32">
        <v>15.98</v>
      </c>
      <c r="H146" s="32" t="s">
        <v>863</v>
      </c>
    </row>
    <row r="147" spans="1:8" ht="15" customHeight="1">
      <c r="A147" s="85">
        <v>45252</v>
      </c>
      <c r="B147" s="32" t="s">
        <v>988</v>
      </c>
      <c r="C147" s="31" t="s">
        <v>989</v>
      </c>
      <c r="D147" s="31" t="s">
        <v>991</v>
      </c>
      <c r="E147" s="31" t="s">
        <v>575</v>
      </c>
      <c r="F147" s="86">
        <v>239226</v>
      </c>
      <c r="G147" s="32">
        <v>15.92</v>
      </c>
      <c r="H147" s="32" t="s">
        <v>863</v>
      </c>
    </row>
    <row r="148" spans="1:8" ht="15" customHeight="1">
      <c r="A148" s="85">
        <v>45252</v>
      </c>
      <c r="B148" s="32" t="s">
        <v>988</v>
      </c>
      <c r="C148" s="31" t="s">
        <v>989</v>
      </c>
      <c r="D148" s="31" t="s">
        <v>576</v>
      </c>
      <c r="E148" s="31" t="s">
        <v>575</v>
      </c>
      <c r="F148" s="86">
        <v>159198</v>
      </c>
      <c r="G148" s="32">
        <v>15.98</v>
      </c>
      <c r="H148" s="32" t="s">
        <v>863</v>
      </c>
    </row>
    <row r="149" spans="1:8" ht="15" customHeight="1">
      <c r="A149" s="85">
        <v>45252</v>
      </c>
      <c r="B149" s="32" t="s">
        <v>988</v>
      </c>
      <c r="C149" s="31" t="s">
        <v>989</v>
      </c>
      <c r="D149" s="31" t="s">
        <v>990</v>
      </c>
      <c r="E149" s="31" t="s">
        <v>575</v>
      </c>
      <c r="F149" s="86">
        <v>161649</v>
      </c>
      <c r="G149" s="32">
        <v>16.07</v>
      </c>
      <c r="H149" s="32" t="s">
        <v>863</v>
      </c>
    </row>
    <row r="150" spans="1:8" ht="15" customHeight="1">
      <c r="A150" s="85">
        <v>45252</v>
      </c>
      <c r="B150" s="32" t="s">
        <v>1223</v>
      </c>
      <c r="C150" s="31" t="s">
        <v>1224</v>
      </c>
      <c r="D150" s="31" t="s">
        <v>1225</v>
      </c>
      <c r="E150" s="31" t="s">
        <v>575</v>
      </c>
      <c r="F150" s="86">
        <v>51000</v>
      </c>
      <c r="G150" s="32">
        <v>96.29</v>
      </c>
      <c r="H150" s="32" t="s">
        <v>863</v>
      </c>
    </row>
    <row r="151" spans="1:8" ht="15" customHeight="1">
      <c r="A151" s="85">
        <v>45252</v>
      </c>
      <c r="B151" s="32" t="s">
        <v>1096</v>
      </c>
      <c r="C151" s="31" t="s">
        <v>1097</v>
      </c>
      <c r="D151" s="31" t="s">
        <v>1226</v>
      </c>
      <c r="E151" s="31" t="s">
        <v>575</v>
      </c>
      <c r="F151" s="86">
        <v>120341</v>
      </c>
      <c r="G151" s="32">
        <v>46.52</v>
      </c>
      <c r="H151" s="32" t="s">
        <v>863</v>
      </c>
    </row>
    <row r="152" spans="1:8" ht="15" customHeight="1">
      <c r="A152" s="85">
        <v>45252</v>
      </c>
      <c r="B152" s="32" t="s">
        <v>1066</v>
      </c>
      <c r="C152" s="31" t="s">
        <v>1067</v>
      </c>
      <c r="D152" s="31" t="s">
        <v>992</v>
      </c>
      <c r="E152" s="31" t="s">
        <v>575</v>
      </c>
      <c r="F152" s="86">
        <v>1255466</v>
      </c>
      <c r="G152" s="32">
        <v>32.06</v>
      </c>
      <c r="H152" s="32" t="s">
        <v>863</v>
      </c>
    </row>
    <row r="153" spans="1:8" ht="15" customHeight="1">
      <c r="A153" s="85">
        <v>45252</v>
      </c>
      <c r="B153" s="32" t="s">
        <v>1066</v>
      </c>
      <c r="C153" s="31" t="s">
        <v>1067</v>
      </c>
      <c r="D153" s="31" t="s">
        <v>576</v>
      </c>
      <c r="E153" s="31" t="s">
        <v>575</v>
      </c>
      <c r="F153" s="86">
        <v>649909</v>
      </c>
      <c r="G153" s="32">
        <v>32.15</v>
      </c>
      <c r="H153" s="32" t="s">
        <v>863</v>
      </c>
    </row>
    <row r="154" spans="1:8" ht="15" customHeight="1">
      <c r="A154" s="85">
        <v>45252</v>
      </c>
      <c r="B154" s="32" t="s">
        <v>1227</v>
      </c>
      <c r="C154" s="31" t="s">
        <v>1228</v>
      </c>
      <c r="D154" s="31" t="s">
        <v>1192</v>
      </c>
      <c r="E154" s="31" t="s">
        <v>575</v>
      </c>
      <c r="F154" s="86">
        <v>84081</v>
      </c>
      <c r="G154" s="32">
        <v>40.54</v>
      </c>
      <c r="H154" s="32" t="s">
        <v>863</v>
      </c>
    </row>
    <row r="155" spans="1:8" ht="15" customHeight="1">
      <c r="A155" s="85">
        <v>45252</v>
      </c>
      <c r="B155" s="32" t="s">
        <v>1229</v>
      </c>
      <c r="C155" s="31" t="s">
        <v>1230</v>
      </c>
      <c r="D155" s="31" t="s">
        <v>576</v>
      </c>
      <c r="E155" s="31" t="s">
        <v>575</v>
      </c>
      <c r="F155" s="86">
        <v>758504</v>
      </c>
      <c r="G155" s="32">
        <v>349.41</v>
      </c>
      <c r="H155" s="32" t="s">
        <v>863</v>
      </c>
    </row>
    <row r="156" spans="1:8" ht="15" customHeight="1">
      <c r="A156" s="85">
        <v>45252</v>
      </c>
      <c r="B156" s="32" t="s">
        <v>493</v>
      </c>
      <c r="C156" s="31" t="s">
        <v>1098</v>
      </c>
      <c r="D156" s="31" t="s">
        <v>576</v>
      </c>
      <c r="E156" s="31" t="s">
        <v>575</v>
      </c>
      <c r="F156" s="86">
        <v>1896118</v>
      </c>
      <c r="G156" s="32">
        <v>235.25</v>
      </c>
      <c r="H156" s="32" t="s">
        <v>863</v>
      </c>
    </row>
    <row r="157" spans="1:8" ht="15" customHeight="1">
      <c r="A157" s="85">
        <v>45252</v>
      </c>
      <c r="B157" s="32" t="s">
        <v>493</v>
      </c>
      <c r="C157" s="31" t="s">
        <v>1098</v>
      </c>
      <c r="D157" s="31" t="s">
        <v>1099</v>
      </c>
      <c r="E157" s="31" t="s">
        <v>575</v>
      </c>
      <c r="F157" s="86">
        <v>2549521</v>
      </c>
      <c r="G157" s="32">
        <v>235.43</v>
      </c>
      <c r="H157" s="32" t="s">
        <v>863</v>
      </c>
    </row>
    <row r="158" spans="1:8" ht="15" customHeight="1">
      <c r="A158" s="85">
        <v>45252</v>
      </c>
      <c r="B158" s="32" t="s">
        <v>1231</v>
      </c>
      <c r="C158" s="31" t="s">
        <v>1232</v>
      </c>
      <c r="D158" s="31" t="s">
        <v>576</v>
      </c>
      <c r="E158" s="31" t="s">
        <v>575</v>
      </c>
      <c r="F158" s="86">
        <v>76008</v>
      </c>
      <c r="G158" s="32">
        <v>1138.32</v>
      </c>
      <c r="H158" s="32" t="s">
        <v>863</v>
      </c>
    </row>
    <row r="159" spans="1:8" ht="15" customHeight="1">
      <c r="A159" s="85">
        <v>45252</v>
      </c>
      <c r="B159" s="32" t="s">
        <v>1251</v>
      </c>
      <c r="C159" s="31" t="s">
        <v>1252</v>
      </c>
      <c r="D159" s="31" t="s">
        <v>1253</v>
      </c>
      <c r="E159" s="31" t="s">
        <v>575</v>
      </c>
      <c r="F159" s="86">
        <v>108800</v>
      </c>
      <c r="G159" s="32">
        <v>59.52</v>
      </c>
      <c r="H159" s="32" t="s">
        <v>863</v>
      </c>
    </row>
    <row r="160" spans="1:8" ht="15" customHeight="1">
      <c r="A160" s="85">
        <v>45252</v>
      </c>
      <c r="B160" s="32" t="s">
        <v>1233</v>
      </c>
      <c r="C160" s="31" t="s">
        <v>1234</v>
      </c>
      <c r="D160" s="31" t="s">
        <v>576</v>
      </c>
      <c r="E160" s="31" t="s">
        <v>575</v>
      </c>
      <c r="F160" s="86">
        <v>251941</v>
      </c>
      <c r="G160" s="32">
        <v>193.03</v>
      </c>
      <c r="H160" s="32" t="s">
        <v>863</v>
      </c>
    </row>
    <row r="161" spans="1:8" ht="15" customHeight="1">
      <c r="A161" s="85">
        <v>45252</v>
      </c>
      <c r="B161" s="32" t="s">
        <v>1254</v>
      </c>
      <c r="C161" s="31" t="s">
        <v>1255</v>
      </c>
      <c r="D161" s="31" t="s">
        <v>1256</v>
      </c>
      <c r="E161" s="31" t="s">
        <v>575</v>
      </c>
      <c r="F161" s="86">
        <v>347000</v>
      </c>
      <c r="G161" s="32">
        <v>627.77</v>
      </c>
      <c r="H161" s="32" t="s">
        <v>863</v>
      </c>
    </row>
    <row r="162" spans="1:8" ht="15" customHeight="1">
      <c r="A162" s="85">
        <v>45252</v>
      </c>
      <c r="B162" s="32" t="s">
        <v>1068</v>
      </c>
      <c r="C162" s="31" t="s">
        <v>1069</v>
      </c>
      <c r="D162" s="31" t="s">
        <v>928</v>
      </c>
      <c r="E162" s="31" t="s">
        <v>575</v>
      </c>
      <c r="F162" s="86">
        <v>30400</v>
      </c>
      <c r="G162" s="32">
        <v>79.45</v>
      </c>
      <c r="H162" s="32" t="s">
        <v>863</v>
      </c>
    </row>
    <row r="163" spans="1:8" ht="15" customHeight="1">
      <c r="A163" s="85">
        <v>45252</v>
      </c>
      <c r="B163" s="32" t="s">
        <v>1100</v>
      </c>
      <c r="C163" s="31" t="s">
        <v>1101</v>
      </c>
      <c r="D163" s="31" t="s">
        <v>576</v>
      </c>
      <c r="E163" s="31" t="s">
        <v>575</v>
      </c>
      <c r="F163" s="86">
        <v>339818</v>
      </c>
      <c r="G163" s="32">
        <v>323.23</v>
      </c>
      <c r="H163" s="32" t="s">
        <v>863</v>
      </c>
    </row>
    <row r="164" spans="1:8" ht="15" customHeight="1">
      <c r="A164" s="85">
        <v>45252</v>
      </c>
      <c r="B164" s="32" t="s">
        <v>1238</v>
      </c>
      <c r="C164" s="31" t="s">
        <v>1239</v>
      </c>
      <c r="D164" s="31" t="s">
        <v>1065</v>
      </c>
      <c r="E164" s="31" t="s">
        <v>575</v>
      </c>
      <c r="F164" s="86">
        <v>200000</v>
      </c>
      <c r="G164" s="32">
        <v>14.05</v>
      </c>
      <c r="H164" s="32" t="s">
        <v>863</v>
      </c>
    </row>
    <row r="165" spans="1:8" ht="15" customHeight="1">
      <c r="A165" s="85">
        <v>45252</v>
      </c>
      <c r="B165" s="32" t="s">
        <v>1238</v>
      </c>
      <c r="C165" s="31" t="s">
        <v>1239</v>
      </c>
      <c r="D165" s="31" t="s">
        <v>1240</v>
      </c>
      <c r="E165" s="31" t="s">
        <v>575</v>
      </c>
      <c r="F165" s="86">
        <v>206411</v>
      </c>
      <c r="G165" s="32">
        <v>13.82</v>
      </c>
      <c r="H165" s="32" t="s">
        <v>863</v>
      </c>
    </row>
    <row r="166" spans="1:8" ht="15" customHeight="1">
      <c r="A166" s="85">
        <v>45252</v>
      </c>
      <c r="B166" s="32" t="s">
        <v>1257</v>
      </c>
      <c r="C166" s="31" t="s">
        <v>1258</v>
      </c>
      <c r="D166" s="31" t="s">
        <v>1259</v>
      </c>
      <c r="E166" s="31" t="s">
        <v>575</v>
      </c>
      <c r="F166" s="86">
        <v>680000</v>
      </c>
      <c r="G166" s="32">
        <v>70.2</v>
      </c>
      <c r="H166" s="32" t="s">
        <v>863</v>
      </c>
    </row>
    <row r="167" spans="1:8" ht="15" customHeight="1">
      <c r="A167" s="85">
        <v>45252</v>
      </c>
      <c r="B167" s="32" t="s">
        <v>1039</v>
      </c>
      <c r="C167" s="31" t="s">
        <v>1040</v>
      </c>
      <c r="D167" s="31" t="s">
        <v>992</v>
      </c>
      <c r="E167" s="31" t="s">
        <v>575</v>
      </c>
      <c r="F167" s="86">
        <v>3685558</v>
      </c>
      <c r="G167" s="32">
        <v>12.15</v>
      </c>
      <c r="H167" s="32" t="s">
        <v>863</v>
      </c>
    </row>
    <row r="168" spans="1:8" ht="15" customHeight="1">
      <c r="A168" s="85">
        <v>45252</v>
      </c>
      <c r="B168" s="32" t="s">
        <v>1039</v>
      </c>
      <c r="C168" s="31" t="s">
        <v>1040</v>
      </c>
      <c r="D168" s="31" t="s">
        <v>991</v>
      </c>
      <c r="E168" s="31" t="s">
        <v>575</v>
      </c>
      <c r="F168" s="86">
        <v>4684581</v>
      </c>
      <c r="G168" s="32">
        <v>12.29</v>
      </c>
      <c r="H168" s="32" t="s">
        <v>863</v>
      </c>
    </row>
    <row r="169" spans="1:8" ht="15" customHeight="1">
      <c r="A169" s="85">
        <v>45252</v>
      </c>
      <c r="B169" s="32" t="s">
        <v>1039</v>
      </c>
      <c r="C169" s="31" t="s">
        <v>1040</v>
      </c>
      <c r="D169" s="31" t="s">
        <v>1241</v>
      </c>
      <c r="E169" s="31" t="s">
        <v>575</v>
      </c>
      <c r="F169" s="86">
        <v>1815836</v>
      </c>
      <c r="G169" s="32">
        <v>12.33</v>
      </c>
      <c r="H169" s="32" t="s">
        <v>863</v>
      </c>
    </row>
    <row r="170" spans="1:8" ht="15" customHeight="1">
      <c r="A170" s="85">
        <v>45252</v>
      </c>
      <c r="B170" s="32" t="s">
        <v>1039</v>
      </c>
      <c r="C170" s="31" t="s">
        <v>1040</v>
      </c>
      <c r="D170" s="31" t="s">
        <v>576</v>
      </c>
      <c r="E170" s="31" t="s">
        <v>575</v>
      </c>
      <c r="F170" s="86">
        <v>3779229</v>
      </c>
      <c r="G170" s="32">
        <v>12.32</v>
      </c>
      <c r="H170" s="32" t="s">
        <v>863</v>
      </c>
    </row>
    <row r="171" spans="1:8" ht="15" customHeight="1">
      <c r="A171" s="85">
        <v>45252</v>
      </c>
      <c r="B171" s="32" t="s">
        <v>1062</v>
      </c>
      <c r="C171" s="31" t="s">
        <v>1070</v>
      </c>
      <c r="D171" s="31" t="s">
        <v>1242</v>
      </c>
      <c r="E171" s="31" t="s">
        <v>575</v>
      </c>
      <c r="F171" s="86">
        <v>10427635</v>
      </c>
      <c r="G171" s="32">
        <v>5.18</v>
      </c>
      <c r="H171" s="32" t="s">
        <v>863</v>
      </c>
    </row>
    <row r="172" spans="1:8" ht="15" customHeight="1">
      <c r="A172" s="85">
        <v>45252</v>
      </c>
      <c r="B172" s="32" t="s">
        <v>1041</v>
      </c>
      <c r="C172" s="31" t="s">
        <v>1042</v>
      </c>
      <c r="D172" s="31" t="s">
        <v>1071</v>
      </c>
      <c r="E172" s="31" t="s">
        <v>575</v>
      </c>
      <c r="F172" s="86">
        <v>103000</v>
      </c>
      <c r="G172" s="32">
        <v>30.34</v>
      </c>
      <c r="H172" s="32" t="s">
        <v>863</v>
      </c>
    </row>
    <row r="173" spans="1:8" ht="15" customHeight="1">
      <c r="A173" s="85"/>
      <c r="B173" s="32"/>
      <c r="C173" s="31"/>
      <c r="D173" s="31"/>
      <c r="E173" s="31"/>
      <c r="F173" s="86"/>
      <c r="G173" s="32"/>
      <c r="H173" s="32"/>
    </row>
    <row r="174" spans="1:8" ht="15" customHeight="1">
      <c r="A174" s="85"/>
      <c r="B174" s="32"/>
      <c r="C174" s="31"/>
      <c r="D174" s="31"/>
      <c r="E174" s="31"/>
      <c r="F174" s="86"/>
      <c r="G174" s="32"/>
      <c r="H174" s="32"/>
    </row>
    <row r="175" spans="1:8" ht="15" customHeight="1">
      <c r="A175" s="85"/>
      <c r="B175" s="32"/>
      <c r="C175" s="31"/>
      <c r="D175" s="31"/>
      <c r="E175" s="31"/>
      <c r="F175" s="86"/>
      <c r="G175" s="32"/>
      <c r="H175" s="32"/>
    </row>
    <row r="176" spans="1:8" ht="15" customHeight="1">
      <c r="A176" s="85"/>
      <c r="B176" s="32"/>
      <c r="C176" s="31"/>
      <c r="D176" s="31"/>
      <c r="E176" s="31"/>
      <c r="F176" s="86"/>
      <c r="G176" s="32"/>
      <c r="H176" s="32"/>
    </row>
    <row r="177" spans="1:8" ht="15" customHeight="1">
      <c r="A177" s="85"/>
      <c r="B177" s="32"/>
      <c r="C177" s="31"/>
      <c r="D177" s="31"/>
      <c r="E177" s="31"/>
      <c r="F177" s="86"/>
      <c r="G177" s="32"/>
      <c r="H177" s="32"/>
    </row>
    <row r="178" spans="1:8" ht="15" customHeight="1">
      <c r="A178" s="85"/>
      <c r="B178" s="32"/>
      <c r="C178" s="31"/>
      <c r="D178" s="31"/>
      <c r="E178" s="31"/>
      <c r="F178" s="86"/>
      <c r="G178" s="32"/>
      <c r="H178" s="32"/>
    </row>
    <row r="179" spans="1:8" ht="15" customHeight="1">
      <c r="A179" s="85"/>
      <c r="B179" s="32"/>
      <c r="C179" s="31"/>
      <c r="D179" s="31"/>
      <c r="E179" s="31"/>
      <c r="F179" s="86"/>
      <c r="G179" s="32"/>
      <c r="H179" s="32"/>
    </row>
    <row r="180" spans="1:8" ht="15" customHeight="1">
      <c r="A180" s="85"/>
      <c r="B180" s="32"/>
      <c r="C180" s="31"/>
      <c r="D180" s="31"/>
      <c r="E180" s="31"/>
      <c r="F180" s="86"/>
      <c r="G180" s="32"/>
      <c r="H180" s="32"/>
    </row>
    <row r="181" spans="1:8" ht="15" customHeight="1">
      <c r="A181" s="85"/>
      <c r="B181" s="32"/>
      <c r="C181" s="31"/>
      <c r="D181" s="31"/>
      <c r="E181" s="31"/>
      <c r="F181" s="86"/>
      <c r="G181" s="32"/>
      <c r="H181" s="32"/>
    </row>
    <row r="182" spans="1:8" ht="15" customHeight="1">
      <c r="A182" s="85"/>
      <c r="B182" s="32"/>
      <c r="C182" s="31"/>
      <c r="D182" s="31"/>
      <c r="E182" s="31"/>
      <c r="F182" s="86"/>
      <c r="G182" s="32"/>
      <c r="H182" s="32"/>
    </row>
    <row r="183" spans="1:8" ht="15" customHeight="1">
      <c r="A183" s="85"/>
      <c r="B183" s="32"/>
      <c r="C183" s="31"/>
      <c r="D183" s="31"/>
      <c r="E183" s="31"/>
      <c r="F183" s="86"/>
      <c r="G183" s="32"/>
      <c r="H183" s="32"/>
    </row>
    <row r="184" spans="1:8" ht="15" customHeight="1">
      <c r="A184" s="85"/>
      <c r="B184" s="32"/>
      <c r="C184" s="31"/>
      <c r="D184" s="31"/>
      <c r="E184" s="31"/>
      <c r="F184" s="86"/>
      <c r="G184" s="32"/>
      <c r="H184" s="32"/>
    </row>
    <row r="185" spans="1:8" ht="15" customHeight="1">
      <c r="A185" s="85"/>
      <c r="B185" s="32"/>
      <c r="C185" s="31"/>
      <c r="D185" s="31"/>
      <c r="E185" s="31"/>
      <c r="F185" s="86"/>
      <c r="G185" s="32"/>
      <c r="H185" s="32"/>
    </row>
    <row r="186" spans="1:8" ht="15" customHeight="1">
      <c r="A186" s="85"/>
      <c r="B186" s="32"/>
      <c r="C186" s="31"/>
      <c r="D186" s="31"/>
      <c r="E186" s="31"/>
      <c r="F186" s="86"/>
      <c r="G186" s="32"/>
      <c r="H186" s="32"/>
    </row>
    <row r="187" spans="1:8" ht="15" customHeight="1">
      <c r="A187" s="85"/>
      <c r="B187" s="32"/>
      <c r="C187" s="31"/>
      <c r="D187" s="31"/>
      <c r="E187" s="31"/>
      <c r="F187" s="86"/>
      <c r="G187" s="32"/>
      <c r="H187" s="32"/>
    </row>
    <row r="188" spans="1:8" ht="15" customHeight="1">
      <c r="A188" s="85"/>
      <c r="B188" s="32"/>
      <c r="C188" s="31"/>
      <c r="D188" s="31"/>
      <c r="E188" s="31"/>
      <c r="F188" s="86"/>
      <c r="G188" s="32"/>
      <c r="H188" s="32"/>
    </row>
    <row r="189" spans="1:8" ht="15" customHeight="1">
      <c r="A189" s="85"/>
      <c r="B189" s="32"/>
      <c r="C189" s="31"/>
      <c r="D189" s="31"/>
      <c r="E189" s="31"/>
      <c r="F189" s="86"/>
      <c r="G189" s="32"/>
      <c r="H189" s="32"/>
    </row>
    <row r="190" spans="1:8" ht="15" customHeight="1">
      <c r="A190" s="85"/>
      <c r="B190" s="32"/>
      <c r="C190" s="31"/>
      <c r="D190" s="31"/>
      <c r="E190" s="31"/>
      <c r="F190" s="86"/>
      <c r="G190" s="32"/>
      <c r="H190" s="32"/>
    </row>
    <row r="191" spans="1:8" ht="15" customHeight="1">
      <c r="A191" s="85"/>
      <c r="B191" s="32"/>
      <c r="C191" s="31"/>
      <c r="D191" s="31"/>
      <c r="E191" s="31"/>
      <c r="F191" s="86"/>
      <c r="G191" s="32"/>
      <c r="H191" s="32"/>
    </row>
    <row r="192" spans="1:8" ht="15" customHeight="1">
      <c r="A192" s="85"/>
      <c r="B192" s="32"/>
      <c r="C192" s="31"/>
      <c r="D192" s="31"/>
      <c r="E192" s="31"/>
      <c r="F192" s="86"/>
      <c r="G192" s="32"/>
      <c r="H192" s="32"/>
    </row>
    <row r="193" spans="1:8" ht="15" customHeight="1">
      <c r="A193" s="85"/>
      <c r="B193" s="32"/>
      <c r="C193" s="31"/>
      <c r="D193" s="31"/>
      <c r="E193" s="31"/>
      <c r="F193" s="86"/>
      <c r="G193" s="32"/>
      <c r="H193" s="32"/>
    </row>
    <row r="194" spans="1:8" ht="15" customHeight="1">
      <c r="A194" s="85"/>
      <c r="B194" s="32"/>
      <c r="C194" s="31"/>
      <c r="D194" s="31"/>
      <c r="E194" s="31"/>
      <c r="F194" s="86"/>
      <c r="G194" s="32"/>
      <c r="H194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515"/>
  <sheetViews>
    <sheetView zoomScale="70" zoomScaleNormal="70" workbookViewId="0">
      <selection activeCell="V54" sqref="V54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910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45253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577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566</v>
      </c>
      <c r="C9" s="95"/>
      <c r="D9" s="96" t="s">
        <v>578</v>
      </c>
      <c r="E9" s="95" t="s">
        <v>579</v>
      </c>
      <c r="F9" s="95" t="s">
        <v>580</v>
      </c>
      <c r="G9" s="95" t="s">
        <v>581</v>
      </c>
      <c r="H9" s="95" t="s">
        <v>582</v>
      </c>
      <c r="I9" s="95" t="s">
        <v>583</v>
      </c>
      <c r="J9" s="94" t="s">
        <v>584</v>
      </c>
      <c r="K9" s="95" t="s">
        <v>585</v>
      </c>
      <c r="L9" s="97" t="s">
        <v>586</v>
      </c>
      <c r="M9" s="97" t="s">
        <v>587</v>
      </c>
      <c r="N9" s="95" t="s">
        <v>588</v>
      </c>
      <c r="O9" s="96" t="s">
        <v>589</v>
      </c>
      <c r="P9" s="231" t="s">
        <v>590</v>
      </c>
      <c r="Q9" s="233" t="s">
        <v>891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25">
        <v>1</v>
      </c>
      <c r="B10" s="221">
        <v>45181</v>
      </c>
      <c r="C10" s="226"/>
      <c r="D10" s="230" t="s">
        <v>899</v>
      </c>
      <c r="E10" s="227" t="s">
        <v>986</v>
      </c>
      <c r="F10" s="286" t="s">
        <v>985</v>
      </c>
      <c r="G10" s="289">
        <v>603.20000000000005</v>
      </c>
      <c r="H10" s="286"/>
      <c r="I10" s="286" t="s">
        <v>874</v>
      </c>
      <c r="J10" s="289" t="s">
        <v>592</v>
      </c>
      <c r="K10" s="289"/>
      <c r="L10" s="290"/>
      <c r="M10" s="291"/>
      <c r="N10" s="289"/>
      <c r="O10" s="292"/>
      <c r="P10" s="293">
        <f>VLOOKUP(D10,'MidCap Intra'!$B$11:$C$568,2,0)</f>
        <v>650.79999999999995</v>
      </c>
      <c r="Q10" s="287">
        <v>45219</v>
      </c>
      <c r="S10" s="37" t="s">
        <v>593</v>
      </c>
    </row>
    <row r="11" spans="1:27" ht="15" customHeight="1">
      <c r="A11" s="225">
        <v>2</v>
      </c>
      <c r="B11" s="221">
        <v>45189</v>
      </c>
      <c r="C11" s="226"/>
      <c r="D11" s="230" t="s">
        <v>211</v>
      </c>
      <c r="E11" s="227" t="s">
        <v>591</v>
      </c>
      <c r="F11" s="220" t="s">
        <v>877</v>
      </c>
      <c r="G11" s="222">
        <v>2235</v>
      </c>
      <c r="H11" s="220"/>
      <c r="I11" s="220" t="s">
        <v>878</v>
      </c>
      <c r="J11" s="222" t="s">
        <v>592</v>
      </c>
      <c r="K11" s="222"/>
      <c r="L11" s="224"/>
      <c r="M11" s="228"/>
      <c r="N11" s="222"/>
      <c r="O11" s="229"/>
      <c r="P11" s="224">
        <f>VLOOKUP(D11,'MidCap Intra'!$B$11:$C$568,2,0)</f>
        <v>2388.1999999999998</v>
      </c>
      <c r="Q11" s="287">
        <v>45203</v>
      </c>
      <c r="S11" s="37" t="s">
        <v>593</v>
      </c>
    </row>
    <row r="12" spans="1:27" ht="15" customHeight="1">
      <c r="A12" s="225">
        <v>3</v>
      </c>
      <c r="B12" s="221">
        <v>45190</v>
      </c>
      <c r="C12" s="226"/>
      <c r="D12" s="230" t="s">
        <v>547</v>
      </c>
      <c r="E12" s="227" t="s">
        <v>591</v>
      </c>
      <c r="F12" s="220" t="s">
        <v>879</v>
      </c>
      <c r="G12" s="222">
        <v>276</v>
      </c>
      <c r="H12" s="220"/>
      <c r="I12" s="220" t="s">
        <v>880</v>
      </c>
      <c r="J12" s="222" t="s">
        <v>592</v>
      </c>
      <c r="K12" s="222"/>
      <c r="L12" s="224"/>
      <c r="M12" s="228"/>
      <c r="N12" s="222"/>
      <c r="O12" s="229"/>
      <c r="P12" s="224">
        <f>VLOOKUP(D12,'MidCap Intra'!$B$11:$C$568,2,0)</f>
        <v>287.60000000000002</v>
      </c>
      <c r="Q12" s="287">
        <v>45208</v>
      </c>
      <c r="S12" s="37" t="s">
        <v>786</v>
      </c>
    </row>
    <row r="13" spans="1:27" ht="15" customHeight="1">
      <c r="A13" s="294">
        <v>4</v>
      </c>
      <c r="B13" s="279">
        <v>45208</v>
      </c>
      <c r="C13" s="295"/>
      <c r="D13" s="296" t="s">
        <v>228</v>
      </c>
      <c r="E13" s="297" t="s">
        <v>591</v>
      </c>
      <c r="F13" s="234">
        <v>122</v>
      </c>
      <c r="G13" s="234">
        <v>117</v>
      </c>
      <c r="H13" s="234">
        <v>117</v>
      </c>
      <c r="I13" s="234" t="s">
        <v>883</v>
      </c>
      <c r="J13" s="309" t="s">
        <v>909</v>
      </c>
      <c r="K13" s="309">
        <f t="shared" ref="K13" si="0">H13-F13</f>
        <v>-5</v>
      </c>
      <c r="L13" s="310">
        <f>(F13*-0.3)/100</f>
        <v>-0.36599999999999999</v>
      </c>
      <c r="M13" s="311">
        <f t="shared" ref="M13" si="1">(K13+L13)/F13</f>
        <v>-4.3983606557377049E-2</v>
      </c>
      <c r="N13" s="309" t="s">
        <v>604</v>
      </c>
      <c r="O13" s="312">
        <v>45231</v>
      </c>
      <c r="P13" s="298"/>
      <c r="Q13" s="287">
        <v>45222</v>
      </c>
      <c r="S13" s="37" t="s">
        <v>593</v>
      </c>
    </row>
    <row r="14" spans="1:27" ht="15" customHeight="1">
      <c r="A14" s="225">
        <v>5</v>
      </c>
      <c r="B14" s="221">
        <v>45212</v>
      </c>
      <c r="C14" s="226"/>
      <c r="D14" s="230" t="s">
        <v>229</v>
      </c>
      <c r="E14" s="227" t="s">
        <v>986</v>
      </c>
      <c r="F14" s="220" t="s">
        <v>987</v>
      </c>
      <c r="G14" s="222">
        <v>3321</v>
      </c>
      <c r="H14" s="220"/>
      <c r="I14" s="220" t="s">
        <v>884</v>
      </c>
      <c r="J14" s="222" t="s">
        <v>592</v>
      </c>
      <c r="K14" s="222"/>
      <c r="L14" s="224"/>
      <c r="M14" s="228"/>
      <c r="N14" s="222"/>
      <c r="O14" s="229"/>
      <c r="P14" s="224">
        <f>VLOOKUP(D14,'MidCap Intra'!$B$11:$C$568,2,0)</f>
        <v>3530.15</v>
      </c>
      <c r="Q14" s="287">
        <v>45218</v>
      </c>
      <c r="S14" s="37" t="s">
        <v>593</v>
      </c>
    </row>
    <row r="15" spans="1:27" ht="15" customHeight="1">
      <c r="A15" s="320">
        <v>6</v>
      </c>
      <c r="B15" s="329">
        <v>45218</v>
      </c>
      <c r="C15" s="330"/>
      <c r="D15" s="331" t="s">
        <v>534</v>
      </c>
      <c r="E15" s="332" t="s">
        <v>591</v>
      </c>
      <c r="F15" s="223">
        <v>427</v>
      </c>
      <c r="G15" s="218">
        <v>408</v>
      </c>
      <c r="H15" s="223">
        <v>453</v>
      </c>
      <c r="I15" s="223" t="s">
        <v>889</v>
      </c>
      <c r="J15" s="333" t="s">
        <v>994</v>
      </c>
      <c r="K15" s="333">
        <f t="shared" ref="K15" si="2">H15-F15</f>
        <v>26</v>
      </c>
      <c r="L15" s="334">
        <f>(F15*-0.3)/100</f>
        <v>-1.2809999999999999</v>
      </c>
      <c r="M15" s="335">
        <f t="shared" ref="M15" si="3">(K15+L15)/F15</f>
        <v>5.7889929742388761E-2</v>
      </c>
      <c r="N15" s="333" t="s">
        <v>594</v>
      </c>
      <c r="O15" s="336">
        <v>45245</v>
      </c>
      <c r="P15" s="337"/>
      <c r="Q15" s="287">
        <v>45224</v>
      </c>
      <c r="S15" s="37" t="s">
        <v>593</v>
      </c>
    </row>
    <row r="16" spans="1:27" ht="15" customHeight="1">
      <c r="A16" s="328">
        <v>7</v>
      </c>
      <c r="B16" s="329">
        <v>45219</v>
      </c>
      <c r="C16" s="330"/>
      <c r="D16" s="331" t="s">
        <v>227</v>
      </c>
      <c r="E16" s="332" t="s">
        <v>591</v>
      </c>
      <c r="F16" s="223">
        <v>240.5</v>
      </c>
      <c r="G16" s="218">
        <v>227</v>
      </c>
      <c r="H16" s="223">
        <v>256</v>
      </c>
      <c r="I16" s="223" t="s">
        <v>890</v>
      </c>
      <c r="J16" s="333" t="s">
        <v>947</v>
      </c>
      <c r="K16" s="333">
        <f t="shared" ref="K16" si="4">H16-F16</f>
        <v>15.5</v>
      </c>
      <c r="L16" s="334">
        <f>(F16*-0.3)/100</f>
        <v>-0.72149999999999992</v>
      </c>
      <c r="M16" s="335">
        <f t="shared" ref="M16" si="5">(K16+L16)/F16</f>
        <v>6.1449064449064443E-2</v>
      </c>
      <c r="N16" s="333" t="s">
        <v>594</v>
      </c>
      <c r="O16" s="336">
        <v>45238</v>
      </c>
      <c r="P16" s="337"/>
      <c r="Q16" s="287">
        <v>45224</v>
      </c>
      <c r="S16" s="37" t="s">
        <v>593</v>
      </c>
    </row>
    <row r="17" spans="1:19" ht="15" customHeight="1">
      <c r="A17" s="225">
        <v>8</v>
      </c>
      <c r="B17" s="221">
        <v>45224</v>
      </c>
      <c r="C17" s="226"/>
      <c r="D17" s="230" t="s">
        <v>138</v>
      </c>
      <c r="E17" s="227" t="s">
        <v>591</v>
      </c>
      <c r="F17" s="220" t="s">
        <v>892</v>
      </c>
      <c r="G17" s="222">
        <v>870</v>
      </c>
      <c r="H17" s="220"/>
      <c r="I17" s="220" t="s">
        <v>893</v>
      </c>
      <c r="J17" s="222" t="s">
        <v>592</v>
      </c>
      <c r="K17" s="222"/>
      <c r="L17" s="224"/>
      <c r="M17" s="228"/>
      <c r="N17" s="222"/>
      <c r="O17" s="229"/>
      <c r="P17" s="224">
        <f>VLOOKUP(D17,'MidCap Intra'!$B$11:$C$568,2,0)</f>
        <v>922.75</v>
      </c>
      <c r="Q17" s="287">
        <v>45225</v>
      </c>
      <c r="S17" s="37" t="s">
        <v>593</v>
      </c>
    </row>
    <row r="18" spans="1:19" ht="15" customHeight="1">
      <c r="A18" s="328">
        <v>9</v>
      </c>
      <c r="B18" s="329">
        <v>45231</v>
      </c>
      <c r="C18" s="330"/>
      <c r="D18" s="331" t="s">
        <v>353</v>
      </c>
      <c r="E18" s="332" t="s">
        <v>591</v>
      </c>
      <c r="F18" s="223">
        <v>1060</v>
      </c>
      <c r="G18" s="218">
        <v>990</v>
      </c>
      <c r="H18" s="223">
        <v>1117.5</v>
      </c>
      <c r="I18" s="223" t="s">
        <v>905</v>
      </c>
      <c r="J18" s="333" t="s">
        <v>1028</v>
      </c>
      <c r="K18" s="333">
        <f t="shared" ref="K18" si="6">H18-F18</f>
        <v>57.5</v>
      </c>
      <c r="L18" s="334">
        <f>(F18*-0.3)/100</f>
        <v>-3.18</v>
      </c>
      <c r="M18" s="335">
        <f t="shared" ref="M18" si="7">(K18+L18)/F18</f>
        <v>5.1245283018867924E-2</v>
      </c>
      <c r="N18" s="333" t="s">
        <v>594</v>
      </c>
      <c r="O18" s="336">
        <v>45247</v>
      </c>
      <c r="P18" s="337"/>
      <c r="Q18" s="287"/>
      <c r="S18" s="37" t="s">
        <v>593</v>
      </c>
    </row>
    <row r="19" spans="1:19" ht="15" customHeight="1">
      <c r="A19" s="328">
        <v>10</v>
      </c>
      <c r="B19" s="329">
        <v>45231</v>
      </c>
      <c r="C19" s="330"/>
      <c r="D19" s="331" t="s">
        <v>372</v>
      </c>
      <c r="E19" s="332" t="s">
        <v>591</v>
      </c>
      <c r="F19" s="223">
        <v>222</v>
      </c>
      <c r="G19" s="218">
        <v>204</v>
      </c>
      <c r="H19" s="223">
        <v>237.5</v>
      </c>
      <c r="I19" s="223" t="s">
        <v>888</v>
      </c>
      <c r="J19" s="333" t="s">
        <v>947</v>
      </c>
      <c r="K19" s="333">
        <f t="shared" ref="K19" si="8">H19-F19</f>
        <v>15.5</v>
      </c>
      <c r="L19" s="334">
        <f>(F19*-0.3)/100</f>
        <v>-0.66599999999999993</v>
      </c>
      <c r="M19" s="335">
        <f t="shared" ref="M19" si="9">(K19+L19)/F19</f>
        <v>6.6819819819819812E-2</v>
      </c>
      <c r="N19" s="333" t="s">
        <v>594</v>
      </c>
      <c r="O19" s="336">
        <v>45237</v>
      </c>
      <c r="P19" s="337"/>
      <c r="Q19" s="287"/>
      <c r="S19" s="37" t="s">
        <v>593</v>
      </c>
    </row>
    <row r="20" spans="1:19" ht="15" customHeight="1">
      <c r="A20" s="328">
        <v>11</v>
      </c>
      <c r="B20" s="329">
        <v>45236</v>
      </c>
      <c r="C20" s="330"/>
      <c r="D20" s="331" t="s">
        <v>143</v>
      </c>
      <c r="E20" s="332" t="s">
        <v>591</v>
      </c>
      <c r="F20" s="223">
        <v>82.5</v>
      </c>
      <c r="G20" s="218">
        <v>77</v>
      </c>
      <c r="H20" s="223">
        <v>87.5</v>
      </c>
      <c r="I20" s="223" t="s">
        <v>939</v>
      </c>
      <c r="J20" s="333" t="s">
        <v>1260</v>
      </c>
      <c r="K20" s="333">
        <f t="shared" ref="K20" si="10">H20-F20</f>
        <v>5</v>
      </c>
      <c r="L20" s="334">
        <f>(F20*-0.3)/100</f>
        <v>-0.2475</v>
      </c>
      <c r="M20" s="335">
        <f t="shared" ref="M20" si="11">(K20+L20)/F20</f>
        <v>5.7606060606060612E-2</v>
      </c>
      <c r="N20" s="333" t="s">
        <v>594</v>
      </c>
      <c r="O20" s="336">
        <v>45245</v>
      </c>
      <c r="P20" s="337"/>
      <c r="Q20" s="287"/>
      <c r="S20" s="37" t="s">
        <v>593</v>
      </c>
    </row>
    <row r="21" spans="1:19" ht="15" customHeight="1">
      <c r="A21" s="328">
        <v>12</v>
      </c>
      <c r="B21" s="329">
        <v>45236</v>
      </c>
      <c r="C21" s="330"/>
      <c r="D21" s="331" t="s">
        <v>293</v>
      </c>
      <c r="E21" s="332" t="s">
        <v>591</v>
      </c>
      <c r="F21" s="223">
        <v>348.5</v>
      </c>
      <c r="G21" s="218">
        <v>319</v>
      </c>
      <c r="H21" s="223">
        <v>375</v>
      </c>
      <c r="I21" s="223" t="s">
        <v>940</v>
      </c>
      <c r="J21" s="333" t="s">
        <v>954</v>
      </c>
      <c r="K21" s="333">
        <f t="shared" ref="K21" si="12">H21-F21</f>
        <v>26.5</v>
      </c>
      <c r="L21" s="334">
        <f>(F21*-0.3)/100</f>
        <v>-1.0454999999999999</v>
      </c>
      <c r="M21" s="335">
        <f t="shared" ref="M21" si="13">(K21+L21)/F21</f>
        <v>7.3040172166427539E-2</v>
      </c>
      <c r="N21" s="333" t="s">
        <v>594</v>
      </c>
      <c r="O21" s="336">
        <v>45238</v>
      </c>
      <c r="P21" s="337"/>
      <c r="Q21" s="287"/>
      <c r="S21" s="37" t="s">
        <v>593</v>
      </c>
    </row>
    <row r="22" spans="1:19" ht="15" customHeight="1">
      <c r="A22" s="225">
        <v>13</v>
      </c>
      <c r="B22" s="221">
        <v>45236</v>
      </c>
      <c r="C22" s="226"/>
      <c r="D22" s="230" t="s">
        <v>770</v>
      </c>
      <c r="E22" s="227" t="s">
        <v>591</v>
      </c>
      <c r="F22" s="220" t="s">
        <v>941</v>
      </c>
      <c r="G22" s="222">
        <v>177</v>
      </c>
      <c r="H22" s="220"/>
      <c r="I22" s="220" t="s">
        <v>942</v>
      </c>
      <c r="J22" s="222" t="s">
        <v>592</v>
      </c>
      <c r="K22" s="222"/>
      <c r="L22" s="224"/>
      <c r="M22" s="228"/>
      <c r="N22" s="222"/>
      <c r="O22" s="229"/>
      <c r="P22" s="224"/>
      <c r="Q22" s="287"/>
      <c r="S22" s="37" t="s">
        <v>593</v>
      </c>
    </row>
    <row r="23" spans="1:19" ht="15" customHeight="1">
      <c r="A23" s="225">
        <v>14</v>
      </c>
      <c r="B23" s="221">
        <v>45238</v>
      </c>
      <c r="C23" s="226"/>
      <c r="D23" s="230" t="s">
        <v>429</v>
      </c>
      <c r="E23" s="227" t="s">
        <v>591</v>
      </c>
      <c r="F23" s="220" t="s">
        <v>959</v>
      </c>
      <c r="G23" s="222">
        <v>104</v>
      </c>
      <c r="H23" s="220"/>
      <c r="I23" s="220" t="s">
        <v>960</v>
      </c>
      <c r="J23" s="222" t="s">
        <v>592</v>
      </c>
      <c r="K23" s="222"/>
      <c r="L23" s="224"/>
      <c r="M23" s="228"/>
      <c r="N23" s="222"/>
      <c r="O23" s="229"/>
      <c r="P23" s="224">
        <f>VLOOKUP(D23,'MidCap Intra'!$B$11:$C$568,2,0)</f>
        <v>113.35</v>
      </c>
      <c r="Q23" s="287"/>
      <c r="S23" s="37" t="s">
        <v>593</v>
      </c>
    </row>
    <row r="24" spans="1:19" ht="15" customHeight="1">
      <c r="A24" s="225">
        <v>15</v>
      </c>
      <c r="B24" s="221">
        <v>45247</v>
      </c>
      <c r="C24" s="226"/>
      <c r="D24" s="230" t="s">
        <v>58</v>
      </c>
      <c r="E24" s="227" t="s">
        <v>591</v>
      </c>
      <c r="F24" s="220" t="s">
        <v>1029</v>
      </c>
      <c r="G24" s="222">
        <v>163</v>
      </c>
      <c r="H24" s="220"/>
      <c r="I24" s="220" t="s">
        <v>1030</v>
      </c>
      <c r="J24" s="222" t="s">
        <v>592</v>
      </c>
      <c r="K24" s="222"/>
      <c r="L24" s="224"/>
      <c r="M24" s="228"/>
      <c r="N24" s="222"/>
      <c r="O24" s="229"/>
      <c r="P24" s="224">
        <f>VLOOKUP(D24,'MidCap Intra'!$B$11:$C$568,2,0)</f>
        <v>178.4</v>
      </c>
      <c r="Q24" s="287"/>
      <c r="S24" s="37" t="s">
        <v>786</v>
      </c>
    </row>
    <row r="25" spans="1:19" ht="15" customHeight="1">
      <c r="A25" s="225">
        <v>16</v>
      </c>
      <c r="B25" s="221">
        <v>45247</v>
      </c>
      <c r="C25" s="226"/>
      <c r="D25" s="230" t="s">
        <v>54</v>
      </c>
      <c r="E25" s="227" t="s">
        <v>591</v>
      </c>
      <c r="F25" s="220" t="s">
        <v>1033</v>
      </c>
      <c r="G25" s="222">
        <v>390</v>
      </c>
      <c r="H25" s="220"/>
      <c r="I25" s="220" t="s">
        <v>1032</v>
      </c>
      <c r="J25" s="222" t="s">
        <v>592</v>
      </c>
      <c r="K25" s="222"/>
      <c r="L25" s="224"/>
      <c r="M25" s="228"/>
      <c r="N25" s="222"/>
      <c r="O25" s="229"/>
      <c r="P25" s="224">
        <f>VLOOKUP(D25,'MidCap Intra'!$B$11:$C$568,2,0)</f>
        <v>414.25</v>
      </c>
      <c r="Q25" s="287"/>
      <c r="S25" s="37" t="s">
        <v>593</v>
      </c>
    </row>
    <row r="26" spans="1:19" ht="15" customHeight="1">
      <c r="A26" s="225">
        <v>17</v>
      </c>
      <c r="B26" s="221">
        <v>45250</v>
      </c>
      <c r="C26" s="226"/>
      <c r="D26" s="230" t="s">
        <v>300</v>
      </c>
      <c r="E26" s="227" t="s">
        <v>591</v>
      </c>
      <c r="F26" s="220" t="s">
        <v>1052</v>
      </c>
      <c r="G26" s="222">
        <v>34.35</v>
      </c>
      <c r="H26" s="220"/>
      <c r="I26" s="220" t="s">
        <v>1053</v>
      </c>
      <c r="J26" s="222" t="s">
        <v>592</v>
      </c>
      <c r="K26" s="222"/>
      <c r="L26" s="224"/>
      <c r="M26" s="228"/>
      <c r="N26" s="222"/>
      <c r="O26" s="229"/>
      <c r="P26" s="224">
        <f>VLOOKUP(D26,'MidCap Intra'!$B$11:$C$568,2,0)</f>
        <v>37.200000000000003</v>
      </c>
      <c r="Q26" s="287"/>
      <c r="S26" s="37" t="s">
        <v>593</v>
      </c>
    </row>
    <row r="27" spans="1:19" ht="15" customHeight="1">
      <c r="A27" s="225">
        <v>18</v>
      </c>
      <c r="B27" s="221">
        <v>45250</v>
      </c>
      <c r="C27" s="226"/>
      <c r="D27" s="230" t="s">
        <v>490</v>
      </c>
      <c r="E27" s="227" t="s">
        <v>591</v>
      </c>
      <c r="F27" s="220" t="s">
        <v>1054</v>
      </c>
      <c r="G27" s="222">
        <v>152</v>
      </c>
      <c r="H27" s="220"/>
      <c r="I27" s="220" t="s">
        <v>1055</v>
      </c>
      <c r="J27" s="222" t="s">
        <v>592</v>
      </c>
      <c r="K27" s="222"/>
      <c r="L27" s="224"/>
      <c r="M27" s="228"/>
      <c r="N27" s="222"/>
      <c r="O27" s="229"/>
      <c r="P27" s="224">
        <f>VLOOKUP(D27,'MidCap Intra'!$B$11:$C$568,2,0)</f>
        <v>165.8</v>
      </c>
      <c r="Q27" s="287"/>
      <c r="S27" s="37" t="s">
        <v>593</v>
      </c>
    </row>
    <row r="28" spans="1:19" ht="15" customHeight="1">
      <c r="A28" s="225">
        <v>19</v>
      </c>
      <c r="B28" s="221">
        <v>45252</v>
      </c>
      <c r="C28" s="226"/>
      <c r="D28" s="230" t="s">
        <v>371</v>
      </c>
      <c r="E28" s="227" t="s">
        <v>591</v>
      </c>
      <c r="F28" s="220" t="s">
        <v>1104</v>
      </c>
      <c r="G28" s="222">
        <v>454</v>
      </c>
      <c r="H28" s="220"/>
      <c r="I28" s="220" t="s">
        <v>1105</v>
      </c>
      <c r="J28" s="222" t="s">
        <v>592</v>
      </c>
      <c r="K28" s="222"/>
      <c r="L28" s="224"/>
      <c r="M28" s="228"/>
      <c r="N28" s="222"/>
      <c r="O28" s="229"/>
      <c r="P28" s="224">
        <f>VLOOKUP(D28,'MidCap Intra'!$B$11:$C$568,2,0)</f>
        <v>491</v>
      </c>
      <c r="Q28" s="287">
        <v>45252</v>
      </c>
      <c r="S28" s="37" t="s">
        <v>593</v>
      </c>
    </row>
    <row r="29" spans="1:19" ht="15" customHeight="1">
      <c r="A29" s="225">
        <v>20</v>
      </c>
      <c r="B29" s="221">
        <v>45252</v>
      </c>
      <c r="C29" s="226"/>
      <c r="D29" s="230" t="s">
        <v>507</v>
      </c>
      <c r="E29" s="227" t="s">
        <v>591</v>
      </c>
      <c r="F29" s="220" t="s">
        <v>1118</v>
      </c>
      <c r="G29" s="222">
        <v>2540</v>
      </c>
      <c r="H29" s="220"/>
      <c r="I29" s="220" t="s">
        <v>1119</v>
      </c>
      <c r="J29" s="222" t="s">
        <v>592</v>
      </c>
      <c r="K29" s="222"/>
      <c r="L29" s="224"/>
      <c r="M29" s="228"/>
      <c r="N29" s="222"/>
      <c r="O29" s="229"/>
      <c r="P29" s="224">
        <f>VLOOKUP(D29,'MidCap Intra'!$B$11:$C$568,2,0)</f>
        <v>2811.85</v>
      </c>
      <c r="Q29" s="287"/>
      <c r="S29" s="37" t="s">
        <v>593</v>
      </c>
    </row>
    <row r="30" spans="1:19" ht="15" customHeight="1">
      <c r="A30" s="225"/>
      <c r="B30" s="221"/>
      <c r="C30" s="226"/>
      <c r="D30" s="230"/>
      <c r="E30" s="227"/>
      <c r="F30" s="220"/>
      <c r="G30" s="222"/>
      <c r="H30" s="220"/>
      <c r="I30" s="220"/>
      <c r="J30" s="222"/>
      <c r="K30" s="222"/>
      <c r="L30" s="224"/>
      <c r="M30" s="228"/>
      <c r="N30" s="222"/>
      <c r="O30" s="229"/>
      <c r="P30" s="276"/>
      <c r="Q30" s="287"/>
      <c r="S30" s="37"/>
    </row>
    <row r="31" spans="1:19" ht="15" customHeight="1">
      <c r="A31" s="225"/>
      <c r="B31" s="221"/>
      <c r="C31" s="226"/>
      <c r="D31" s="230"/>
      <c r="E31" s="227"/>
      <c r="F31" s="220"/>
      <c r="G31" s="222"/>
      <c r="H31" s="220"/>
      <c r="I31" s="220"/>
      <c r="J31" s="222"/>
      <c r="K31" s="222"/>
      <c r="L31" s="224"/>
      <c r="M31" s="228"/>
      <c r="N31" s="222"/>
      <c r="O31" s="229"/>
      <c r="P31" s="224"/>
      <c r="Q31" s="287"/>
      <c r="S31" s="37"/>
    </row>
    <row r="33" spans="1:39" ht="14.25" customHeight="1">
      <c r="A33" s="103"/>
      <c r="B33" s="104"/>
      <c r="C33" s="105"/>
      <c r="D33" s="106"/>
      <c r="E33" s="107"/>
      <c r="F33" s="107"/>
      <c r="G33" s="103"/>
      <c r="H33" s="107"/>
      <c r="I33" s="108"/>
      <c r="J33" s="109"/>
      <c r="K33" s="109"/>
      <c r="L33" s="110"/>
      <c r="M33" s="111"/>
      <c r="N33" s="112"/>
      <c r="O33" s="113"/>
      <c r="P33" s="114"/>
      <c r="Q33" s="114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15" t="s">
        <v>595</v>
      </c>
      <c r="B34" s="116"/>
      <c r="C34" s="117"/>
      <c r="E34" s="118"/>
      <c r="F34" s="118"/>
      <c r="G34" s="118"/>
      <c r="H34" s="118"/>
      <c r="I34" s="118"/>
      <c r="J34" s="119"/>
      <c r="K34" s="118"/>
      <c r="L34" s="120"/>
      <c r="M34" s="55"/>
      <c r="N34" s="119"/>
      <c r="O34" s="11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21" t="s">
        <v>596</v>
      </c>
      <c r="B35" s="115"/>
      <c r="C35" s="115"/>
      <c r="D35" s="115"/>
      <c r="E35" s="37"/>
      <c r="F35" s="122" t="s">
        <v>597</v>
      </c>
      <c r="G35" s="6"/>
      <c r="H35" s="6"/>
      <c r="I35" s="6"/>
      <c r="J35" s="123"/>
      <c r="K35" s="124"/>
      <c r="L35" s="124"/>
      <c r="M35" s="125"/>
      <c r="N35" s="1"/>
      <c r="O35" s="126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115" t="s">
        <v>598</v>
      </c>
      <c r="B36" s="115"/>
      <c r="C36" s="115"/>
      <c r="D36" s="115" t="s">
        <v>599</v>
      </c>
      <c r="E36" s="6"/>
      <c r="F36" s="122" t="s">
        <v>600</v>
      </c>
      <c r="G36" s="6"/>
      <c r="H36" s="6"/>
      <c r="I36" s="6"/>
      <c r="J36" s="123"/>
      <c r="K36" s="124"/>
      <c r="L36" s="124"/>
      <c r="M36" s="125"/>
      <c r="N36" s="1"/>
      <c r="O36" s="126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115"/>
      <c r="B37" s="115"/>
      <c r="C37" s="115"/>
      <c r="D37" s="115"/>
      <c r="E37" s="6"/>
      <c r="F37" s="6"/>
      <c r="G37" s="6"/>
      <c r="H37" s="6"/>
      <c r="I37" s="6"/>
      <c r="J37" s="127"/>
      <c r="K37" s="124"/>
      <c r="L37" s="124"/>
      <c r="M37" s="6"/>
      <c r="N37" s="128"/>
      <c r="O37" s="1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" customHeight="1">
      <c r="A38" s="239"/>
      <c r="B38" s="239"/>
      <c r="C38" s="239"/>
      <c r="D38" s="239"/>
      <c r="E38" s="240"/>
      <c r="F38" s="240"/>
      <c r="G38" s="240"/>
      <c r="H38" s="240"/>
      <c r="I38" s="240"/>
      <c r="J38" s="241"/>
      <c r="K38" s="242"/>
      <c r="L38" s="242"/>
      <c r="M38" s="240"/>
      <c r="N38" s="243"/>
      <c r="O38" s="244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4.25" customHeight="1">
      <c r="A39" s="115"/>
      <c r="B39" s="115"/>
      <c r="C39" s="115"/>
      <c r="D39" s="115"/>
      <c r="E39" s="6"/>
      <c r="F39" s="6"/>
      <c r="G39" s="6"/>
      <c r="H39" s="6"/>
      <c r="I39" s="6"/>
      <c r="J39" s="127"/>
      <c r="K39" s="124"/>
      <c r="L39" s="125"/>
      <c r="M39" s="6"/>
      <c r="N39" s="128"/>
      <c r="O39" s="1"/>
      <c r="P39" s="37"/>
      <c r="Q39" s="37"/>
      <c r="R39" s="37"/>
      <c r="S39" s="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2.75" customHeight="1">
      <c r="A40" s="138" t="s">
        <v>606</v>
      </c>
      <c r="B40" s="138"/>
      <c r="C40" s="138"/>
      <c r="D40" s="138"/>
      <c r="E40" s="6"/>
      <c r="F40" s="6"/>
      <c r="G40" s="6"/>
      <c r="H40" s="6"/>
      <c r="I40" s="6"/>
      <c r="J40" s="6"/>
      <c r="K40" s="6"/>
      <c r="L40" s="6"/>
      <c r="M40" s="6"/>
      <c r="N40" s="6"/>
      <c r="O40" s="24"/>
      <c r="R40" s="37"/>
      <c r="S40" s="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38.25" customHeight="1">
      <c r="A41" s="95" t="s">
        <v>16</v>
      </c>
      <c r="B41" s="95" t="s">
        <v>566</v>
      </c>
      <c r="C41" s="95"/>
      <c r="D41" s="96" t="s">
        <v>578</v>
      </c>
      <c r="E41" s="95" t="s">
        <v>579</v>
      </c>
      <c r="F41" s="95" t="s">
        <v>580</v>
      </c>
      <c r="G41" s="95" t="s">
        <v>601</v>
      </c>
      <c r="H41" s="95" t="s">
        <v>582</v>
      </c>
      <c r="I41" s="231" t="s">
        <v>583</v>
      </c>
      <c r="J41" s="233" t="s">
        <v>584</v>
      </c>
      <c r="K41" s="232" t="s">
        <v>607</v>
      </c>
      <c r="L41" s="97" t="s">
        <v>586</v>
      </c>
      <c r="M41" s="139" t="s">
        <v>608</v>
      </c>
      <c r="N41" s="95" t="s">
        <v>609</v>
      </c>
      <c r="O41" s="94" t="s">
        <v>588</v>
      </c>
      <c r="P41" s="96" t="s">
        <v>589</v>
      </c>
      <c r="Q41" s="303"/>
      <c r="R41" s="37"/>
      <c r="S41" s="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12.75" customHeight="1">
      <c r="A42" s="278">
        <v>1</v>
      </c>
      <c r="B42" s="279">
        <v>45229</v>
      </c>
      <c r="C42" s="280"/>
      <c r="D42" s="280" t="s">
        <v>896</v>
      </c>
      <c r="E42" s="278" t="s">
        <v>603</v>
      </c>
      <c r="F42" s="278">
        <v>22625</v>
      </c>
      <c r="G42" s="300">
        <v>22350</v>
      </c>
      <c r="H42" s="234">
        <v>22350</v>
      </c>
      <c r="I42" s="235" t="s">
        <v>902</v>
      </c>
      <c r="J42" s="301" t="s">
        <v>911</v>
      </c>
      <c r="K42" s="281">
        <f t="shared" ref="K42" si="14">H42-F42</f>
        <v>-275</v>
      </c>
      <c r="L42" s="282">
        <f t="shared" ref="L42" si="15">(H42*N42)*0.03%</f>
        <v>268.2</v>
      </c>
      <c r="M42" s="283">
        <f t="shared" ref="M42" si="16">(K42*N42)-L42</f>
        <v>-11268.2</v>
      </c>
      <c r="N42" s="281">
        <v>40</v>
      </c>
      <c r="O42" s="284" t="s">
        <v>604</v>
      </c>
      <c r="P42" s="279">
        <v>45231</v>
      </c>
      <c r="Q42" s="277"/>
      <c r="R42" s="140"/>
      <c r="S42" s="55" t="s">
        <v>605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5" customHeight="1">
      <c r="A43" s="415">
        <v>2</v>
      </c>
      <c r="B43" s="417">
        <v>45230</v>
      </c>
      <c r="C43" s="254"/>
      <c r="D43" s="254" t="s">
        <v>894</v>
      </c>
      <c r="E43" s="223" t="s">
        <v>603</v>
      </c>
      <c r="F43" s="223">
        <v>17.5</v>
      </c>
      <c r="G43" s="223"/>
      <c r="H43" s="223">
        <v>26.5</v>
      </c>
      <c r="I43" s="218"/>
      <c r="J43" s="441" t="s">
        <v>929</v>
      </c>
      <c r="K43" s="236">
        <f>H43-F43</f>
        <v>9</v>
      </c>
      <c r="L43" s="319">
        <f>(H43*N43)*0.03%</f>
        <v>11.328749999999999</v>
      </c>
      <c r="M43" s="451">
        <v>8890</v>
      </c>
      <c r="N43" s="428">
        <v>1425</v>
      </c>
      <c r="O43" s="448" t="s">
        <v>594</v>
      </c>
      <c r="P43" s="439">
        <v>45233</v>
      </c>
      <c r="Q43" s="277"/>
      <c r="R43" s="141"/>
      <c r="S43" s="55" t="s">
        <v>593</v>
      </c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</row>
    <row r="44" spans="1:39" ht="15" customHeight="1">
      <c r="A44" s="416"/>
      <c r="B44" s="418"/>
      <c r="C44" s="254"/>
      <c r="D44" s="254" t="s">
        <v>895</v>
      </c>
      <c r="E44" s="223" t="s">
        <v>881</v>
      </c>
      <c r="F44" s="323" t="s">
        <v>919</v>
      </c>
      <c r="G44" s="223"/>
      <c r="H44" s="223">
        <v>11.25</v>
      </c>
      <c r="I44" s="218"/>
      <c r="J44" s="443"/>
      <c r="K44" s="324">
        <f>F44-H44</f>
        <v>-2.75</v>
      </c>
      <c r="L44" s="319">
        <f>(H44*N44)*0.03%</f>
        <v>0</v>
      </c>
      <c r="M44" s="452"/>
      <c r="N44" s="429"/>
      <c r="O44" s="449"/>
      <c r="P44" s="450"/>
      <c r="Q44" s="277"/>
      <c r="R44" s="141"/>
      <c r="S44" s="55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</row>
    <row r="45" spans="1:39" ht="12.75" customHeight="1">
      <c r="A45" s="320">
        <v>3</v>
      </c>
      <c r="B45" s="238">
        <v>45232</v>
      </c>
      <c r="C45" s="321"/>
      <c r="D45" s="321" t="s">
        <v>912</v>
      </c>
      <c r="E45" s="320" t="s">
        <v>603</v>
      </c>
      <c r="F45" s="320">
        <v>432</v>
      </c>
      <c r="G45" s="322">
        <v>426</v>
      </c>
      <c r="H45" s="223">
        <v>437.5</v>
      </c>
      <c r="I45" s="218" t="s">
        <v>913</v>
      </c>
      <c r="J45" s="318" t="s">
        <v>930</v>
      </c>
      <c r="K45" s="236">
        <f t="shared" ref="K45" si="17">H45-F45</f>
        <v>5.5</v>
      </c>
      <c r="L45" s="319">
        <f t="shared" ref="L45" si="18">(H45*N45)*0.03%</f>
        <v>209.99999999999997</v>
      </c>
      <c r="M45" s="237">
        <f t="shared" ref="M45" si="19">(K45*N45)-L45</f>
        <v>8590</v>
      </c>
      <c r="N45" s="236">
        <v>1600</v>
      </c>
      <c r="O45" s="102" t="s">
        <v>594</v>
      </c>
      <c r="P45" s="238">
        <v>45236</v>
      </c>
      <c r="Q45" s="277"/>
      <c r="R45" s="140"/>
      <c r="S45" s="55" t="s">
        <v>593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320">
        <v>4</v>
      </c>
      <c r="B46" s="238">
        <v>45232</v>
      </c>
      <c r="C46" s="321"/>
      <c r="D46" s="321" t="s">
        <v>914</v>
      </c>
      <c r="E46" s="320" t="s">
        <v>603</v>
      </c>
      <c r="F46" s="320">
        <v>920</v>
      </c>
      <c r="G46" s="322">
        <v>909</v>
      </c>
      <c r="H46" s="223">
        <v>929</v>
      </c>
      <c r="I46" s="218" t="s">
        <v>915</v>
      </c>
      <c r="J46" s="318" t="s">
        <v>807</v>
      </c>
      <c r="K46" s="236">
        <f t="shared" ref="K46" si="20">H46-F46</f>
        <v>9</v>
      </c>
      <c r="L46" s="319">
        <f t="shared" ref="L46" si="21">(H46*N46)*0.03%</f>
        <v>264.76499999999999</v>
      </c>
      <c r="M46" s="237">
        <f t="shared" ref="M46" si="22">(K46*N46)-L46</f>
        <v>8285.2350000000006</v>
      </c>
      <c r="N46" s="236">
        <v>950</v>
      </c>
      <c r="O46" s="102" t="s">
        <v>594</v>
      </c>
      <c r="P46" s="238">
        <v>45233</v>
      </c>
      <c r="Q46" s="277"/>
      <c r="R46" s="140"/>
      <c r="S46" s="55" t="s">
        <v>786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320">
        <v>5</v>
      </c>
      <c r="B47" s="238">
        <v>45233</v>
      </c>
      <c r="C47" s="321"/>
      <c r="D47" s="321" t="s">
        <v>922</v>
      </c>
      <c r="E47" s="320" t="s">
        <v>603</v>
      </c>
      <c r="F47" s="320">
        <v>3970</v>
      </c>
      <c r="G47" s="322">
        <v>3915</v>
      </c>
      <c r="H47" s="223">
        <v>4010</v>
      </c>
      <c r="I47" s="218" t="s">
        <v>923</v>
      </c>
      <c r="J47" s="318" t="s">
        <v>635</v>
      </c>
      <c r="K47" s="236">
        <f t="shared" ref="K47" si="23">H47-F47</f>
        <v>40</v>
      </c>
      <c r="L47" s="319">
        <f t="shared" ref="L47" si="24">(H47*N47)*0.03%</f>
        <v>240.59999999999997</v>
      </c>
      <c r="M47" s="237">
        <f t="shared" ref="M47" si="25">(K47*N47)-L47</f>
        <v>7759.4</v>
      </c>
      <c r="N47" s="236">
        <v>200</v>
      </c>
      <c r="O47" s="102" t="s">
        <v>594</v>
      </c>
      <c r="P47" s="238">
        <v>45236</v>
      </c>
      <c r="Q47" s="277"/>
      <c r="R47" s="140"/>
      <c r="S47" s="55" t="s">
        <v>605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320">
        <v>6</v>
      </c>
      <c r="B48" s="238">
        <v>45233</v>
      </c>
      <c r="C48" s="321"/>
      <c r="D48" s="321" t="s">
        <v>924</v>
      </c>
      <c r="E48" s="320" t="s">
        <v>603</v>
      </c>
      <c r="F48" s="320">
        <v>257.25</v>
      </c>
      <c r="G48" s="322">
        <v>254</v>
      </c>
      <c r="H48" s="223">
        <v>260.5</v>
      </c>
      <c r="I48" s="218" t="s">
        <v>925</v>
      </c>
      <c r="J48" s="318" t="s">
        <v>931</v>
      </c>
      <c r="K48" s="236">
        <f t="shared" ref="K48" si="26">H48-F48</f>
        <v>3.25</v>
      </c>
      <c r="L48" s="319">
        <f t="shared" ref="L48" si="27">(H48*N48)*0.03%</f>
        <v>281.33999999999997</v>
      </c>
      <c r="M48" s="237">
        <f t="shared" ref="M48" si="28">(K48*N48)-L48</f>
        <v>11418.66</v>
      </c>
      <c r="N48" s="236">
        <v>3600</v>
      </c>
      <c r="O48" s="102" t="s">
        <v>594</v>
      </c>
      <c r="P48" s="238">
        <v>45236</v>
      </c>
      <c r="Q48" s="277"/>
      <c r="R48" s="140"/>
      <c r="S48" s="55" t="s">
        <v>605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320">
        <v>7</v>
      </c>
      <c r="B49" s="238">
        <v>45236</v>
      </c>
      <c r="C49" s="321"/>
      <c r="D49" s="321" t="s">
        <v>935</v>
      </c>
      <c r="E49" s="320" t="s">
        <v>603</v>
      </c>
      <c r="F49" s="320">
        <v>315</v>
      </c>
      <c r="G49" s="322">
        <v>310</v>
      </c>
      <c r="H49" s="223">
        <v>321</v>
      </c>
      <c r="I49" s="218" t="s">
        <v>936</v>
      </c>
      <c r="J49" s="318" t="s">
        <v>964</v>
      </c>
      <c r="K49" s="236">
        <f t="shared" ref="K49" si="29">H49-F49</f>
        <v>6</v>
      </c>
      <c r="L49" s="319">
        <f t="shared" ref="L49" si="30">(H49*N49)*0.03%</f>
        <v>202.23</v>
      </c>
      <c r="M49" s="237">
        <f t="shared" ref="M49" si="31">(K49*N49)-L49</f>
        <v>12397.77</v>
      </c>
      <c r="N49" s="236">
        <v>2100</v>
      </c>
      <c r="O49" s="102" t="s">
        <v>594</v>
      </c>
      <c r="P49" s="238">
        <v>45239</v>
      </c>
      <c r="Q49" s="277"/>
      <c r="R49" s="140"/>
      <c r="S49" s="55" t="s">
        <v>605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278">
        <v>8</v>
      </c>
      <c r="B50" s="279">
        <v>45236</v>
      </c>
      <c r="C50" s="280"/>
      <c r="D50" s="280" t="s">
        <v>937</v>
      </c>
      <c r="E50" s="278" t="s">
        <v>603</v>
      </c>
      <c r="F50" s="278">
        <v>5120</v>
      </c>
      <c r="G50" s="300">
        <v>5050</v>
      </c>
      <c r="H50" s="234">
        <v>5050</v>
      </c>
      <c r="I50" s="235" t="s">
        <v>938</v>
      </c>
      <c r="J50" s="301" t="s">
        <v>977</v>
      </c>
      <c r="K50" s="281">
        <f t="shared" ref="K50" si="32">H50-F50</f>
        <v>-70</v>
      </c>
      <c r="L50" s="282">
        <f t="shared" ref="L50" si="33">(H50*N50)*0.03%</f>
        <v>227.24999999999997</v>
      </c>
      <c r="M50" s="283">
        <f t="shared" ref="M50" si="34">(K50*N50)-L50</f>
        <v>-10727.25</v>
      </c>
      <c r="N50" s="281">
        <v>150</v>
      </c>
      <c r="O50" s="284" t="s">
        <v>604</v>
      </c>
      <c r="P50" s="279">
        <v>45243</v>
      </c>
      <c r="Q50" s="277"/>
      <c r="R50" s="140"/>
      <c r="S50" s="55" t="s">
        <v>786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340">
        <v>9</v>
      </c>
      <c r="B51" s="341">
        <v>45237</v>
      </c>
      <c r="C51" s="342"/>
      <c r="D51" s="342" t="s">
        <v>948</v>
      </c>
      <c r="E51" s="340" t="s">
        <v>603</v>
      </c>
      <c r="F51" s="340">
        <v>7605</v>
      </c>
      <c r="G51" s="343">
        <v>7525</v>
      </c>
      <c r="H51" s="344">
        <v>7525</v>
      </c>
      <c r="I51" s="345" t="s">
        <v>949</v>
      </c>
      <c r="J51" s="346" t="s">
        <v>950</v>
      </c>
      <c r="K51" s="347">
        <f t="shared" ref="K51:K53" si="35">H51-F51</f>
        <v>-80</v>
      </c>
      <c r="L51" s="348">
        <f t="shared" ref="L51:L53" si="36">(H51*N51)*0.03%</f>
        <v>282.1875</v>
      </c>
      <c r="M51" s="349">
        <f t="shared" ref="M51:M53" si="37">(K51*N51)-L51</f>
        <v>-10282.1875</v>
      </c>
      <c r="N51" s="347">
        <v>125</v>
      </c>
      <c r="O51" s="350" t="s">
        <v>604</v>
      </c>
      <c r="P51" s="341">
        <v>45237</v>
      </c>
      <c r="Q51" s="277"/>
      <c r="R51" s="140"/>
      <c r="S51" s="55" t="s">
        <v>593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351">
        <v>10</v>
      </c>
      <c r="B52" s="352">
        <v>45238</v>
      </c>
      <c r="C52" s="353"/>
      <c r="D52" s="353" t="s">
        <v>957</v>
      </c>
      <c r="E52" s="351" t="s">
        <v>603</v>
      </c>
      <c r="F52" s="351">
        <v>360.5</v>
      </c>
      <c r="G52" s="351">
        <v>356</v>
      </c>
      <c r="H52" s="351">
        <v>361.5</v>
      </c>
      <c r="I52" s="351" t="s">
        <v>958</v>
      </c>
      <c r="J52" s="354" t="s">
        <v>808</v>
      </c>
      <c r="K52" s="355">
        <f t="shared" si="35"/>
        <v>1</v>
      </c>
      <c r="L52" s="356">
        <f t="shared" si="36"/>
        <v>216.89999999999998</v>
      </c>
      <c r="M52" s="357">
        <f t="shared" si="37"/>
        <v>1783.1</v>
      </c>
      <c r="N52" s="355">
        <v>2000</v>
      </c>
      <c r="O52" s="354" t="s">
        <v>612</v>
      </c>
      <c r="P52" s="352">
        <v>45239</v>
      </c>
      <c r="Q52" s="277"/>
      <c r="R52" s="140"/>
      <c r="S52" s="55" t="s">
        <v>605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305">
        <v>11</v>
      </c>
      <c r="B53" s="363">
        <v>45239</v>
      </c>
      <c r="C53" s="364"/>
      <c r="D53" s="364" t="s">
        <v>965</v>
      </c>
      <c r="E53" s="305" t="s">
        <v>603</v>
      </c>
      <c r="F53" s="305">
        <v>1755</v>
      </c>
      <c r="G53" s="305">
        <v>1720</v>
      </c>
      <c r="H53" s="305">
        <v>1785</v>
      </c>
      <c r="I53" s="365" t="s">
        <v>966</v>
      </c>
      <c r="J53" s="318" t="s">
        <v>815</v>
      </c>
      <c r="K53" s="236">
        <f t="shared" si="35"/>
        <v>30</v>
      </c>
      <c r="L53" s="319">
        <f t="shared" si="36"/>
        <v>160.64999999999998</v>
      </c>
      <c r="M53" s="237">
        <f t="shared" si="37"/>
        <v>8839.35</v>
      </c>
      <c r="N53" s="236">
        <v>300</v>
      </c>
      <c r="O53" s="102" t="s">
        <v>594</v>
      </c>
      <c r="P53" s="238">
        <v>45242</v>
      </c>
      <c r="Q53" s="277"/>
      <c r="R53" s="140"/>
      <c r="S53" s="55" t="s">
        <v>593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358">
        <v>12</v>
      </c>
      <c r="B54" s="359">
        <v>45239</v>
      </c>
      <c r="C54" s="360"/>
      <c r="D54" s="360" t="s">
        <v>967</v>
      </c>
      <c r="E54" s="358" t="s">
        <v>603</v>
      </c>
      <c r="F54" s="358">
        <v>1219</v>
      </c>
      <c r="G54" s="361">
        <v>1207</v>
      </c>
      <c r="H54" s="313">
        <v>1207</v>
      </c>
      <c r="I54" s="362" t="s">
        <v>968</v>
      </c>
      <c r="J54" s="301" t="s">
        <v>976</v>
      </c>
      <c r="K54" s="281">
        <f>H54-F54</f>
        <v>-12</v>
      </c>
      <c r="L54" s="282">
        <f t="shared" ref="L54" si="38">(H54*N54)*0.03%</f>
        <v>307.78499999999997</v>
      </c>
      <c r="M54" s="283">
        <f t="shared" ref="M54" si="39">(K54*N54)-L54</f>
        <v>-10507.785</v>
      </c>
      <c r="N54" s="281">
        <v>850</v>
      </c>
      <c r="O54" s="350" t="s">
        <v>604</v>
      </c>
      <c r="P54" s="279">
        <v>45240</v>
      </c>
      <c r="Q54" s="277"/>
      <c r="R54" s="140"/>
      <c r="S54" s="55" t="s">
        <v>605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320">
        <v>13</v>
      </c>
      <c r="B55" s="238">
        <v>45239</v>
      </c>
      <c r="C55" s="321"/>
      <c r="D55" s="321" t="s">
        <v>969</v>
      </c>
      <c r="E55" s="320" t="s">
        <v>881</v>
      </c>
      <c r="F55" s="320">
        <v>201</v>
      </c>
      <c r="G55" s="322">
        <v>204</v>
      </c>
      <c r="H55" s="223">
        <v>193.5</v>
      </c>
      <c r="I55" s="218" t="s">
        <v>970</v>
      </c>
      <c r="J55" s="318" t="s">
        <v>972</v>
      </c>
      <c r="K55" s="236">
        <f>F55-H55</f>
        <v>7.5</v>
      </c>
      <c r="L55" s="319">
        <f t="shared" ref="L55:L70" si="40">(H55*N55)*0.03%</f>
        <v>174.14999999999998</v>
      </c>
      <c r="M55" s="237">
        <f t="shared" ref="M55" si="41">(K55*N55)-L55</f>
        <v>22325.85</v>
      </c>
      <c r="N55" s="236">
        <v>3000</v>
      </c>
      <c r="O55" s="102" t="s">
        <v>594</v>
      </c>
      <c r="P55" s="238">
        <v>45240</v>
      </c>
      <c r="Q55" s="277"/>
      <c r="R55" s="140"/>
      <c r="S55" s="55" t="s">
        <v>605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223">
        <v>14</v>
      </c>
      <c r="B56" s="299">
        <v>45240</v>
      </c>
      <c r="C56" s="254"/>
      <c r="D56" s="254" t="s">
        <v>973</v>
      </c>
      <c r="E56" s="223" t="s">
        <v>603</v>
      </c>
      <c r="F56" s="223">
        <v>19440</v>
      </c>
      <c r="G56" s="223">
        <v>19340</v>
      </c>
      <c r="H56" s="223">
        <v>19490</v>
      </c>
      <c r="I56" s="218" t="s">
        <v>974</v>
      </c>
      <c r="J56" s="307" t="s">
        <v>975</v>
      </c>
      <c r="K56" s="236">
        <f t="shared" ref="K56:K64" si="42">H56-F56</f>
        <v>50</v>
      </c>
      <c r="L56" s="319">
        <f t="shared" si="40"/>
        <v>292.34999999999997</v>
      </c>
      <c r="M56" s="237">
        <f t="shared" ref="M56" si="43">(K56*N56)-L56</f>
        <v>2207.65</v>
      </c>
      <c r="N56" s="236">
        <v>50</v>
      </c>
      <c r="O56" s="102" t="s">
        <v>594</v>
      </c>
      <c r="P56" s="238">
        <v>45240</v>
      </c>
      <c r="Q56" s="277"/>
      <c r="R56" s="140"/>
      <c r="S56" s="55" t="s">
        <v>593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320">
        <v>15</v>
      </c>
      <c r="B57" s="238">
        <v>45243</v>
      </c>
      <c r="C57" s="321"/>
      <c r="D57" s="321" t="s">
        <v>978</v>
      </c>
      <c r="E57" s="320" t="s">
        <v>603</v>
      </c>
      <c r="F57" s="320">
        <v>622.5</v>
      </c>
      <c r="G57" s="322">
        <v>612.5</v>
      </c>
      <c r="H57" s="223">
        <v>632</v>
      </c>
      <c r="I57" s="218" t="s">
        <v>979</v>
      </c>
      <c r="J57" s="307" t="s">
        <v>997</v>
      </c>
      <c r="K57" s="236">
        <f t="shared" si="42"/>
        <v>9.5</v>
      </c>
      <c r="L57" s="319">
        <f t="shared" si="40"/>
        <v>208.55999999999997</v>
      </c>
      <c r="M57" s="237">
        <f t="shared" ref="M57" si="44">(K57*N57)-L57</f>
        <v>10241.44</v>
      </c>
      <c r="N57" s="236">
        <v>1100</v>
      </c>
      <c r="O57" s="102" t="s">
        <v>594</v>
      </c>
      <c r="P57" s="238">
        <v>45245</v>
      </c>
      <c r="Q57" s="277"/>
      <c r="R57" s="140"/>
      <c r="S57" s="55" t="s">
        <v>605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320">
        <v>16</v>
      </c>
      <c r="B58" s="238">
        <v>45243</v>
      </c>
      <c r="C58" s="321"/>
      <c r="D58" s="321" t="s">
        <v>981</v>
      </c>
      <c r="E58" s="320" t="s">
        <v>603</v>
      </c>
      <c r="F58" s="320">
        <v>3412.5</v>
      </c>
      <c r="G58" s="322">
        <v>3374</v>
      </c>
      <c r="H58" s="223">
        <v>3455</v>
      </c>
      <c r="I58" s="218" t="s">
        <v>982</v>
      </c>
      <c r="J58" s="402" t="s">
        <v>1261</v>
      </c>
      <c r="K58" s="236">
        <f t="shared" si="42"/>
        <v>42.5</v>
      </c>
      <c r="L58" s="319">
        <f t="shared" si="40"/>
        <v>285.03749999999997</v>
      </c>
      <c r="M58" s="237">
        <f t="shared" ref="M58" si="45">(K58*N58)-L58</f>
        <v>11402.4625</v>
      </c>
      <c r="N58" s="236">
        <v>275</v>
      </c>
      <c r="O58" s="102" t="s">
        <v>594</v>
      </c>
      <c r="P58" s="238">
        <v>45245</v>
      </c>
      <c r="Q58" s="277"/>
      <c r="R58" s="140"/>
      <c r="S58" s="55" t="s">
        <v>605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320">
        <v>17</v>
      </c>
      <c r="B59" s="238">
        <v>45245</v>
      </c>
      <c r="C59" s="321"/>
      <c r="D59" s="321" t="s">
        <v>922</v>
      </c>
      <c r="E59" s="320" t="s">
        <v>603</v>
      </c>
      <c r="F59" s="320">
        <v>4040</v>
      </c>
      <c r="G59" s="322">
        <v>3985</v>
      </c>
      <c r="H59" s="223">
        <v>4070</v>
      </c>
      <c r="I59" s="218" t="s">
        <v>998</v>
      </c>
      <c r="J59" s="307" t="s">
        <v>815</v>
      </c>
      <c r="K59" s="236">
        <f t="shared" si="42"/>
        <v>30</v>
      </c>
      <c r="L59" s="319">
        <f t="shared" si="40"/>
        <v>244.2</v>
      </c>
      <c r="M59" s="237">
        <f t="shared" ref="M59" si="46">(K59*N59)-L59</f>
        <v>5755.8</v>
      </c>
      <c r="N59" s="236">
        <v>200</v>
      </c>
      <c r="O59" s="102" t="s">
        <v>594</v>
      </c>
      <c r="P59" s="238">
        <v>45246</v>
      </c>
      <c r="Q59" s="277"/>
      <c r="R59" s="140"/>
      <c r="S59" s="55" t="s">
        <v>605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320">
        <v>18</v>
      </c>
      <c r="B60" s="238">
        <v>45245</v>
      </c>
      <c r="C60" s="321"/>
      <c r="D60" s="321" t="s">
        <v>981</v>
      </c>
      <c r="E60" s="320" t="s">
        <v>603</v>
      </c>
      <c r="F60" s="320">
        <v>3440</v>
      </c>
      <c r="G60" s="322">
        <v>3404</v>
      </c>
      <c r="H60" s="223">
        <v>3530</v>
      </c>
      <c r="I60" s="218" t="s">
        <v>1004</v>
      </c>
      <c r="J60" s="307" t="s">
        <v>1005</v>
      </c>
      <c r="K60" s="236">
        <f t="shared" si="42"/>
        <v>90</v>
      </c>
      <c r="L60" s="319">
        <f t="shared" si="40"/>
        <v>291.22499999999997</v>
      </c>
      <c r="M60" s="237">
        <f t="shared" ref="M60" si="47">(K60*N60)-L60</f>
        <v>24458.775000000001</v>
      </c>
      <c r="N60" s="236">
        <v>275</v>
      </c>
      <c r="O60" s="102" t="s">
        <v>594</v>
      </c>
      <c r="P60" s="238">
        <v>45245</v>
      </c>
      <c r="Q60" s="277"/>
      <c r="R60" s="140"/>
      <c r="S60" s="55" t="s">
        <v>605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320">
        <v>19</v>
      </c>
      <c r="B61" s="238">
        <v>45245</v>
      </c>
      <c r="C61" s="321"/>
      <c r="D61" s="321" t="s">
        <v>1006</v>
      </c>
      <c r="E61" s="320" t="s">
        <v>603</v>
      </c>
      <c r="F61" s="320">
        <v>4265</v>
      </c>
      <c r="G61" s="322">
        <v>4180</v>
      </c>
      <c r="H61" s="223">
        <v>4327.5</v>
      </c>
      <c r="I61" s="218" t="s">
        <v>1007</v>
      </c>
      <c r="J61" s="307" t="s">
        <v>1043</v>
      </c>
      <c r="K61" s="236">
        <f t="shared" si="42"/>
        <v>62.5</v>
      </c>
      <c r="L61" s="319">
        <f t="shared" si="40"/>
        <v>162.28125</v>
      </c>
      <c r="M61" s="237">
        <f t="shared" ref="M61" si="48">(K61*N61)-L61</f>
        <v>7650.21875</v>
      </c>
      <c r="N61" s="236">
        <v>125</v>
      </c>
      <c r="O61" s="102" t="s">
        <v>594</v>
      </c>
      <c r="P61" s="238">
        <v>45250</v>
      </c>
      <c r="Q61" s="277"/>
      <c r="R61" s="140"/>
      <c r="S61" s="55" t="s">
        <v>605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320">
        <v>20</v>
      </c>
      <c r="B62" s="238">
        <v>45246</v>
      </c>
      <c r="C62" s="321"/>
      <c r="D62" s="321" t="s">
        <v>1012</v>
      </c>
      <c r="E62" s="320" t="s">
        <v>603</v>
      </c>
      <c r="F62" s="320">
        <v>4735</v>
      </c>
      <c r="G62" s="322">
        <v>4660</v>
      </c>
      <c r="H62" s="223">
        <v>4767.5</v>
      </c>
      <c r="I62" s="218" t="s">
        <v>1018</v>
      </c>
      <c r="J62" s="307" t="s">
        <v>757</v>
      </c>
      <c r="K62" s="236">
        <f t="shared" si="42"/>
        <v>32.5</v>
      </c>
      <c r="L62" s="319">
        <f t="shared" si="40"/>
        <v>214.53749999999999</v>
      </c>
      <c r="M62" s="237">
        <f t="shared" ref="M62" si="49">(K62*N62)-L62</f>
        <v>4660.4624999999996</v>
      </c>
      <c r="N62" s="236">
        <v>150</v>
      </c>
      <c r="O62" s="102" t="s">
        <v>594</v>
      </c>
      <c r="P62" s="238">
        <v>45246</v>
      </c>
      <c r="Q62" s="277"/>
      <c r="R62" s="140"/>
      <c r="S62" s="55" t="s">
        <v>605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320">
        <v>21</v>
      </c>
      <c r="B63" s="238">
        <v>45246</v>
      </c>
      <c r="C63" s="321"/>
      <c r="D63" s="321" t="s">
        <v>1013</v>
      </c>
      <c r="E63" s="320" t="s">
        <v>603</v>
      </c>
      <c r="F63" s="320">
        <v>208</v>
      </c>
      <c r="G63" s="322">
        <v>204.5</v>
      </c>
      <c r="H63" s="223">
        <v>210.5</v>
      </c>
      <c r="I63" s="218" t="s">
        <v>1019</v>
      </c>
      <c r="J63" s="307" t="s">
        <v>1031</v>
      </c>
      <c r="K63" s="236">
        <f t="shared" si="42"/>
        <v>2.5</v>
      </c>
      <c r="L63" s="319">
        <f t="shared" si="40"/>
        <v>227.33999999999997</v>
      </c>
      <c r="M63" s="237">
        <f t="shared" ref="M63" si="50">(K63*N63)-L63</f>
        <v>8772.66</v>
      </c>
      <c r="N63" s="236">
        <v>3600</v>
      </c>
      <c r="O63" s="102" t="s">
        <v>594</v>
      </c>
      <c r="P63" s="238">
        <v>45247</v>
      </c>
      <c r="Q63" s="277"/>
      <c r="R63" s="140"/>
      <c r="S63" s="55" t="s">
        <v>605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458">
        <v>22</v>
      </c>
      <c r="B64" s="459">
        <v>45247</v>
      </c>
      <c r="C64" s="254"/>
      <c r="D64" s="254" t="s">
        <v>1025</v>
      </c>
      <c r="E64" s="223" t="s">
        <v>603</v>
      </c>
      <c r="F64" s="223">
        <v>5405</v>
      </c>
      <c r="G64" s="458">
        <v>5280</v>
      </c>
      <c r="H64" s="223">
        <v>5510</v>
      </c>
      <c r="I64" s="460" t="s">
        <v>1027</v>
      </c>
      <c r="J64" s="448" t="s">
        <v>1044</v>
      </c>
      <c r="K64" s="236">
        <f t="shared" si="42"/>
        <v>105</v>
      </c>
      <c r="L64" s="319">
        <f t="shared" si="40"/>
        <v>165.29999999999998</v>
      </c>
      <c r="M64" s="451">
        <v>7350</v>
      </c>
      <c r="N64" s="428">
        <v>100</v>
      </c>
      <c r="O64" s="448" t="s">
        <v>594</v>
      </c>
      <c r="P64" s="439">
        <v>45250</v>
      </c>
      <c r="Q64" s="277"/>
      <c r="R64" s="140"/>
      <c r="S64" s="55" t="s">
        <v>605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>
      <c r="A65" s="416"/>
      <c r="B65" s="418"/>
      <c r="C65" s="254"/>
      <c r="D65" s="254" t="s">
        <v>1026</v>
      </c>
      <c r="E65" s="223" t="s">
        <v>881</v>
      </c>
      <c r="F65" s="223">
        <v>50</v>
      </c>
      <c r="G65" s="416"/>
      <c r="H65" s="223">
        <v>81</v>
      </c>
      <c r="I65" s="461"/>
      <c r="J65" s="449"/>
      <c r="K65" s="236">
        <f>F65-H65</f>
        <v>-31</v>
      </c>
      <c r="L65" s="319">
        <v>50</v>
      </c>
      <c r="M65" s="452"/>
      <c r="N65" s="429"/>
      <c r="O65" s="449"/>
      <c r="P65" s="450"/>
      <c r="Q65" s="277"/>
      <c r="R65" s="140"/>
      <c r="S65" s="55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223">
        <v>23</v>
      </c>
      <c r="B66" s="299">
        <v>45247</v>
      </c>
      <c r="C66" s="254"/>
      <c r="D66" s="254" t="s">
        <v>1034</v>
      </c>
      <c r="E66" s="223" t="s">
        <v>603</v>
      </c>
      <c r="F66" s="223">
        <v>1637.5</v>
      </c>
      <c r="G66" s="223">
        <v>1610</v>
      </c>
      <c r="H66" s="223">
        <v>1660</v>
      </c>
      <c r="I66" s="218" t="s">
        <v>1035</v>
      </c>
      <c r="J66" s="307" t="s">
        <v>1075</v>
      </c>
      <c r="K66" s="236">
        <f t="shared" ref="K66" si="51">H66-F66</f>
        <v>22.5</v>
      </c>
      <c r="L66" s="319">
        <f t="shared" si="40"/>
        <v>199.2</v>
      </c>
      <c r="M66" s="237">
        <f t="shared" ref="M66" si="52">(K66*N66)-L66</f>
        <v>8800.7999999999993</v>
      </c>
      <c r="N66" s="236">
        <v>400</v>
      </c>
      <c r="O66" s="102" t="s">
        <v>594</v>
      </c>
      <c r="P66" s="238">
        <v>45251</v>
      </c>
      <c r="Q66" s="277"/>
      <c r="R66" s="140"/>
      <c r="S66" s="55" t="s">
        <v>605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234">
        <v>24</v>
      </c>
      <c r="B67" s="314">
        <v>45250</v>
      </c>
      <c r="C67" s="315"/>
      <c r="D67" s="315" t="s">
        <v>1012</v>
      </c>
      <c r="E67" s="234" t="s">
        <v>603</v>
      </c>
      <c r="F67" s="234">
        <v>4830</v>
      </c>
      <c r="G67" s="234">
        <v>4760</v>
      </c>
      <c r="H67" s="234">
        <v>4760</v>
      </c>
      <c r="I67" s="235" t="s">
        <v>1046</v>
      </c>
      <c r="J67" s="316" t="s">
        <v>977</v>
      </c>
      <c r="K67" s="281">
        <f>H67-F67</f>
        <v>-70</v>
      </c>
      <c r="L67" s="281">
        <f t="shared" si="40"/>
        <v>214.2</v>
      </c>
      <c r="M67" s="283">
        <f t="shared" ref="M67" si="53">(K67*N67)-L67</f>
        <v>-10714.2</v>
      </c>
      <c r="N67" s="281">
        <v>150</v>
      </c>
      <c r="O67" s="284" t="s">
        <v>604</v>
      </c>
      <c r="P67" s="279">
        <v>45250</v>
      </c>
      <c r="Q67" s="277"/>
      <c r="R67" s="140"/>
      <c r="S67" s="55" t="s">
        <v>605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>
      <c r="A68" s="234">
        <v>25</v>
      </c>
      <c r="B68" s="314">
        <v>45250</v>
      </c>
      <c r="C68" s="315"/>
      <c r="D68" s="315" t="s">
        <v>1047</v>
      </c>
      <c r="E68" s="234" t="s">
        <v>603</v>
      </c>
      <c r="F68" s="234">
        <v>252.25</v>
      </c>
      <c r="G68" s="234">
        <v>248.75</v>
      </c>
      <c r="H68" s="234">
        <v>248.75</v>
      </c>
      <c r="I68" s="235" t="s">
        <v>1048</v>
      </c>
      <c r="J68" s="316" t="s">
        <v>1077</v>
      </c>
      <c r="K68" s="281">
        <f>H68-F68</f>
        <v>-3.5</v>
      </c>
      <c r="L68" s="281">
        <f t="shared" si="40"/>
        <v>223.87499999999997</v>
      </c>
      <c r="M68" s="283">
        <f t="shared" ref="M68" si="54">(K68*N68)-L68</f>
        <v>-10723.875</v>
      </c>
      <c r="N68" s="281">
        <v>3000</v>
      </c>
      <c r="O68" s="284" t="s">
        <v>604</v>
      </c>
      <c r="P68" s="279">
        <v>45251</v>
      </c>
      <c r="Q68" s="277"/>
      <c r="R68" s="140"/>
      <c r="S68" s="55" t="s">
        <v>605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 ht="12.75" customHeight="1">
      <c r="A69" s="234">
        <v>26</v>
      </c>
      <c r="B69" s="314">
        <v>45251</v>
      </c>
      <c r="C69" s="315"/>
      <c r="D69" s="315" t="s">
        <v>1006</v>
      </c>
      <c r="E69" s="234" t="s">
        <v>603</v>
      </c>
      <c r="F69" s="234">
        <v>4345</v>
      </c>
      <c r="G69" s="234">
        <v>4260</v>
      </c>
      <c r="H69" s="234">
        <v>4260</v>
      </c>
      <c r="I69" s="235" t="s">
        <v>1076</v>
      </c>
      <c r="J69" s="316" t="s">
        <v>1111</v>
      </c>
      <c r="K69" s="281">
        <f>H69-F69</f>
        <v>-85</v>
      </c>
      <c r="L69" s="281">
        <f t="shared" si="40"/>
        <v>159.75</v>
      </c>
      <c r="M69" s="283">
        <f t="shared" ref="M69" si="55">(K69*N69)-L69</f>
        <v>-10784.75</v>
      </c>
      <c r="N69" s="281">
        <v>125</v>
      </c>
      <c r="O69" s="284" t="s">
        <v>604</v>
      </c>
      <c r="P69" s="279">
        <v>45252</v>
      </c>
      <c r="Q69" s="277"/>
      <c r="R69" s="140"/>
      <c r="S69" s="55" t="s">
        <v>605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>
      <c r="A70" s="223">
        <v>27</v>
      </c>
      <c r="B70" s="299">
        <v>45251</v>
      </c>
      <c r="C70" s="254"/>
      <c r="D70" s="254" t="s">
        <v>1013</v>
      </c>
      <c r="E70" s="223" t="s">
        <v>603</v>
      </c>
      <c r="F70" s="223">
        <v>209.25</v>
      </c>
      <c r="G70" s="223">
        <v>206</v>
      </c>
      <c r="H70" s="223">
        <v>211.25</v>
      </c>
      <c r="I70" s="218" t="s">
        <v>1103</v>
      </c>
      <c r="J70" s="307" t="s">
        <v>1102</v>
      </c>
      <c r="K70" s="236">
        <f t="shared" ref="K70" si="56">H70-F70</f>
        <v>2</v>
      </c>
      <c r="L70" s="319">
        <f t="shared" si="40"/>
        <v>228.14999999999998</v>
      </c>
      <c r="M70" s="237">
        <f t="shared" ref="M70" si="57">(K70*N70)-L70</f>
        <v>6971.85</v>
      </c>
      <c r="N70" s="236">
        <v>3600</v>
      </c>
      <c r="O70" s="102" t="s">
        <v>594</v>
      </c>
      <c r="P70" s="238">
        <v>45252</v>
      </c>
      <c r="Q70" s="277"/>
      <c r="R70" s="140"/>
      <c r="S70" s="55" t="s">
        <v>605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 ht="12.75" customHeight="1">
      <c r="A71" s="220">
        <v>28</v>
      </c>
      <c r="B71" s="338">
        <v>45252</v>
      </c>
      <c r="C71" s="285"/>
      <c r="D71" s="285" t="s">
        <v>1108</v>
      </c>
      <c r="E71" s="220" t="s">
        <v>603</v>
      </c>
      <c r="F71" s="220" t="s">
        <v>1109</v>
      </c>
      <c r="G71" s="220">
        <v>1580</v>
      </c>
      <c r="H71" s="220"/>
      <c r="I71" s="222" t="s">
        <v>1110</v>
      </c>
      <c r="J71" s="219" t="s">
        <v>592</v>
      </c>
      <c r="K71" s="98"/>
      <c r="L71" s="339"/>
      <c r="M71" s="288"/>
      <c r="N71" s="98"/>
      <c r="O71" s="100"/>
      <c r="P71" s="366"/>
      <c r="Q71" s="277"/>
      <c r="R71" s="140"/>
      <c r="S71" s="55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1"/>
      <c r="AH71" s="142"/>
      <c r="AI71" s="140"/>
      <c r="AJ71" s="140"/>
      <c r="AK71" s="141"/>
      <c r="AL71" s="141"/>
      <c r="AM71" s="141"/>
    </row>
    <row r="72" spans="1:39" ht="12.75" customHeight="1">
      <c r="A72" s="220">
        <v>29</v>
      </c>
      <c r="B72" s="338">
        <v>45252</v>
      </c>
      <c r="C72" s="285"/>
      <c r="D72" s="285" t="s">
        <v>1115</v>
      </c>
      <c r="E72" s="220" t="s">
        <v>603</v>
      </c>
      <c r="F72" s="220" t="s">
        <v>1116</v>
      </c>
      <c r="G72" s="220">
        <v>1070</v>
      </c>
      <c r="H72" s="220"/>
      <c r="I72" s="222" t="s">
        <v>1117</v>
      </c>
      <c r="J72" s="219" t="s">
        <v>592</v>
      </c>
      <c r="K72" s="98"/>
      <c r="L72" s="339"/>
      <c r="M72" s="288"/>
      <c r="N72" s="98"/>
      <c r="O72" s="100"/>
      <c r="P72" s="366"/>
      <c r="Q72" s="277"/>
      <c r="R72" s="140"/>
      <c r="S72" s="5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2.75" customHeight="1">
      <c r="A73" s="220"/>
      <c r="B73" s="338"/>
      <c r="C73" s="285"/>
      <c r="D73" s="285"/>
      <c r="E73" s="220"/>
      <c r="F73" s="220"/>
      <c r="G73" s="220"/>
      <c r="H73" s="220"/>
      <c r="I73" s="222"/>
      <c r="J73" s="219"/>
      <c r="K73" s="98"/>
      <c r="L73" s="339"/>
      <c r="M73" s="288"/>
      <c r="N73" s="98"/>
      <c r="O73" s="100"/>
      <c r="P73" s="366"/>
      <c r="Q73" s="277"/>
      <c r="R73" s="140"/>
      <c r="S73" s="5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4" spans="1:39" ht="12.75" customHeight="1">
      <c r="A74" s="220"/>
      <c r="B74" s="338"/>
      <c r="C74" s="285"/>
      <c r="D74" s="285"/>
      <c r="E74" s="220"/>
      <c r="F74" s="220"/>
      <c r="G74" s="220"/>
      <c r="H74" s="220"/>
      <c r="I74" s="222"/>
      <c r="J74" s="219"/>
      <c r="K74" s="98"/>
      <c r="L74" s="339"/>
      <c r="M74" s="288"/>
      <c r="N74" s="98"/>
      <c r="O74" s="100"/>
      <c r="P74" s="366"/>
      <c r="Q74" s="277"/>
      <c r="R74" s="140"/>
      <c r="S74" s="55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1"/>
      <c r="AH74" s="142"/>
      <c r="AI74" s="140"/>
      <c r="AJ74" s="140"/>
      <c r="AK74" s="141"/>
      <c r="AL74" s="141"/>
      <c r="AM74" s="141"/>
    </row>
    <row r="76" spans="1:39" ht="12.75" customHeight="1">
      <c r="A76" s="141"/>
      <c r="B76" s="144"/>
      <c r="C76" s="140"/>
      <c r="D76" s="140"/>
      <c r="E76" s="141"/>
      <c r="F76" s="141"/>
      <c r="G76" s="141"/>
      <c r="H76" s="145"/>
      <c r="I76" s="145"/>
      <c r="J76" s="145"/>
      <c r="K76" s="140"/>
      <c r="L76" s="141"/>
      <c r="M76" s="141"/>
      <c r="N76" s="141"/>
      <c r="O76" s="145"/>
      <c r="P76" s="145"/>
      <c r="Q76" s="145"/>
      <c r="R76" s="140"/>
      <c r="S76" s="55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41"/>
      <c r="AH76" s="142"/>
      <c r="AI76" s="140"/>
      <c r="AJ76" s="140"/>
      <c r="AK76" s="141"/>
      <c r="AL76" s="141"/>
      <c r="AM76" s="141"/>
    </row>
    <row r="77" spans="1:39">
      <c r="A77" s="146" t="s">
        <v>610</v>
      </c>
      <c r="B77" s="146"/>
      <c r="C77" s="146"/>
      <c r="D77" s="146"/>
      <c r="E77" s="147"/>
      <c r="F77" s="108"/>
      <c r="G77" s="108"/>
      <c r="H77" s="108"/>
      <c r="I77" s="108"/>
      <c r="J77" s="1"/>
      <c r="K77" s="6"/>
      <c r="L77" s="6"/>
      <c r="M77" s="6"/>
      <c r="N77" s="1"/>
      <c r="O77" s="1"/>
      <c r="P77" s="37"/>
      <c r="Q77" s="37"/>
      <c r="R77" s="37"/>
      <c r="S77" s="6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37"/>
      <c r="AH77" s="37"/>
      <c r="AI77" s="37"/>
      <c r="AJ77" s="37"/>
      <c r="AK77" s="37"/>
      <c r="AL77" s="37"/>
      <c r="AM77" s="37"/>
    </row>
    <row r="78" spans="1:39" ht="38.25">
      <c r="A78" s="95" t="s">
        <v>16</v>
      </c>
      <c r="B78" s="95" t="s">
        <v>566</v>
      </c>
      <c r="C78" s="95"/>
      <c r="D78" s="96" t="s">
        <v>578</v>
      </c>
      <c r="E78" s="95" t="s">
        <v>579</v>
      </c>
      <c r="F78" s="95" t="s">
        <v>580</v>
      </c>
      <c r="G78" s="95" t="s">
        <v>601</v>
      </c>
      <c r="H78" s="95" t="s">
        <v>582</v>
      </c>
      <c r="I78" s="95" t="s">
        <v>583</v>
      </c>
      <c r="J78" s="94" t="s">
        <v>584</v>
      </c>
      <c r="K78" s="94" t="s">
        <v>611</v>
      </c>
      <c r="L78" s="97" t="s">
        <v>586</v>
      </c>
      <c r="M78" s="139" t="s">
        <v>608</v>
      </c>
      <c r="N78" s="95" t="s">
        <v>609</v>
      </c>
      <c r="O78" s="95" t="s">
        <v>588</v>
      </c>
      <c r="P78" s="96" t="s">
        <v>589</v>
      </c>
      <c r="Q78" s="302"/>
      <c r="R78" s="37"/>
      <c r="S78" s="6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37"/>
      <c r="AH78" s="37"/>
      <c r="AI78" s="37"/>
      <c r="AJ78" s="37"/>
      <c r="AK78" s="37"/>
      <c r="AL78" s="37"/>
      <c r="AM78" s="37"/>
    </row>
    <row r="79" spans="1:39" ht="15" customHeight="1">
      <c r="A79" s="458">
        <v>1</v>
      </c>
      <c r="B79" s="459">
        <v>45226</v>
      </c>
      <c r="C79" s="308"/>
      <c r="D79" s="308" t="s">
        <v>897</v>
      </c>
      <c r="E79" s="304" t="s">
        <v>603</v>
      </c>
      <c r="F79" s="304">
        <v>60</v>
      </c>
      <c r="G79" s="304"/>
      <c r="H79" s="306">
        <v>43</v>
      </c>
      <c r="I79" s="306"/>
      <c r="J79" s="441" t="s">
        <v>807</v>
      </c>
      <c r="K79" s="236">
        <f t="shared" ref="K79" si="58">H79-F79</f>
        <v>-17</v>
      </c>
      <c r="L79" s="245">
        <v>50</v>
      </c>
      <c r="M79" s="451">
        <v>300</v>
      </c>
      <c r="N79" s="236">
        <v>50</v>
      </c>
      <c r="O79" s="448" t="s">
        <v>594</v>
      </c>
      <c r="P79" s="238">
        <v>45231</v>
      </c>
      <c r="Q79" s="277"/>
      <c r="R79" s="141"/>
      <c r="S79" s="55" t="s">
        <v>593</v>
      </c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</row>
    <row r="80" spans="1:39" ht="15" customHeight="1">
      <c r="A80" s="416"/>
      <c r="B80" s="418"/>
      <c r="C80" s="254"/>
      <c r="D80" s="254" t="s">
        <v>898</v>
      </c>
      <c r="E80" s="223" t="s">
        <v>881</v>
      </c>
      <c r="F80" s="223">
        <v>37</v>
      </c>
      <c r="G80" s="223"/>
      <c r="H80" s="218">
        <v>24</v>
      </c>
      <c r="I80" s="218"/>
      <c r="J80" s="442"/>
      <c r="K80" s="236">
        <v>26</v>
      </c>
      <c r="L80" s="245">
        <v>100</v>
      </c>
      <c r="M80" s="427"/>
      <c r="N80" s="236">
        <v>50</v>
      </c>
      <c r="O80" s="423"/>
      <c r="P80" s="238">
        <v>45230</v>
      </c>
      <c r="Q80" s="277"/>
      <c r="R80" s="141"/>
      <c r="S80" s="55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</row>
    <row r="81" spans="1:39" ht="15" customHeight="1">
      <c r="A81" s="415">
        <v>2</v>
      </c>
      <c r="B81" s="417">
        <v>45229</v>
      </c>
      <c r="C81" s="254"/>
      <c r="D81" s="254" t="s">
        <v>900</v>
      </c>
      <c r="E81" s="223" t="s">
        <v>603</v>
      </c>
      <c r="F81" s="223">
        <v>57</v>
      </c>
      <c r="G81" s="223"/>
      <c r="H81" s="218">
        <v>98</v>
      </c>
      <c r="I81" s="218"/>
      <c r="J81" s="457" t="s">
        <v>1016</v>
      </c>
      <c r="K81" s="236">
        <f>H81-F81</f>
        <v>41</v>
      </c>
      <c r="L81" s="245">
        <v>50</v>
      </c>
      <c r="M81" s="426">
        <v>3750</v>
      </c>
      <c r="N81" s="236">
        <v>175</v>
      </c>
      <c r="O81" s="422" t="s">
        <v>594</v>
      </c>
      <c r="P81" s="439">
        <v>45246</v>
      </c>
      <c r="Q81" s="277"/>
      <c r="R81" s="141"/>
      <c r="S81" s="55" t="s">
        <v>593</v>
      </c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</row>
    <row r="82" spans="1:39" ht="15" customHeight="1">
      <c r="A82" s="416"/>
      <c r="B82" s="418"/>
      <c r="C82" s="254"/>
      <c r="D82" s="254" t="s">
        <v>901</v>
      </c>
      <c r="E82" s="223" t="s">
        <v>881</v>
      </c>
      <c r="F82" s="223">
        <v>27</v>
      </c>
      <c r="G82" s="223"/>
      <c r="H82" s="218">
        <v>46</v>
      </c>
      <c r="I82" s="218"/>
      <c r="J82" s="443"/>
      <c r="K82" s="236">
        <f>F82-H82</f>
        <v>-19</v>
      </c>
      <c r="L82" s="245">
        <v>50</v>
      </c>
      <c r="M82" s="452"/>
      <c r="N82" s="236">
        <v>175</v>
      </c>
      <c r="O82" s="449"/>
      <c r="P82" s="450"/>
      <c r="Q82" s="277"/>
      <c r="R82" s="141"/>
      <c r="S82" s="55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</row>
    <row r="83" spans="1:39" ht="15" customHeight="1">
      <c r="A83" s="305">
        <v>3</v>
      </c>
      <c r="B83" s="299">
        <v>45231</v>
      </c>
      <c r="C83" s="254"/>
      <c r="D83" s="254" t="s">
        <v>903</v>
      </c>
      <c r="E83" s="223" t="s">
        <v>881</v>
      </c>
      <c r="F83" s="223">
        <v>57</v>
      </c>
      <c r="G83" s="223">
        <v>105</v>
      </c>
      <c r="H83" s="218">
        <v>16</v>
      </c>
      <c r="I83" s="218">
        <v>0.1</v>
      </c>
      <c r="J83" s="307" t="s">
        <v>906</v>
      </c>
      <c r="K83" s="236">
        <f>F83-H83</f>
        <v>41</v>
      </c>
      <c r="L83" s="245">
        <v>50</v>
      </c>
      <c r="M83" s="237">
        <f t="shared" ref="M83" si="59">(K83*N83)-L83</f>
        <v>565</v>
      </c>
      <c r="N83" s="236">
        <v>15</v>
      </c>
      <c r="O83" s="102" t="s">
        <v>594</v>
      </c>
      <c r="P83" s="238">
        <v>45231</v>
      </c>
      <c r="Q83" s="277"/>
      <c r="R83" s="141"/>
      <c r="S83" s="55" t="s">
        <v>593</v>
      </c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</row>
    <row r="84" spans="1:39" ht="15" customHeight="1">
      <c r="A84" s="415">
        <v>4</v>
      </c>
      <c r="B84" s="417">
        <v>45231</v>
      </c>
      <c r="C84" s="254"/>
      <c r="D84" s="254" t="s">
        <v>907</v>
      </c>
      <c r="E84" s="223" t="s">
        <v>603</v>
      </c>
      <c r="F84" s="223">
        <v>13.25</v>
      </c>
      <c r="G84" s="223"/>
      <c r="H84" s="218">
        <v>15.5</v>
      </c>
      <c r="I84" s="218"/>
      <c r="J84" s="441" t="s">
        <v>932</v>
      </c>
      <c r="K84" s="236">
        <f>H84-F84</f>
        <v>2.25</v>
      </c>
      <c r="L84" s="245">
        <v>50</v>
      </c>
      <c r="M84" s="451">
        <v>1250</v>
      </c>
      <c r="N84" s="236">
        <v>900</v>
      </c>
      <c r="O84" s="448" t="s">
        <v>594</v>
      </c>
      <c r="P84" s="439">
        <v>45236</v>
      </c>
      <c r="Q84" s="277"/>
      <c r="R84" s="141"/>
      <c r="S84" s="55" t="s">
        <v>605</v>
      </c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1"/>
      <c r="AL84" s="141"/>
      <c r="AM84" s="141"/>
    </row>
    <row r="85" spans="1:39" ht="15" customHeight="1">
      <c r="A85" s="416"/>
      <c r="B85" s="418"/>
      <c r="C85" s="254"/>
      <c r="D85" s="254" t="s">
        <v>908</v>
      </c>
      <c r="E85" s="223" t="s">
        <v>881</v>
      </c>
      <c r="F85" s="223">
        <v>8.25</v>
      </c>
      <c r="G85" s="223"/>
      <c r="H85" s="218">
        <v>9</v>
      </c>
      <c r="I85" s="218"/>
      <c r="J85" s="443"/>
      <c r="K85" s="236">
        <f>F85-H85</f>
        <v>-0.75</v>
      </c>
      <c r="L85" s="245">
        <v>50</v>
      </c>
      <c r="M85" s="452"/>
      <c r="N85" s="236">
        <v>900</v>
      </c>
      <c r="O85" s="449"/>
      <c r="P85" s="450"/>
      <c r="Q85" s="277"/>
      <c r="R85" s="141"/>
      <c r="S85" s="55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41"/>
      <c r="AE85" s="141"/>
      <c r="AF85" s="141"/>
      <c r="AG85" s="141"/>
      <c r="AH85" s="141"/>
      <c r="AI85" s="141"/>
      <c r="AJ85" s="141"/>
      <c r="AK85" s="141"/>
      <c r="AL85" s="141"/>
      <c r="AM85" s="141"/>
    </row>
    <row r="86" spans="1:39" ht="15" customHeight="1">
      <c r="A86" s="313">
        <v>5</v>
      </c>
      <c r="B86" s="314">
        <v>45232</v>
      </c>
      <c r="C86" s="315"/>
      <c r="D86" s="315" t="s">
        <v>916</v>
      </c>
      <c r="E86" s="234" t="s">
        <v>603</v>
      </c>
      <c r="F86" s="234">
        <v>11</v>
      </c>
      <c r="G86" s="234">
        <v>0</v>
      </c>
      <c r="H86" s="235">
        <v>0</v>
      </c>
      <c r="I86" s="235" t="s">
        <v>917</v>
      </c>
      <c r="J86" s="316" t="s">
        <v>918</v>
      </c>
      <c r="K86" s="281">
        <f>H86-F86</f>
        <v>-11</v>
      </c>
      <c r="L86" s="317">
        <v>25</v>
      </c>
      <c r="M86" s="283">
        <f t="shared" ref="M86" si="60">(K86*N86)-L86</f>
        <v>-575</v>
      </c>
      <c r="N86" s="281">
        <v>50</v>
      </c>
      <c r="O86" s="284" t="s">
        <v>604</v>
      </c>
      <c r="P86" s="279">
        <v>45232</v>
      </c>
      <c r="Q86" s="277"/>
      <c r="R86" s="141"/>
      <c r="S86" s="55" t="s">
        <v>605</v>
      </c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141"/>
      <c r="AL86" s="141"/>
      <c r="AM86" s="141"/>
    </row>
    <row r="87" spans="1:39" ht="12.75" customHeight="1">
      <c r="A87" s="437">
        <v>5</v>
      </c>
      <c r="B87" s="439">
        <v>45233</v>
      </c>
      <c r="C87" s="321"/>
      <c r="D87" s="321" t="s">
        <v>920</v>
      </c>
      <c r="E87" s="320" t="s">
        <v>881</v>
      </c>
      <c r="F87" s="320">
        <v>24</v>
      </c>
      <c r="G87" s="322"/>
      <c r="H87" s="223">
        <v>29</v>
      </c>
      <c r="I87" s="218"/>
      <c r="J87" s="441" t="s">
        <v>933</v>
      </c>
      <c r="K87" s="236">
        <f>F87-H87</f>
        <v>-5</v>
      </c>
      <c r="L87" s="245">
        <v>50</v>
      </c>
      <c r="M87" s="451">
        <v>560</v>
      </c>
      <c r="N87" s="236">
        <v>40</v>
      </c>
      <c r="O87" s="448" t="s">
        <v>594</v>
      </c>
      <c r="P87" s="439">
        <v>45236</v>
      </c>
      <c r="Q87" s="277"/>
      <c r="R87" s="140"/>
      <c r="S87" s="55" t="s">
        <v>593</v>
      </c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41"/>
      <c r="AH87" s="142"/>
      <c r="AI87" s="140"/>
      <c r="AJ87" s="140"/>
      <c r="AK87" s="141"/>
      <c r="AL87" s="141"/>
      <c r="AM87" s="141"/>
    </row>
    <row r="88" spans="1:39" ht="12.75" customHeight="1">
      <c r="A88" s="438"/>
      <c r="B88" s="440"/>
      <c r="C88" s="326"/>
      <c r="D88" s="326" t="s">
        <v>921</v>
      </c>
      <c r="E88" s="325" t="s">
        <v>881</v>
      </c>
      <c r="F88" s="325">
        <v>27</v>
      </c>
      <c r="G88" s="327"/>
      <c r="H88" s="304">
        <v>5.5</v>
      </c>
      <c r="I88" s="306"/>
      <c r="J88" s="442"/>
      <c r="K88" s="236">
        <f>F88-H88</f>
        <v>21.5</v>
      </c>
      <c r="L88" s="245">
        <v>50</v>
      </c>
      <c r="M88" s="427"/>
      <c r="N88" s="236">
        <v>40</v>
      </c>
      <c r="O88" s="423"/>
      <c r="P88" s="425"/>
      <c r="Q88" s="277"/>
      <c r="R88" s="140"/>
      <c r="S88" s="55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41"/>
      <c r="AH88" s="142"/>
      <c r="AI88" s="140"/>
      <c r="AJ88" s="140"/>
      <c r="AK88" s="141"/>
      <c r="AL88" s="141"/>
      <c r="AM88" s="141"/>
    </row>
    <row r="89" spans="1:39" ht="12.75" customHeight="1">
      <c r="A89" s="437">
        <v>6</v>
      </c>
      <c r="B89" s="439">
        <v>45233</v>
      </c>
      <c r="C89" s="321"/>
      <c r="D89" s="321" t="s">
        <v>926</v>
      </c>
      <c r="E89" s="320" t="s">
        <v>603</v>
      </c>
      <c r="F89" s="320">
        <v>16.5</v>
      </c>
      <c r="G89" s="223"/>
      <c r="H89" s="223">
        <v>19.5</v>
      </c>
      <c r="I89" s="218"/>
      <c r="J89" s="457" t="s">
        <v>993</v>
      </c>
      <c r="K89" s="236">
        <f>H89-F89</f>
        <v>3</v>
      </c>
      <c r="L89" s="245">
        <v>50</v>
      </c>
      <c r="M89" s="426">
        <v>4250</v>
      </c>
      <c r="N89" s="236">
        <v>1450</v>
      </c>
      <c r="O89" s="422" t="s">
        <v>594</v>
      </c>
      <c r="P89" s="424">
        <v>45245</v>
      </c>
      <c r="Q89" s="277"/>
      <c r="R89" s="140"/>
      <c r="S89" s="55" t="s">
        <v>593</v>
      </c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41"/>
      <c r="AH89" s="142"/>
      <c r="AI89" s="140"/>
      <c r="AJ89" s="140"/>
      <c r="AK89" s="141"/>
      <c r="AL89" s="141"/>
      <c r="AM89" s="141"/>
    </row>
    <row r="90" spans="1:39" ht="12.75" customHeight="1">
      <c r="A90" s="438"/>
      <c r="B90" s="440"/>
      <c r="C90" s="326"/>
      <c r="D90" s="326" t="s">
        <v>927</v>
      </c>
      <c r="E90" s="325" t="s">
        <v>881</v>
      </c>
      <c r="F90" s="325">
        <v>6.5</v>
      </c>
      <c r="G90" s="223"/>
      <c r="H90" s="223">
        <v>6.5</v>
      </c>
      <c r="I90" s="218"/>
      <c r="J90" s="442"/>
      <c r="K90" s="236">
        <f>F90-H90</f>
        <v>0</v>
      </c>
      <c r="L90" s="245">
        <v>50</v>
      </c>
      <c r="M90" s="427"/>
      <c r="N90" s="236">
        <v>1450</v>
      </c>
      <c r="O90" s="423"/>
      <c r="P90" s="425"/>
      <c r="Q90" s="277"/>
      <c r="R90" s="140"/>
      <c r="S90" s="55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41"/>
      <c r="AH90" s="142"/>
      <c r="AI90" s="140"/>
      <c r="AJ90" s="140"/>
      <c r="AK90" s="141"/>
      <c r="AL90" s="141"/>
      <c r="AM90" s="141"/>
    </row>
    <row r="91" spans="1:39" ht="12.75" customHeight="1">
      <c r="A91" s="415">
        <v>7</v>
      </c>
      <c r="B91" s="417">
        <v>45236</v>
      </c>
      <c r="C91" s="254"/>
      <c r="D91" s="254" t="s">
        <v>920</v>
      </c>
      <c r="E91" s="223" t="s">
        <v>881</v>
      </c>
      <c r="F91" s="223">
        <v>39.5</v>
      </c>
      <c r="G91" s="223"/>
      <c r="H91" s="223">
        <v>11</v>
      </c>
      <c r="I91" s="218"/>
      <c r="J91" s="457" t="s">
        <v>953</v>
      </c>
      <c r="K91" s="236">
        <f>F91-H91</f>
        <v>28.5</v>
      </c>
      <c r="L91" s="245">
        <v>50</v>
      </c>
      <c r="M91" s="426">
        <v>1440</v>
      </c>
      <c r="N91" s="236">
        <v>40</v>
      </c>
      <c r="O91" s="422" t="s">
        <v>594</v>
      </c>
      <c r="P91" s="424">
        <v>45237</v>
      </c>
      <c r="Q91" s="277"/>
      <c r="R91" s="140"/>
      <c r="S91" s="55" t="s">
        <v>605</v>
      </c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41"/>
      <c r="AH91" s="142"/>
      <c r="AI91" s="140"/>
      <c r="AJ91" s="140"/>
      <c r="AK91" s="141"/>
      <c r="AL91" s="141"/>
      <c r="AM91" s="141"/>
    </row>
    <row r="92" spans="1:39" ht="12.75" customHeight="1">
      <c r="A92" s="416"/>
      <c r="B92" s="462"/>
      <c r="C92" s="254"/>
      <c r="D92" s="254" t="s">
        <v>943</v>
      </c>
      <c r="E92" s="223" t="s">
        <v>881</v>
      </c>
      <c r="F92" s="223">
        <v>41</v>
      </c>
      <c r="G92" s="223"/>
      <c r="H92" s="223">
        <v>31</v>
      </c>
      <c r="I92" s="218"/>
      <c r="J92" s="443"/>
      <c r="K92" s="236">
        <f>F92-H92</f>
        <v>10</v>
      </c>
      <c r="L92" s="245">
        <v>50</v>
      </c>
      <c r="M92" s="427"/>
      <c r="N92" s="236">
        <v>40</v>
      </c>
      <c r="O92" s="423"/>
      <c r="P92" s="425"/>
      <c r="Q92" s="277"/>
      <c r="R92" s="140"/>
      <c r="S92" s="55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41"/>
      <c r="AH92" s="142"/>
      <c r="AI92" s="140"/>
      <c r="AJ92" s="140"/>
      <c r="AK92" s="141"/>
      <c r="AL92" s="141"/>
      <c r="AM92" s="141"/>
    </row>
    <row r="93" spans="1:39" ht="12.75" customHeight="1">
      <c r="A93" s="223">
        <v>8</v>
      </c>
      <c r="B93" s="299">
        <v>45237</v>
      </c>
      <c r="C93" s="254"/>
      <c r="D93" s="254" t="s">
        <v>945</v>
      </c>
      <c r="E93" s="223" t="s">
        <v>603</v>
      </c>
      <c r="F93" s="223">
        <v>21.5</v>
      </c>
      <c r="G93" s="223"/>
      <c r="H93" s="223">
        <v>31.5</v>
      </c>
      <c r="I93" s="218" t="s">
        <v>946</v>
      </c>
      <c r="J93" s="307" t="s">
        <v>944</v>
      </c>
      <c r="K93" s="236">
        <f>H93-F93</f>
        <v>10</v>
      </c>
      <c r="L93" s="245">
        <v>50</v>
      </c>
      <c r="M93" s="237">
        <f t="shared" ref="M93" si="61">(K93*N93)-L93</f>
        <v>350</v>
      </c>
      <c r="N93" s="236">
        <v>40</v>
      </c>
      <c r="O93" s="102" t="s">
        <v>594</v>
      </c>
      <c r="P93" s="238">
        <v>45237</v>
      </c>
      <c r="Q93" s="277"/>
      <c r="R93" s="140"/>
      <c r="S93" s="55" t="s">
        <v>605</v>
      </c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41"/>
      <c r="AH93" s="142"/>
      <c r="AI93" s="140"/>
      <c r="AJ93" s="140"/>
      <c r="AK93" s="141"/>
      <c r="AL93" s="141"/>
      <c r="AM93" s="141"/>
    </row>
    <row r="94" spans="1:39" ht="12.75" customHeight="1">
      <c r="A94" s="415">
        <v>9</v>
      </c>
      <c r="B94" s="417">
        <v>45237</v>
      </c>
      <c r="C94" s="254"/>
      <c r="D94" s="254" t="s">
        <v>951</v>
      </c>
      <c r="E94" s="223" t="s">
        <v>603</v>
      </c>
      <c r="F94" s="223">
        <v>275</v>
      </c>
      <c r="G94" s="223"/>
      <c r="H94" s="223">
        <v>265</v>
      </c>
      <c r="I94" s="218"/>
      <c r="J94" s="441" t="s">
        <v>961</v>
      </c>
      <c r="K94" s="236">
        <f>H94-F94</f>
        <v>-10</v>
      </c>
      <c r="L94" s="245">
        <v>50</v>
      </c>
      <c r="M94" s="451">
        <v>875</v>
      </c>
      <c r="N94" s="236">
        <v>15</v>
      </c>
      <c r="O94" s="448" t="s">
        <v>594</v>
      </c>
      <c r="P94" s="439">
        <v>45238</v>
      </c>
      <c r="Q94" s="277"/>
      <c r="R94" s="140"/>
      <c r="S94" s="55" t="s">
        <v>593</v>
      </c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41"/>
      <c r="AH94" s="142"/>
      <c r="AI94" s="140"/>
      <c r="AJ94" s="140"/>
      <c r="AK94" s="141"/>
      <c r="AL94" s="141"/>
      <c r="AM94" s="141"/>
    </row>
    <row r="95" spans="1:39" ht="12.75" customHeight="1">
      <c r="A95" s="416"/>
      <c r="B95" s="418"/>
      <c r="C95" s="254"/>
      <c r="D95" s="254" t="s">
        <v>952</v>
      </c>
      <c r="E95" s="223" t="s">
        <v>881</v>
      </c>
      <c r="F95" s="223">
        <v>85</v>
      </c>
      <c r="G95" s="223"/>
      <c r="H95" s="223">
        <v>10</v>
      </c>
      <c r="I95" s="218"/>
      <c r="J95" s="443"/>
      <c r="K95" s="236">
        <f>F95-H95</f>
        <v>75</v>
      </c>
      <c r="L95" s="245">
        <v>50</v>
      </c>
      <c r="M95" s="452"/>
      <c r="N95" s="236">
        <v>15</v>
      </c>
      <c r="O95" s="449"/>
      <c r="P95" s="450"/>
      <c r="Q95" s="277"/>
      <c r="R95" s="140"/>
      <c r="S95" s="55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41"/>
      <c r="AH95" s="142"/>
      <c r="AI95" s="140"/>
      <c r="AJ95" s="140"/>
      <c r="AK95" s="141"/>
      <c r="AL95" s="141"/>
      <c r="AM95" s="141"/>
    </row>
    <row r="96" spans="1:39" ht="12.75" customHeight="1">
      <c r="A96" s="234">
        <v>11</v>
      </c>
      <c r="B96" s="314">
        <v>45238</v>
      </c>
      <c r="C96" s="315"/>
      <c r="D96" s="315" t="s">
        <v>955</v>
      </c>
      <c r="E96" s="234" t="s">
        <v>603</v>
      </c>
      <c r="F96" s="234">
        <v>90</v>
      </c>
      <c r="G96" s="234">
        <v>59</v>
      </c>
      <c r="H96" s="234">
        <v>40</v>
      </c>
      <c r="I96" s="235" t="s">
        <v>956</v>
      </c>
      <c r="J96" s="316" t="s">
        <v>971</v>
      </c>
      <c r="K96" s="281">
        <f>H96-F96</f>
        <v>-50</v>
      </c>
      <c r="L96" s="317">
        <v>25</v>
      </c>
      <c r="M96" s="283">
        <f t="shared" ref="M96" si="62">(K96*N96)-L96</f>
        <v>-2025</v>
      </c>
      <c r="N96" s="281">
        <v>40</v>
      </c>
      <c r="O96" s="284" t="s">
        <v>604</v>
      </c>
      <c r="P96" s="279">
        <v>45240</v>
      </c>
      <c r="Q96" s="277"/>
      <c r="R96" s="140"/>
      <c r="S96" s="55" t="s">
        <v>605</v>
      </c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41"/>
      <c r="AH96" s="142"/>
      <c r="AI96" s="140"/>
      <c r="AJ96" s="140"/>
      <c r="AK96" s="141"/>
      <c r="AL96" s="141"/>
      <c r="AM96" s="141"/>
    </row>
    <row r="97" spans="1:39" ht="12.75" customHeight="1">
      <c r="A97" s="415">
        <v>12</v>
      </c>
      <c r="B97" s="417">
        <v>45238</v>
      </c>
      <c r="C97" s="254"/>
      <c r="D97" s="254" t="s">
        <v>962</v>
      </c>
      <c r="E97" s="223" t="s">
        <v>603</v>
      </c>
      <c r="F97" s="223">
        <v>72</v>
      </c>
      <c r="G97" s="223"/>
      <c r="H97" s="223">
        <v>85</v>
      </c>
      <c r="I97" s="218"/>
      <c r="J97" s="441" t="s">
        <v>996</v>
      </c>
      <c r="K97" s="236">
        <f>H97-F97</f>
        <v>13</v>
      </c>
      <c r="L97" s="245">
        <v>50</v>
      </c>
      <c r="M97" s="451">
        <v>1375</v>
      </c>
      <c r="N97" s="236">
        <v>50</v>
      </c>
      <c r="O97" s="448" t="s">
        <v>594</v>
      </c>
      <c r="P97" s="439">
        <v>45245</v>
      </c>
      <c r="Q97" s="277"/>
      <c r="R97" s="140"/>
      <c r="S97" s="55" t="s">
        <v>593</v>
      </c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41"/>
      <c r="AH97" s="142"/>
      <c r="AI97" s="140"/>
      <c r="AJ97" s="140"/>
      <c r="AK97" s="141"/>
      <c r="AL97" s="141"/>
      <c r="AM97" s="141"/>
    </row>
    <row r="98" spans="1:39" ht="12.75" customHeight="1">
      <c r="A98" s="416"/>
      <c r="B98" s="418"/>
      <c r="C98" s="254"/>
      <c r="D98" s="254" t="s">
        <v>963</v>
      </c>
      <c r="E98" s="223" t="s">
        <v>881</v>
      </c>
      <c r="F98" s="223">
        <v>16</v>
      </c>
      <c r="G98" s="223"/>
      <c r="H98" s="223">
        <v>0</v>
      </c>
      <c r="I98" s="218"/>
      <c r="J98" s="443"/>
      <c r="K98" s="236">
        <f>F98-H98</f>
        <v>16</v>
      </c>
      <c r="L98" s="245">
        <v>25</v>
      </c>
      <c r="M98" s="452"/>
      <c r="N98" s="236">
        <v>50</v>
      </c>
      <c r="O98" s="449"/>
      <c r="P98" s="450"/>
      <c r="Q98" s="277"/>
      <c r="R98" s="140"/>
      <c r="S98" s="55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41"/>
      <c r="AH98" s="142"/>
      <c r="AI98" s="140"/>
      <c r="AJ98" s="140"/>
      <c r="AK98" s="141"/>
      <c r="AL98" s="141"/>
      <c r="AM98" s="141"/>
    </row>
    <row r="99" spans="1:39" ht="12.75" customHeight="1">
      <c r="A99" s="223">
        <v>13</v>
      </c>
      <c r="B99" s="299">
        <v>45243</v>
      </c>
      <c r="C99" s="254"/>
      <c r="D99" s="254" t="s">
        <v>955</v>
      </c>
      <c r="E99" s="223" t="s">
        <v>603</v>
      </c>
      <c r="F99" s="223">
        <v>25</v>
      </c>
      <c r="G99" s="223">
        <v>0</v>
      </c>
      <c r="H99" s="223">
        <v>50</v>
      </c>
      <c r="I99" s="218" t="s">
        <v>980</v>
      </c>
      <c r="J99" s="307" t="s">
        <v>762</v>
      </c>
      <c r="K99" s="236">
        <f>H99-F99</f>
        <v>25</v>
      </c>
      <c r="L99" s="245">
        <v>50</v>
      </c>
      <c r="M99" s="237">
        <f t="shared" ref="M99" si="63">(K99*N99)-L99</f>
        <v>950</v>
      </c>
      <c r="N99" s="236">
        <v>40</v>
      </c>
      <c r="O99" s="102" t="s">
        <v>594</v>
      </c>
      <c r="P99" s="238">
        <v>45243</v>
      </c>
      <c r="Q99" s="277"/>
      <c r="R99" s="140"/>
      <c r="S99" s="55" t="s">
        <v>605</v>
      </c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41"/>
      <c r="AH99" s="142"/>
      <c r="AI99" s="140"/>
      <c r="AJ99" s="140"/>
      <c r="AK99" s="141"/>
      <c r="AL99" s="141"/>
      <c r="AM99" s="141"/>
    </row>
    <row r="100" spans="1:39" ht="12.75" customHeight="1">
      <c r="A100" s="433">
        <v>14</v>
      </c>
      <c r="B100" s="435">
        <v>45243</v>
      </c>
      <c r="C100" s="315"/>
      <c r="D100" s="315" t="s">
        <v>983</v>
      </c>
      <c r="E100" s="234" t="s">
        <v>881</v>
      </c>
      <c r="F100" s="234">
        <v>92.5</v>
      </c>
      <c r="G100" s="234"/>
      <c r="H100" s="234">
        <v>9</v>
      </c>
      <c r="I100" s="235"/>
      <c r="J100" s="453" t="s">
        <v>995</v>
      </c>
      <c r="K100" s="281">
        <f>F100-H100</f>
        <v>83.5</v>
      </c>
      <c r="L100" s="317">
        <v>50</v>
      </c>
      <c r="M100" s="444">
        <v>-272.5</v>
      </c>
      <c r="N100" s="281">
        <v>15</v>
      </c>
      <c r="O100" s="446" t="s">
        <v>594</v>
      </c>
      <c r="P100" s="455">
        <v>45245</v>
      </c>
      <c r="Q100" s="277"/>
      <c r="R100" s="140"/>
      <c r="S100" s="55" t="s">
        <v>605</v>
      </c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41"/>
      <c r="AH100" s="142"/>
      <c r="AI100" s="140"/>
      <c r="AJ100" s="140"/>
      <c r="AK100" s="141"/>
      <c r="AL100" s="141"/>
      <c r="AM100" s="141"/>
    </row>
    <row r="101" spans="1:39" ht="12.75" customHeight="1">
      <c r="A101" s="434"/>
      <c r="B101" s="436"/>
      <c r="C101" s="315"/>
      <c r="D101" s="315" t="s">
        <v>984</v>
      </c>
      <c r="E101" s="234" t="s">
        <v>881</v>
      </c>
      <c r="F101" s="234">
        <v>70</v>
      </c>
      <c r="G101" s="234"/>
      <c r="H101" s="234">
        <v>165</v>
      </c>
      <c r="I101" s="235"/>
      <c r="J101" s="454"/>
      <c r="K101" s="281">
        <f>F101-H101</f>
        <v>-95</v>
      </c>
      <c r="L101" s="317">
        <v>50</v>
      </c>
      <c r="M101" s="445"/>
      <c r="N101" s="281">
        <v>15</v>
      </c>
      <c r="O101" s="447"/>
      <c r="P101" s="456"/>
      <c r="Q101" s="277"/>
      <c r="R101" s="140"/>
      <c r="S101" s="55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41"/>
      <c r="AH101" s="142"/>
      <c r="AI101" s="140"/>
      <c r="AJ101" s="140"/>
      <c r="AK101" s="141"/>
      <c r="AL101" s="141"/>
      <c r="AM101" s="141"/>
    </row>
    <row r="102" spans="1:39" ht="12.75" customHeight="1">
      <c r="A102" s="234">
        <v>15</v>
      </c>
      <c r="B102" s="314">
        <v>45245</v>
      </c>
      <c r="C102" s="315"/>
      <c r="D102" s="315" t="s">
        <v>999</v>
      </c>
      <c r="E102" s="234" t="s">
        <v>603</v>
      </c>
      <c r="F102" s="234">
        <v>36</v>
      </c>
      <c r="G102" s="234">
        <v>0</v>
      </c>
      <c r="H102" s="234">
        <v>0</v>
      </c>
      <c r="I102" s="235" t="s">
        <v>1000</v>
      </c>
      <c r="J102" s="316" t="s">
        <v>1001</v>
      </c>
      <c r="K102" s="281">
        <f>H102-F102</f>
        <v>-36</v>
      </c>
      <c r="L102" s="317">
        <v>50</v>
      </c>
      <c r="M102" s="283">
        <f t="shared" ref="M102" si="64">(K102*N102)-L102</f>
        <v>-590</v>
      </c>
      <c r="N102" s="281">
        <v>15</v>
      </c>
      <c r="O102" s="284" t="s">
        <v>594</v>
      </c>
      <c r="P102" s="279">
        <v>45245</v>
      </c>
      <c r="Q102" s="277"/>
      <c r="R102" s="140"/>
      <c r="S102" s="55" t="s">
        <v>605</v>
      </c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41"/>
      <c r="AH102" s="142"/>
      <c r="AI102" s="140"/>
      <c r="AJ102" s="140"/>
      <c r="AK102" s="141"/>
      <c r="AL102" s="141"/>
      <c r="AM102" s="141"/>
    </row>
    <row r="103" spans="1:39" ht="12.75" customHeight="1">
      <c r="A103" s="234">
        <v>16</v>
      </c>
      <c r="B103" s="314">
        <v>45245</v>
      </c>
      <c r="C103" s="315"/>
      <c r="D103" s="315" t="s">
        <v>1002</v>
      </c>
      <c r="E103" s="234" t="s">
        <v>603</v>
      </c>
      <c r="F103" s="234">
        <v>109</v>
      </c>
      <c r="G103" s="234">
        <v>70</v>
      </c>
      <c r="H103" s="234">
        <v>70</v>
      </c>
      <c r="I103" s="235" t="s">
        <v>1003</v>
      </c>
      <c r="J103" s="316" t="s">
        <v>1008</v>
      </c>
      <c r="K103" s="281">
        <f>H103-F103</f>
        <v>-39</v>
      </c>
      <c r="L103" s="317">
        <v>50</v>
      </c>
      <c r="M103" s="283">
        <f t="shared" ref="M103" si="65">(K103*N103)-L103</f>
        <v>-1610</v>
      </c>
      <c r="N103" s="281">
        <v>40</v>
      </c>
      <c r="O103" s="284" t="s">
        <v>604</v>
      </c>
      <c r="P103" s="279">
        <v>45246</v>
      </c>
      <c r="Q103" s="277"/>
      <c r="R103" s="140"/>
      <c r="S103" s="55" t="s">
        <v>605</v>
      </c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41"/>
      <c r="AH103" s="142"/>
      <c r="AI103" s="140"/>
      <c r="AJ103" s="140"/>
      <c r="AK103" s="141"/>
      <c r="AL103" s="141"/>
      <c r="AM103" s="141"/>
    </row>
    <row r="104" spans="1:39" ht="12.75" customHeight="1">
      <c r="A104" s="234">
        <v>17</v>
      </c>
      <c r="B104" s="314">
        <v>45246</v>
      </c>
      <c r="C104" s="315"/>
      <c r="D104" s="315" t="s">
        <v>1009</v>
      </c>
      <c r="E104" s="234" t="s">
        <v>603</v>
      </c>
      <c r="F104" s="234">
        <v>22.5</v>
      </c>
      <c r="G104" s="234">
        <v>0</v>
      </c>
      <c r="H104" s="234">
        <v>0</v>
      </c>
      <c r="I104" s="235" t="s">
        <v>1014</v>
      </c>
      <c r="J104" s="316" t="s">
        <v>1015</v>
      </c>
      <c r="K104" s="281">
        <f>H104-F104</f>
        <v>-22.5</v>
      </c>
      <c r="L104" s="317">
        <v>25</v>
      </c>
      <c r="M104" s="283">
        <f t="shared" ref="M104" si="66">(K104*N104)-L104</f>
        <v>-1150</v>
      </c>
      <c r="N104" s="281">
        <v>50</v>
      </c>
      <c r="O104" s="284" t="s">
        <v>604</v>
      </c>
      <c r="P104" s="279">
        <v>45246</v>
      </c>
      <c r="Q104" s="277"/>
      <c r="R104" s="140"/>
      <c r="S104" s="55" t="s">
        <v>605</v>
      </c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41"/>
      <c r="AH104" s="142"/>
      <c r="AI104" s="140"/>
      <c r="AJ104" s="140"/>
      <c r="AK104" s="141"/>
      <c r="AL104" s="141"/>
      <c r="AM104" s="141"/>
    </row>
    <row r="105" spans="1:39" ht="12.75" customHeight="1">
      <c r="A105" s="415">
        <v>18</v>
      </c>
      <c r="B105" s="417">
        <v>45246</v>
      </c>
      <c r="C105" s="254"/>
      <c r="D105" s="254" t="s">
        <v>1010</v>
      </c>
      <c r="E105" s="223" t="s">
        <v>603</v>
      </c>
      <c r="F105" s="223">
        <v>97</v>
      </c>
      <c r="G105" s="223"/>
      <c r="H105" s="223">
        <v>166</v>
      </c>
      <c r="I105" s="218"/>
      <c r="J105" s="441" t="s">
        <v>1017</v>
      </c>
      <c r="K105" s="236">
        <f>H105-F105</f>
        <v>69</v>
      </c>
      <c r="L105" s="245">
        <v>50</v>
      </c>
      <c r="M105" s="451">
        <v>2350</v>
      </c>
      <c r="N105" s="236">
        <v>100</v>
      </c>
      <c r="O105" s="448" t="s">
        <v>594</v>
      </c>
      <c r="P105" s="439">
        <v>45246</v>
      </c>
      <c r="Q105" s="277"/>
      <c r="R105" s="140"/>
      <c r="S105" s="55" t="s">
        <v>605</v>
      </c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41"/>
      <c r="AH105" s="142"/>
      <c r="AI105" s="140"/>
      <c r="AJ105" s="140"/>
      <c r="AK105" s="141"/>
      <c r="AL105" s="141"/>
      <c r="AM105" s="141"/>
    </row>
    <row r="106" spans="1:39" ht="12.75" customHeight="1">
      <c r="A106" s="416"/>
      <c r="B106" s="418"/>
      <c r="C106" s="254"/>
      <c r="D106" s="254" t="s">
        <v>1011</v>
      </c>
      <c r="E106" s="223" t="s">
        <v>881</v>
      </c>
      <c r="F106" s="223">
        <v>51.5</v>
      </c>
      <c r="G106" s="223"/>
      <c r="H106" s="223">
        <v>96</v>
      </c>
      <c r="I106" s="218"/>
      <c r="J106" s="443"/>
      <c r="K106" s="236">
        <f>F106-H106</f>
        <v>-44.5</v>
      </c>
      <c r="L106" s="245">
        <v>50</v>
      </c>
      <c r="M106" s="463"/>
      <c r="N106" s="236">
        <v>100</v>
      </c>
      <c r="O106" s="449"/>
      <c r="P106" s="450"/>
      <c r="Q106" s="277"/>
      <c r="R106" s="140"/>
      <c r="S106" s="55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141"/>
      <c r="AH106" s="142"/>
      <c r="AI106" s="140"/>
      <c r="AJ106" s="140"/>
      <c r="AK106" s="141"/>
      <c r="AL106" s="141"/>
      <c r="AM106" s="141"/>
    </row>
    <row r="107" spans="1:39" ht="12.75" customHeight="1">
      <c r="A107" s="470">
        <v>19</v>
      </c>
      <c r="B107" s="472">
        <v>45247</v>
      </c>
      <c r="C107" s="285"/>
      <c r="D107" s="285" t="s">
        <v>1021</v>
      </c>
      <c r="E107" s="220" t="s">
        <v>603</v>
      </c>
      <c r="F107" s="220" t="s">
        <v>1023</v>
      </c>
      <c r="G107" s="220"/>
      <c r="H107" s="220"/>
      <c r="I107" s="222"/>
      <c r="J107" s="464" t="s">
        <v>592</v>
      </c>
      <c r="K107" s="98"/>
      <c r="L107" s="384"/>
      <c r="M107" s="388"/>
      <c r="N107" s="386"/>
      <c r="O107" s="466"/>
      <c r="P107" s="468"/>
      <c r="Q107" s="277"/>
      <c r="R107" s="140"/>
      <c r="S107" s="55" t="s">
        <v>593</v>
      </c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141"/>
      <c r="AH107" s="142"/>
      <c r="AI107" s="140"/>
      <c r="AJ107" s="140"/>
      <c r="AK107" s="141"/>
      <c r="AL107" s="141"/>
      <c r="AM107" s="141"/>
    </row>
    <row r="108" spans="1:39" ht="12.75" customHeight="1">
      <c r="A108" s="471"/>
      <c r="B108" s="473"/>
      <c r="C108" s="378"/>
      <c r="D108" s="378" t="s">
        <v>1022</v>
      </c>
      <c r="E108" s="379" t="s">
        <v>881</v>
      </c>
      <c r="F108" s="379" t="s">
        <v>1024</v>
      </c>
      <c r="G108" s="379"/>
      <c r="H108" s="379"/>
      <c r="I108" s="380"/>
      <c r="J108" s="465"/>
      <c r="K108" s="381"/>
      <c r="L108" s="385"/>
      <c r="M108" s="388"/>
      <c r="N108" s="387"/>
      <c r="O108" s="467"/>
      <c r="P108" s="469"/>
      <c r="Q108" s="277"/>
      <c r="R108" s="140"/>
      <c r="S108" s="55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141"/>
      <c r="AH108" s="142"/>
      <c r="AI108" s="140"/>
      <c r="AJ108" s="140"/>
      <c r="AK108" s="141"/>
      <c r="AL108" s="141"/>
      <c r="AM108" s="141"/>
    </row>
    <row r="109" spans="1:39" ht="15" customHeight="1">
      <c r="A109" s="430">
        <v>20</v>
      </c>
      <c r="B109" s="431">
        <v>45250</v>
      </c>
      <c r="C109" s="285"/>
      <c r="D109" s="285" t="s">
        <v>1011</v>
      </c>
      <c r="E109" s="220" t="s">
        <v>603</v>
      </c>
      <c r="F109" s="220" t="s">
        <v>1050</v>
      </c>
      <c r="G109" s="276"/>
      <c r="H109" s="276"/>
      <c r="I109" s="276"/>
      <c r="J109" s="432" t="s">
        <v>592</v>
      </c>
      <c r="K109" s="276"/>
      <c r="L109" s="276"/>
      <c r="M109" s="276"/>
      <c r="N109" s="276"/>
      <c r="O109" s="419"/>
      <c r="P109" s="419"/>
      <c r="S109" s="401" t="s">
        <v>605</v>
      </c>
    </row>
    <row r="110" spans="1:39" ht="15" customHeight="1">
      <c r="A110" s="430"/>
      <c r="B110" s="431"/>
      <c r="C110" s="285"/>
      <c r="D110" s="285" t="s">
        <v>1049</v>
      </c>
      <c r="E110" s="220" t="s">
        <v>881</v>
      </c>
      <c r="F110" s="220" t="s">
        <v>1051</v>
      </c>
      <c r="G110" s="276"/>
      <c r="H110" s="276"/>
      <c r="I110" s="276"/>
      <c r="J110" s="432"/>
      <c r="K110" s="276"/>
      <c r="L110" s="276"/>
      <c r="M110" s="276"/>
      <c r="N110" s="276"/>
      <c r="O110" s="419"/>
      <c r="P110" s="419"/>
    </row>
    <row r="111" spans="1:39" ht="15" customHeight="1">
      <c r="A111" s="415">
        <v>21</v>
      </c>
      <c r="B111" s="417">
        <v>45250</v>
      </c>
      <c r="C111" s="254"/>
      <c r="D111" s="254" t="s">
        <v>1056</v>
      </c>
      <c r="E111" s="223" t="s">
        <v>881</v>
      </c>
      <c r="F111" s="223">
        <v>29</v>
      </c>
      <c r="G111" s="389"/>
      <c r="H111" s="218">
        <v>32.5</v>
      </c>
      <c r="I111" s="389"/>
      <c r="J111" s="420" t="s">
        <v>1072</v>
      </c>
      <c r="K111" s="236">
        <f>F111-H111</f>
        <v>-3.5</v>
      </c>
      <c r="L111" s="245">
        <v>50</v>
      </c>
      <c r="M111" s="426">
        <v>480</v>
      </c>
      <c r="N111" s="236">
        <v>40</v>
      </c>
      <c r="O111" s="422" t="s">
        <v>604</v>
      </c>
      <c r="P111" s="424">
        <v>45251</v>
      </c>
      <c r="S111" s="401" t="s">
        <v>605</v>
      </c>
    </row>
    <row r="112" spans="1:39" ht="15" customHeight="1">
      <c r="A112" s="416"/>
      <c r="B112" s="418"/>
      <c r="C112" s="254"/>
      <c r="D112" s="254" t="s">
        <v>1057</v>
      </c>
      <c r="E112" s="223" t="s">
        <v>881</v>
      </c>
      <c r="F112" s="223">
        <v>22</v>
      </c>
      <c r="G112" s="389"/>
      <c r="H112" s="218">
        <v>4</v>
      </c>
      <c r="I112" s="389"/>
      <c r="J112" s="421"/>
      <c r="K112" s="236">
        <f>F112-H112</f>
        <v>18</v>
      </c>
      <c r="L112" s="245">
        <v>50</v>
      </c>
      <c r="M112" s="427"/>
      <c r="N112" s="236">
        <v>40</v>
      </c>
      <c r="O112" s="423"/>
      <c r="P112" s="425"/>
    </row>
    <row r="113" spans="1:39" ht="12.75" customHeight="1">
      <c r="A113" s="234">
        <v>22</v>
      </c>
      <c r="B113" s="314">
        <v>45251</v>
      </c>
      <c r="C113" s="315"/>
      <c r="D113" s="315" t="s">
        <v>1078</v>
      </c>
      <c r="E113" s="234" t="s">
        <v>603</v>
      </c>
      <c r="F113" s="234">
        <v>12.5</v>
      </c>
      <c r="G113" s="234">
        <v>0</v>
      </c>
      <c r="H113" s="234">
        <v>0</v>
      </c>
      <c r="I113" s="235" t="s">
        <v>1079</v>
      </c>
      <c r="J113" s="316" t="s">
        <v>1080</v>
      </c>
      <c r="K113" s="281">
        <f>H113-F113</f>
        <v>-12.5</v>
      </c>
      <c r="L113" s="317">
        <v>25</v>
      </c>
      <c r="M113" s="283">
        <f t="shared" ref="M113" si="67">(K113*N113)-L113</f>
        <v>-525</v>
      </c>
      <c r="N113" s="281">
        <v>40</v>
      </c>
      <c r="O113" s="284" t="s">
        <v>604</v>
      </c>
      <c r="P113" s="279">
        <v>45251</v>
      </c>
      <c r="Q113" s="277"/>
      <c r="R113" s="140"/>
      <c r="S113" s="55" t="s">
        <v>605</v>
      </c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141"/>
      <c r="AH113" s="142"/>
      <c r="AI113" s="140"/>
      <c r="AJ113" s="140"/>
      <c r="AK113" s="141"/>
      <c r="AL113" s="141"/>
      <c r="AM113" s="141"/>
    </row>
    <row r="114" spans="1:39" ht="12.75" customHeight="1">
      <c r="A114" s="351">
        <v>23</v>
      </c>
      <c r="B114" s="352">
        <v>45252</v>
      </c>
      <c r="C114" s="353"/>
      <c r="D114" s="353" t="s">
        <v>1106</v>
      </c>
      <c r="E114" s="351" t="s">
        <v>603</v>
      </c>
      <c r="F114" s="351">
        <v>55</v>
      </c>
      <c r="G114" s="351">
        <v>0</v>
      </c>
      <c r="H114" s="351">
        <v>52.5</v>
      </c>
      <c r="I114" s="351" t="s">
        <v>1107</v>
      </c>
      <c r="J114" s="395" t="s">
        <v>1120</v>
      </c>
      <c r="K114" s="396">
        <f>H114-F114</f>
        <v>-2.5</v>
      </c>
      <c r="L114" s="397">
        <v>50</v>
      </c>
      <c r="M114" s="398">
        <f t="shared" ref="M114" si="68">(K114*N114)-L114</f>
        <v>-87.5</v>
      </c>
      <c r="N114" s="396">
        <v>15</v>
      </c>
      <c r="O114" s="399" t="s">
        <v>612</v>
      </c>
      <c r="P114" s="400">
        <v>45252</v>
      </c>
      <c r="Q114" s="277"/>
      <c r="R114" s="140"/>
      <c r="S114" s="55" t="s">
        <v>605</v>
      </c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141"/>
      <c r="AH114" s="142"/>
      <c r="AI114" s="140"/>
      <c r="AJ114" s="140"/>
      <c r="AK114" s="141"/>
      <c r="AL114" s="141"/>
      <c r="AM114" s="141"/>
    </row>
    <row r="115" spans="1:39" ht="12.75" customHeight="1">
      <c r="A115" s="220"/>
      <c r="B115" s="338"/>
      <c r="C115" s="285"/>
      <c r="D115" s="285"/>
      <c r="E115" s="220"/>
      <c r="F115" s="220"/>
      <c r="G115" s="220"/>
      <c r="H115" s="220"/>
      <c r="I115" s="222"/>
      <c r="J115" s="222"/>
      <c r="K115" s="220"/>
      <c r="L115" s="367"/>
      <c r="M115" s="382"/>
      <c r="N115" s="220"/>
      <c r="O115" s="222"/>
      <c r="P115" s="338"/>
      <c r="Q115" s="277"/>
      <c r="R115" s="140"/>
      <c r="S115" s="55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141"/>
      <c r="AH115" s="142"/>
      <c r="AI115" s="140"/>
      <c r="AJ115" s="140"/>
      <c r="AK115" s="141"/>
      <c r="AL115" s="141"/>
      <c r="AM115" s="141"/>
    </row>
    <row r="116" spans="1:39" ht="12.75" customHeight="1">
      <c r="A116" s="220"/>
      <c r="B116" s="338"/>
      <c r="C116" s="285"/>
      <c r="D116" s="285"/>
      <c r="E116" s="220"/>
      <c r="F116" s="220"/>
      <c r="G116" s="220"/>
      <c r="H116" s="220"/>
      <c r="I116" s="222"/>
      <c r="J116" s="222"/>
      <c r="K116" s="220"/>
      <c r="L116" s="367"/>
      <c r="M116" s="382"/>
      <c r="N116" s="220"/>
      <c r="O116" s="222"/>
      <c r="P116" s="338"/>
      <c r="Q116" s="277"/>
      <c r="R116" s="140"/>
      <c r="S116" s="55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141"/>
      <c r="AH116" s="142"/>
      <c r="AI116" s="140"/>
      <c r="AJ116" s="140"/>
      <c r="AK116" s="141"/>
      <c r="AL116" s="141"/>
      <c r="AM116" s="141"/>
    </row>
    <row r="117" spans="1:39" ht="12.75" customHeight="1">
      <c r="A117" s="220"/>
      <c r="B117" s="338"/>
      <c r="C117" s="285"/>
      <c r="D117" s="285"/>
      <c r="E117" s="220"/>
      <c r="F117" s="220"/>
      <c r="G117" s="220"/>
      <c r="H117" s="220"/>
      <c r="I117" s="222"/>
      <c r="J117" s="222"/>
      <c r="K117" s="220"/>
      <c r="L117" s="367"/>
      <c r="M117" s="382"/>
      <c r="N117" s="220"/>
      <c r="O117" s="222"/>
      <c r="P117" s="338"/>
      <c r="Q117" s="277"/>
      <c r="R117" s="140"/>
      <c r="S117" s="55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141"/>
      <c r="AH117" s="142"/>
      <c r="AI117" s="140"/>
      <c r="AJ117" s="140"/>
      <c r="AK117" s="141"/>
      <c r="AL117" s="141"/>
      <c r="AM117" s="141"/>
    </row>
    <row r="118" spans="1:39" ht="38.25" customHeight="1">
      <c r="A118" s="93" t="s">
        <v>616</v>
      </c>
      <c r="B118" s="148"/>
      <c r="C118" s="148"/>
      <c r="D118" s="149"/>
      <c r="E118" s="129"/>
      <c r="F118" s="6"/>
      <c r="G118" s="6"/>
      <c r="H118" s="130"/>
      <c r="I118" s="150"/>
      <c r="J118" s="1"/>
      <c r="K118" s="6"/>
      <c r="L118" s="6"/>
      <c r="M118" s="6"/>
      <c r="N118" s="1"/>
      <c r="O118" s="1"/>
      <c r="R118" s="1"/>
      <c r="S118" s="6"/>
      <c r="T118" s="1"/>
      <c r="U118" s="1"/>
      <c r="V118" s="1"/>
      <c r="W118" s="1"/>
      <c r="X118" s="1"/>
      <c r="Y118" s="6"/>
      <c r="Z118" s="1"/>
      <c r="AA118" s="1"/>
      <c r="AB118" s="1"/>
      <c r="AC118" s="1"/>
      <c r="AD118" s="1"/>
      <c r="AE118" s="6"/>
      <c r="AF118" s="1"/>
      <c r="AG118" s="1"/>
      <c r="AH118" s="1"/>
      <c r="AI118" s="1"/>
      <c r="AJ118" s="1"/>
      <c r="AK118" s="6"/>
      <c r="AL118" s="1"/>
    </row>
    <row r="119" spans="1:39" ht="38.25">
      <c r="A119" s="94" t="s">
        <v>16</v>
      </c>
      <c r="B119" s="95" t="s">
        <v>566</v>
      </c>
      <c r="C119" s="95"/>
      <c r="D119" s="96" t="s">
        <v>578</v>
      </c>
      <c r="E119" s="95" t="s">
        <v>579</v>
      </c>
      <c r="F119" s="95" t="s">
        <v>580</v>
      </c>
      <c r="G119" s="95" t="s">
        <v>581</v>
      </c>
      <c r="H119" s="95" t="s">
        <v>582</v>
      </c>
      <c r="I119" s="95" t="s">
        <v>583</v>
      </c>
      <c r="J119" s="94" t="s">
        <v>584</v>
      </c>
      <c r="K119" s="133" t="s">
        <v>602</v>
      </c>
      <c r="L119" s="134" t="s">
        <v>586</v>
      </c>
      <c r="M119" s="97" t="s">
        <v>587</v>
      </c>
      <c r="N119" s="95" t="s">
        <v>588</v>
      </c>
      <c r="O119" s="96" t="s">
        <v>589</v>
      </c>
      <c r="P119" s="231" t="s">
        <v>590</v>
      </c>
      <c r="Q119" s="233" t="s">
        <v>891</v>
      </c>
      <c r="R119" s="37"/>
      <c r="S119" s="6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</row>
    <row r="120" spans="1:39" ht="14.25" customHeight="1">
      <c r="A120" s="320">
        <v>1</v>
      </c>
      <c r="B120" s="383">
        <v>45169</v>
      </c>
      <c r="C120" s="321"/>
      <c r="D120" s="321" t="s">
        <v>871</v>
      </c>
      <c r="E120" s="320" t="s">
        <v>591</v>
      </c>
      <c r="F120" s="320">
        <v>422.5</v>
      </c>
      <c r="G120" s="320">
        <v>350</v>
      </c>
      <c r="H120" s="320">
        <v>487.5</v>
      </c>
      <c r="I120" s="320" t="s">
        <v>872</v>
      </c>
      <c r="J120" s="333" t="s">
        <v>961</v>
      </c>
      <c r="K120" s="333">
        <f t="shared" ref="K120" si="69">H120-F120</f>
        <v>65</v>
      </c>
      <c r="L120" s="334">
        <f>(F120*-0.3)/100</f>
        <v>-1.2675000000000001</v>
      </c>
      <c r="M120" s="335">
        <f t="shared" ref="M120" si="70">(K120+L120)/F120</f>
        <v>0.15084615384615385</v>
      </c>
      <c r="N120" s="333" t="s">
        <v>594</v>
      </c>
      <c r="O120" s="336">
        <v>45251</v>
      </c>
      <c r="P120" s="329"/>
      <c r="Q120" s="221"/>
      <c r="R120" s="37"/>
      <c r="S120" s="37" t="s">
        <v>593</v>
      </c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</row>
    <row r="121" spans="1:39" ht="14.25" customHeight="1">
      <c r="A121" s="320">
        <v>2</v>
      </c>
      <c r="B121" s="383">
        <v>45173</v>
      </c>
      <c r="C121" s="321"/>
      <c r="D121" s="321" t="s">
        <v>168</v>
      </c>
      <c r="E121" s="320" t="s">
        <v>986</v>
      </c>
      <c r="F121" s="320">
        <v>5125</v>
      </c>
      <c r="G121" s="320">
        <v>4770</v>
      </c>
      <c r="H121" s="320">
        <v>5625</v>
      </c>
      <c r="I121" s="320" t="s">
        <v>873</v>
      </c>
      <c r="J121" s="333" t="s">
        <v>1045</v>
      </c>
      <c r="K121" s="333">
        <f t="shared" ref="K121" si="71">H121-F121</f>
        <v>500</v>
      </c>
      <c r="L121" s="334">
        <f>(F121*-0.3)/100</f>
        <v>-15.375</v>
      </c>
      <c r="M121" s="335">
        <f t="shared" ref="M121" si="72">(K121+L121)/F121</f>
        <v>9.4560975609756098E-2</v>
      </c>
      <c r="N121" s="333" t="s">
        <v>594</v>
      </c>
      <c r="O121" s="336">
        <v>45250</v>
      </c>
      <c r="P121" s="329"/>
      <c r="Q121" s="221">
        <v>45217</v>
      </c>
      <c r="R121" s="37"/>
      <c r="S121" s="37" t="s">
        <v>593</v>
      </c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</row>
    <row r="122" spans="1:39" ht="14.25" customHeight="1">
      <c r="A122" s="98">
        <v>3</v>
      </c>
      <c r="B122" s="99">
        <v>45252</v>
      </c>
      <c r="C122" s="143"/>
      <c r="D122" s="143" t="s">
        <v>1112</v>
      </c>
      <c r="E122" s="98" t="s">
        <v>591</v>
      </c>
      <c r="F122" s="98" t="s">
        <v>1113</v>
      </c>
      <c r="G122" s="98">
        <v>2480</v>
      </c>
      <c r="H122" s="98"/>
      <c r="I122" s="98" t="s">
        <v>1114</v>
      </c>
      <c r="J122" s="100" t="s">
        <v>592</v>
      </c>
      <c r="K122" s="100"/>
      <c r="L122" s="101"/>
      <c r="M122" s="391"/>
      <c r="N122" s="380"/>
      <c r="O122" s="392"/>
      <c r="P122" s="393"/>
      <c r="Q122" s="221"/>
      <c r="R122" s="37"/>
      <c r="S122" s="37" t="s">
        <v>593</v>
      </c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</row>
    <row r="123" spans="1:39" ht="14.25" customHeight="1">
      <c r="A123" s="98"/>
      <c r="B123" s="99"/>
      <c r="C123" s="143"/>
      <c r="D123" s="143"/>
      <c r="E123" s="98"/>
      <c r="F123" s="98"/>
      <c r="G123" s="98"/>
      <c r="H123" s="98"/>
      <c r="I123" s="98"/>
      <c r="J123" s="100"/>
      <c r="K123" s="100"/>
      <c r="L123" s="390"/>
      <c r="M123" s="228"/>
      <c r="N123" s="222"/>
      <c r="O123" s="229"/>
      <c r="P123" s="221"/>
      <c r="Q123" s="221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</row>
    <row r="124" spans="1:39" ht="14.25" customHeight="1">
      <c r="A124" s="98"/>
      <c r="B124" s="99"/>
      <c r="C124" s="143"/>
      <c r="D124" s="143"/>
      <c r="E124" s="98"/>
      <c r="F124" s="98"/>
      <c r="G124" s="98"/>
      <c r="H124" s="98"/>
      <c r="I124" s="98"/>
      <c r="J124" s="100"/>
      <c r="K124" s="100"/>
      <c r="L124" s="390"/>
      <c r="M124" s="228"/>
      <c r="N124" s="222"/>
      <c r="O124" s="229"/>
      <c r="P124" s="221"/>
      <c r="Q124" s="221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</row>
    <row r="125" spans="1:39" ht="12.75" customHeight="1">
      <c r="A125" s="98"/>
      <c r="B125" s="99"/>
      <c r="C125" s="143"/>
      <c r="D125" s="143"/>
      <c r="E125" s="98"/>
      <c r="F125" s="98"/>
      <c r="G125" s="98"/>
      <c r="H125" s="98"/>
      <c r="I125" s="98"/>
      <c r="J125" s="100"/>
      <c r="K125" s="100"/>
      <c r="L125" s="390"/>
      <c r="M125" s="394"/>
      <c r="N125" s="222"/>
      <c r="O125" s="222"/>
      <c r="P125" s="221"/>
      <c r="Q125" s="221"/>
      <c r="S125" s="6"/>
      <c r="T125" s="1"/>
      <c r="U125" s="1"/>
      <c r="V125" s="1"/>
      <c r="W125" s="1"/>
      <c r="X125" s="1"/>
      <c r="Y125" s="1"/>
      <c r="Z125" s="1"/>
    </row>
    <row r="126" spans="1:39" ht="12.75" customHeight="1">
      <c r="A126" s="115" t="s">
        <v>595</v>
      </c>
      <c r="B126" s="115"/>
      <c r="C126" s="115"/>
      <c r="D126" s="115"/>
      <c r="E126" s="37"/>
      <c r="F126" s="122" t="s">
        <v>597</v>
      </c>
      <c r="G126" s="55"/>
      <c r="H126" s="55"/>
      <c r="I126" s="55"/>
      <c r="J126" s="6"/>
      <c r="K126" s="135"/>
      <c r="L126" s="136"/>
      <c r="M126" s="6"/>
      <c r="N126" s="105"/>
      <c r="O126" s="151"/>
      <c r="P126" s="1"/>
      <c r="Q126" s="244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39" ht="12.75" customHeight="1">
      <c r="A127" s="121" t="s">
        <v>596</v>
      </c>
      <c r="B127" s="115"/>
      <c r="C127" s="115"/>
      <c r="D127" s="115"/>
      <c r="E127" s="6"/>
      <c r="F127" s="122" t="s">
        <v>600</v>
      </c>
      <c r="G127" s="6"/>
      <c r="H127" s="6" t="s">
        <v>618</v>
      </c>
      <c r="I127" s="6"/>
      <c r="J127" s="1"/>
      <c r="K127" s="6"/>
      <c r="L127" s="6"/>
      <c r="M127" s="6"/>
      <c r="N127" s="1"/>
      <c r="O127" s="1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39" ht="12.75" customHeight="1">
      <c r="A128" s="121"/>
      <c r="B128" s="115"/>
      <c r="C128" s="115"/>
      <c r="D128" s="115"/>
      <c r="E128" s="6"/>
      <c r="F128" s="122"/>
      <c r="G128" s="6"/>
      <c r="H128" s="6"/>
      <c r="I128" s="6"/>
      <c r="J128" s="1"/>
      <c r="K128" s="6"/>
      <c r="L128" s="6"/>
      <c r="M128" s="6"/>
      <c r="N128" s="1"/>
      <c r="O128" s="1"/>
      <c r="R128" s="1"/>
      <c r="S128" s="55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21"/>
      <c r="B129" s="115"/>
      <c r="C129" s="115"/>
      <c r="D129" s="115"/>
      <c r="E129" s="6"/>
      <c r="F129" s="122"/>
      <c r="G129" s="55"/>
      <c r="H129" s="37"/>
      <c r="I129" s="55"/>
      <c r="J129" s="6"/>
      <c r="K129" s="135"/>
      <c r="L129" s="136"/>
      <c r="M129" s="6"/>
      <c r="N129" s="105"/>
      <c r="O129" s="137"/>
      <c r="P129" s="1"/>
      <c r="Q129" s="244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21"/>
      <c r="B130" s="115"/>
      <c r="C130" s="115"/>
      <c r="D130" s="115"/>
      <c r="E130" s="6"/>
      <c r="F130" s="122"/>
      <c r="G130" s="55"/>
      <c r="H130" s="37"/>
      <c r="I130" s="55"/>
      <c r="J130" s="6"/>
      <c r="K130" s="135"/>
      <c r="L130" s="136"/>
      <c r="M130" s="6"/>
      <c r="N130" s="105"/>
      <c r="O130" s="137"/>
      <c r="P130" s="1"/>
      <c r="Q130" s="244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21"/>
      <c r="B131" s="115"/>
      <c r="C131" s="115"/>
      <c r="D131" s="115"/>
      <c r="E131" s="6"/>
      <c r="F131" s="122"/>
      <c r="G131" s="55"/>
      <c r="H131" s="37"/>
      <c r="I131" s="55"/>
      <c r="J131" s="6"/>
      <c r="K131" s="135"/>
      <c r="L131" s="136"/>
      <c r="M131" s="6"/>
      <c r="N131" s="105"/>
      <c r="O131" s="137"/>
      <c r="P131" s="1"/>
      <c r="Q131" s="244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21"/>
      <c r="B132" s="115"/>
      <c r="C132" s="115"/>
      <c r="D132" s="115"/>
      <c r="E132" s="6"/>
      <c r="F132" s="122"/>
      <c r="G132" s="55"/>
      <c r="H132" s="37"/>
      <c r="I132" s="55"/>
      <c r="J132" s="6"/>
      <c r="K132" s="135"/>
      <c r="L132" s="136"/>
      <c r="M132" s="6"/>
      <c r="N132" s="105"/>
      <c r="O132" s="137"/>
      <c r="P132" s="1"/>
      <c r="Q132" s="244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21"/>
      <c r="B133" s="115"/>
      <c r="C133" s="115"/>
      <c r="D133" s="115"/>
      <c r="E133" s="6"/>
      <c r="F133" s="122"/>
      <c r="G133" s="55"/>
      <c r="H133" s="37"/>
      <c r="I133" s="55"/>
      <c r="J133" s="6"/>
      <c r="K133" s="135"/>
      <c r="L133" s="136"/>
      <c r="M133" s="6"/>
      <c r="N133" s="105"/>
      <c r="O133" s="137"/>
      <c r="P133" s="1"/>
      <c r="Q133" s="244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21"/>
      <c r="B134" s="115"/>
      <c r="C134" s="115"/>
      <c r="D134" s="115"/>
      <c r="E134" s="6"/>
      <c r="F134" s="122"/>
      <c r="G134" s="55"/>
      <c r="H134" s="37"/>
      <c r="I134" s="55"/>
      <c r="J134" s="6"/>
      <c r="K134" s="135"/>
      <c r="L134" s="136"/>
      <c r="M134" s="6"/>
      <c r="N134" s="105"/>
      <c r="O134" s="137"/>
      <c r="P134" s="1"/>
      <c r="Q134" s="244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55"/>
      <c r="B135" s="104"/>
      <c r="C135" s="104"/>
      <c r="D135" s="37"/>
      <c r="E135" s="55"/>
      <c r="F135" s="55"/>
      <c r="G135" s="55"/>
      <c r="H135" s="37"/>
      <c r="I135" s="55"/>
      <c r="J135" s="6"/>
      <c r="K135" s="135"/>
      <c r="L135" s="136"/>
      <c r="M135" s="6"/>
      <c r="N135" s="105"/>
      <c r="O135" s="137"/>
      <c r="P135" s="1"/>
      <c r="Q135" s="244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38.25" customHeight="1">
      <c r="A136" s="37"/>
      <c r="B136" s="152" t="s">
        <v>619</v>
      </c>
      <c r="C136" s="152"/>
      <c r="D136" s="152"/>
      <c r="E136" s="152"/>
      <c r="F136" s="6"/>
      <c r="G136" s="6"/>
      <c r="H136" s="131"/>
      <c r="I136" s="6"/>
      <c r="J136" s="131"/>
      <c r="K136" s="132"/>
      <c r="L136" s="6"/>
      <c r="M136" s="6"/>
      <c r="N136" s="1"/>
      <c r="O136" s="1"/>
      <c r="P136" s="1"/>
      <c r="Q136" s="244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94" t="s">
        <v>16</v>
      </c>
      <c r="B137" s="95" t="s">
        <v>566</v>
      </c>
      <c r="C137" s="95"/>
      <c r="D137" s="96" t="s">
        <v>578</v>
      </c>
      <c r="E137" s="95" t="s">
        <v>579</v>
      </c>
      <c r="F137" s="95" t="s">
        <v>580</v>
      </c>
      <c r="G137" s="95" t="s">
        <v>620</v>
      </c>
      <c r="H137" s="95" t="s">
        <v>621</v>
      </c>
      <c r="I137" s="95" t="s">
        <v>583</v>
      </c>
      <c r="J137" s="153" t="s">
        <v>584</v>
      </c>
      <c r="K137" s="95" t="s">
        <v>585</v>
      </c>
      <c r="L137" s="95" t="s">
        <v>622</v>
      </c>
      <c r="M137" s="95" t="s">
        <v>588</v>
      </c>
      <c r="N137" s="96" t="s">
        <v>589</v>
      </c>
      <c r="O137" s="1"/>
      <c r="P137" s="1"/>
      <c r="Q137" s="244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1</v>
      </c>
      <c r="B138" s="155">
        <v>41579</v>
      </c>
      <c r="C138" s="155"/>
      <c r="D138" s="156" t="s">
        <v>623</v>
      </c>
      <c r="E138" s="157" t="s">
        <v>591</v>
      </c>
      <c r="F138" s="158">
        <v>82</v>
      </c>
      <c r="G138" s="157" t="s">
        <v>624</v>
      </c>
      <c r="H138" s="157">
        <v>100</v>
      </c>
      <c r="I138" s="159">
        <v>100</v>
      </c>
      <c r="J138" s="160" t="s">
        <v>625</v>
      </c>
      <c r="K138" s="161">
        <f t="shared" ref="K138:K190" si="73">H138-F138</f>
        <v>18</v>
      </c>
      <c r="L138" s="162">
        <f t="shared" ref="L138:L190" si="74">K138/F138</f>
        <v>0.21951219512195122</v>
      </c>
      <c r="M138" s="157" t="s">
        <v>594</v>
      </c>
      <c r="N138" s="163">
        <v>42657</v>
      </c>
      <c r="O138" s="1"/>
      <c r="P138" s="1"/>
      <c r="Q138" s="244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2</v>
      </c>
      <c r="B139" s="155">
        <v>41794</v>
      </c>
      <c r="C139" s="155"/>
      <c r="D139" s="156" t="s">
        <v>626</v>
      </c>
      <c r="E139" s="157" t="s">
        <v>603</v>
      </c>
      <c r="F139" s="158">
        <v>257</v>
      </c>
      <c r="G139" s="157" t="s">
        <v>624</v>
      </c>
      <c r="H139" s="157">
        <v>300</v>
      </c>
      <c r="I139" s="159">
        <v>300</v>
      </c>
      <c r="J139" s="160" t="s">
        <v>625</v>
      </c>
      <c r="K139" s="161">
        <f t="shared" si="73"/>
        <v>43</v>
      </c>
      <c r="L139" s="162">
        <f t="shared" si="74"/>
        <v>0.16731517509727625</v>
      </c>
      <c r="M139" s="157" t="s">
        <v>594</v>
      </c>
      <c r="N139" s="163">
        <v>41822</v>
      </c>
      <c r="O139" s="1"/>
      <c r="P139" s="1"/>
      <c r="Q139" s="244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3</v>
      </c>
      <c r="B140" s="155">
        <v>41828</v>
      </c>
      <c r="C140" s="155"/>
      <c r="D140" s="156" t="s">
        <v>627</v>
      </c>
      <c r="E140" s="157" t="s">
        <v>603</v>
      </c>
      <c r="F140" s="158">
        <v>393</v>
      </c>
      <c r="G140" s="157" t="s">
        <v>624</v>
      </c>
      <c r="H140" s="157">
        <v>468</v>
      </c>
      <c r="I140" s="159">
        <v>468</v>
      </c>
      <c r="J140" s="160" t="s">
        <v>625</v>
      </c>
      <c r="K140" s="161">
        <f t="shared" si="73"/>
        <v>75</v>
      </c>
      <c r="L140" s="162">
        <f t="shared" si="74"/>
        <v>0.19083969465648856</v>
      </c>
      <c r="M140" s="157" t="s">
        <v>594</v>
      </c>
      <c r="N140" s="163">
        <v>41863</v>
      </c>
      <c r="O140" s="1"/>
      <c r="P140" s="1"/>
      <c r="Q140" s="244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4</v>
      </c>
      <c r="B141" s="155">
        <v>41857</v>
      </c>
      <c r="C141" s="155"/>
      <c r="D141" s="156" t="s">
        <v>628</v>
      </c>
      <c r="E141" s="157" t="s">
        <v>603</v>
      </c>
      <c r="F141" s="158">
        <v>205</v>
      </c>
      <c r="G141" s="157" t="s">
        <v>624</v>
      </c>
      <c r="H141" s="157">
        <v>275</v>
      </c>
      <c r="I141" s="159">
        <v>250</v>
      </c>
      <c r="J141" s="160" t="s">
        <v>625</v>
      </c>
      <c r="K141" s="161">
        <f t="shared" si="73"/>
        <v>70</v>
      </c>
      <c r="L141" s="162">
        <f t="shared" si="74"/>
        <v>0.34146341463414637</v>
      </c>
      <c r="M141" s="157" t="s">
        <v>594</v>
      </c>
      <c r="N141" s="163">
        <v>41962</v>
      </c>
      <c r="O141" s="1"/>
      <c r="P141" s="1"/>
      <c r="Q141" s="244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5</v>
      </c>
      <c r="B142" s="155">
        <v>41886</v>
      </c>
      <c r="C142" s="155"/>
      <c r="D142" s="156" t="s">
        <v>629</v>
      </c>
      <c r="E142" s="157" t="s">
        <v>603</v>
      </c>
      <c r="F142" s="158">
        <v>162</v>
      </c>
      <c r="G142" s="157" t="s">
        <v>624</v>
      </c>
      <c r="H142" s="157">
        <v>190</v>
      </c>
      <c r="I142" s="159">
        <v>190</v>
      </c>
      <c r="J142" s="160" t="s">
        <v>625</v>
      </c>
      <c r="K142" s="161">
        <f t="shared" si="73"/>
        <v>28</v>
      </c>
      <c r="L142" s="162">
        <f t="shared" si="74"/>
        <v>0.1728395061728395</v>
      </c>
      <c r="M142" s="157" t="s">
        <v>594</v>
      </c>
      <c r="N142" s="163">
        <v>42006</v>
      </c>
      <c r="O142" s="1"/>
      <c r="P142" s="1"/>
      <c r="Q142" s="244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6</v>
      </c>
      <c r="B143" s="155">
        <v>41886</v>
      </c>
      <c r="C143" s="155"/>
      <c r="D143" s="156" t="s">
        <v>630</v>
      </c>
      <c r="E143" s="157" t="s">
        <v>603</v>
      </c>
      <c r="F143" s="158">
        <v>75</v>
      </c>
      <c r="G143" s="157" t="s">
        <v>624</v>
      </c>
      <c r="H143" s="157">
        <v>91.5</v>
      </c>
      <c r="I143" s="159" t="s">
        <v>617</v>
      </c>
      <c r="J143" s="160" t="s">
        <v>631</v>
      </c>
      <c r="K143" s="161">
        <f t="shared" si="73"/>
        <v>16.5</v>
      </c>
      <c r="L143" s="162">
        <f t="shared" si="74"/>
        <v>0.22</v>
      </c>
      <c r="M143" s="157" t="s">
        <v>594</v>
      </c>
      <c r="N143" s="163">
        <v>41954</v>
      </c>
      <c r="O143" s="1"/>
      <c r="P143" s="1"/>
      <c r="Q143" s="244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7</v>
      </c>
      <c r="B144" s="155">
        <v>41913</v>
      </c>
      <c r="C144" s="155"/>
      <c r="D144" s="156" t="s">
        <v>632</v>
      </c>
      <c r="E144" s="157" t="s">
        <v>603</v>
      </c>
      <c r="F144" s="158">
        <v>850</v>
      </c>
      <c r="G144" s="157" t="s">
        <v>624</v>
      </c>
      <c r="H144" s="157">
        <v>982.5</v>
      </c>
      <c r="I144" s="159">
        <v>1050</v>
      </c>
      <c r="J144" s="160" t="s">
        <v>633</v>
      </c>
      <c r="K144" s="161">
        <f t="shared" si="73"/>
        <v>132.5</v>
      </c>
      <c r="L144" s="162">
        <f t="shared" si="74"/>
        <v>0.15588235294117647</v>
      </c>
      <c r="M144" s="157" t="s">
        <v>594</v>
      </c>
      <c r="N144" s="163">
        <v>42039</v>
      </c>
      <c r="O144" s="1"/>
      <c r="P144" s="1"/>
      <c r="Q144" s="244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8</v>
      </c>
      <c r="B145" s="155">
        <v>41913</v>
      </c>
      <c r="C145" s="155"/>
      <c r="D145" s="156" t="s">
        <v>634</v>
      </c>
      <c r="E145" s="157" t="s">
        <v>603</v>
      </c>
      <c r="F145" s="158">
        <v>475</v>
      </c>
      <c r="G145" s="157" t="s">
        <v>624</v>
      </c>
      <c r="H145" s="157">
        <v>515</v>
      </c>
      <c r="I145" s="159">
        <v>600</v>
      </c>
      <c r="J145" s="160" t="s">
        <v>635</v>
      </c>
      <c r="K145" s="161">
        <f t="shared" si="73"/>
        <v>40</v>
      </c>
      <c r="L145" s="162">
        <f t="shared" si="74"/>
        <v>8.4210526315789472E-2</v>
      </c>
      <c r="M145" s="157" t="s">
        <v>594</v>
      </c>
      <c r="N145" s="163">
        <v>41939</v>
      </c>
      <c r="O145" s="1"/>
      <c r="P145" s="1"/>
      <c r="Q145" s="244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9</v>
      </c>
      <c r="B146" s="155">
        <v>41913</v>
      </c>
      <c r="C146" s="155"/>
      <c r="D146" s="156" t="s">
        <v>636</v>
      </c>
      <c r="E146" s="157" t="s">
        <v>603</v>
      </c>
      <c r="F146" s="158">
        <v>86</v>
      </c>
      <c r="G146" s="157" t="s">
        <v>624</v>
      </c>
      <c r="H146" s="157">
        <v>99</v>
      </c>
      <c r="I146" s="159">
        <v>140</v>
      </c>
      <c r="J146" s="160" t="s">
        <v>637</v>
      </c>
      <c r="K146" s="161">
        <f t="shared" si="73"/>
        <v>13</v>
      </c>
      <c r="L146" s="162">
        <f t="shared" si="74"/>
        <v>0.15116279069767441</v>
      </c>
      <c r="M146" s="157" t="s">
        <v>594</v>
      </c>
      <c r="N146" s="163">
        <v>41939</v>
      </c>
      <c r="O146" s="1"/>
      <c r="P146" s="1"/>
      <c r="Q146" s="244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10</v>
      </c>
      <c r="B147" s="155">
        <v>41926</v>
      </c>
      <c r="C147" s="155"/>
      <c r="D147" s="156" t="s">
        <v>638</v>
      </c>
      <c r="E147" s="157" t="s">
        <v>603</v>
      </c>
      <c r="F147" s="158">
        <v>496.6</v>
      </c>
      <c r="G147" s="157" t="s">
        <v>624</v>
      </c>
      <c r="H147" s="157">
        <v>621</v>
      </c>
      <c r="I147" s="159">
        <v>580</v>
      </c>
      <c r="J147" s="160" t="s">
        <v>625</v>
      </c>
      <c r="K147" s="161">
        <f t="shared" si="73"/>
        <v>124.39999999999998</v>
      </c>
      <c r="L147" s="162">
        <f t="shared" si="74"/>
        <v>0.25050342327829234</v>
      </c>
      <c r="M147" s="157" t="s">
        <v>594</v>
      </c>
      <c r="N147" s="163">
        <v>42605</v>
      </c>
      <c r="O147" s="1"/>
      <c r="P147" s="1"/>
      <c r="Q147" s="244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11</v>
      </c>
      <c r="B148" s="155">
        <v>41926</v>
      </c>
      <c r="C148" s="155"/>
      <c r="D148" s="156" t="s">
        <v>639</v>
      </c>
      <c r="E148" s="157" t="s">
        <v>603</v>
      </c>
      <c r="F148" s="158">
        <v>2481.9</v>
      </c>
      <c r="G148" s="157" t="s">
        <v>624</v>
      </c>
      <c r="H148" s="157">
        <v>2840</v>
      </c>
      <c r="I148" s="159">
        <v>2870</v>
      </c>
      <c r="J148" s="160" t="s">
        <v>640</v>
      </c>
      <c r="K148" s="161">
        <f t="shared" si="73"/>
        <v>358.09999999999991</v>
      </c>
      <c r="L148" s="162">
        <f t="shared" si="74"/>
        <v>0.14428462065353154</v>
      </c>
      <c r="M148" s="157" t="s">
        <v>594</v>
      </c>
      <c r="N148" s="163">
        <v>42017</v>
      </c>
      <c r="O148" s="1"/>
      <c r="P148" s="1"/>
      <c r="Q148" s="244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12</v>
      </c>
      <c r="B149" s="155">
        <v>41928</v>
      </c>
      <c r="C149" s="155"/>
      <c r="D149" s="156" t="s">
        <v>641</v>
      </c>
      <c r="E149" s="157" t="s">
        <v>603</v>
      </c>
      <c r="F149" s="158">
        <v>84.5</v>
      </c>
      <c r="G149" s="157" t="s">
        <v>624</v>
      </c>
      <c r="H149" s="157">
        <v>93</v>
      </c>
      <c r="I149" s="159">
        <v>110</v>
      </c>
      <c r="J149" s="160" t="s">
        <v>642</v>
      </c>
      <c r="K149" s="161">
        <f t="shared" si="73"/>
        <v>8.5</v>
      </c>
      <c r="L149" s="162">
        <f t="shared" si="74"/>
        <v>0.10059171597633136</v>
      </c>
      <c r="M149" s="157" t="s">
        <v>594</v>
      </c>
      <c r="N149" s="163">
        <v>41939</v>
      </c>
      <c r="O149" s="1"/>
      <c r="P149" s="1"/>
      <c r="Q149" s="244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13</v>
      </c>
      <c r="B150" s="155">
        <v>41928</v>
      </c>
      <c r="C150" s="155"/>
      <c r="D150" s="156" t="s">
        <v>643</v>
      </c>
      <c r="E150" s="157" t="s">
        <v>603</v>
      </c>
      <c r="F150" s="158">
        <v>401</v>
      </c>
      <c r="G150" s="157" t="s">
        <v>624</v>
      </c>
      <c r="H150" s="157">
        <v>428</v>
      </c>
      <c r="I150" s="159">
        <v>450</v>
      </c>
      <c r="J150" s="160" t="s">
        <v>644</v>
      </c>
      <c r="K150" s="161">
        <f t="shared" si="73"/>
        <v>27</v>
      </c>
      <c r="L150" s="162">
        <f t="shared" si="74"/>
        <v>6.7331670822942641E-2</v>
      </c>
      <c r="M150" s="157" t="s">
        <v>594</v>
      </c>
      <c r="N150" s="163">
        <v>42020</v>
      </c>
      <c r="O150" s="1"/>
      <c r="P150" s="1"/>
      <c r="Q150" s="244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14</v>
      </c>
      <c r="B151" s="155">
        <v>41928</v>
      </c>
      <c r="C151" s="155"/>
      <c r="D151" s="156" t="s">
        <v>645</v>
      </c>
      <c r="E151" s="157" t="s">
        <v>603</v>
      </c>
      <c r="F151" s="158">
        <v>101</v>
      </c>
      <c r="G151" s="157" t="s">
        <v>624</v>
      </c>
      <c r="H151" s="157">
        <v>112</v>
      </c>
      <c r="I151" s="159">
        <v>120</v>
      </c>
      <c r="J151" s="160" t="s">
        <v>646</v>
      </c>
      <c r="K151" s="161">
        <f t="shared" si="73"/>
        <v>11</v>
      </c>
      <c r="L151" s="162">
        <f t="shared" si="74"/>
        <v>0.10891089108910891</v>
      </c>
      <c r="M151" s="157" t="s">
        <v>594</v>
      </c>
      <c r="N151" s="163">
        <v>41939</v>
      </c>
      <c r="O151" s="1"/>
      <c r="P151" s="1"/>
      <c r="Q151" s="244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15</v>
      </c>
      <c r="B152" s="155">
        <v>41954</v>
      </c>
      <c r="C152" s="155"/>
      <c r="D152" s="156" t="s">
        <v>647</v>
      </c>
      <c r="E152" s="157" t="s">
        <v>603</v>
      </c>
      <c r="F152" s="158">
        <v>59</v>
      </c>
      <c r="G152" s="157" t="s">
        <v>624</v>
      </c>
      <c r="H152" s="157">
        <v>76</v>
      </c>
      <c r="I152" s="159">
        <v>76</v>
      </c>
      <c r="J152" s="160" t="s">
        <v>625</v>
      </c>
      <c r="K152" s="161">
        <f t="shared" si="73"/>
        <v>17</v>
      </c>
      <c r="L152" s="162">
        <f t="shared" si="74"/>
        <v>0.28813559322033899</v>
      </c>
      <c r="M152" s="157" t="s">
        <v>594</v>
      </c>
      <c r="N152" s="163">
        <v>43032</v>
      </c>
      <c r="O152" s="1"/>
      <c r="P152" s="1"/>
      <c r="Q152" s="244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16</v>
      </c>
      <c r="B153" s="155">
        <v>41954</v>
      </c>
      <c r="C153" s="155"/>
      <c r="D153" s="156" t="s">
        <v>636</v>
      </c>
      <c r="E153" s="157" t="s">
        <v>603</v>
      </c>
      <c r="F153" s="158">
        <v>99</v>
      </c>
      <c r="G153" s="157" t="s">
        <v>624</v>
      </c>
      <c r="H153" s="157">
        <v>120</v>
      </c>
      <c r="I153" s="159">
        <v>120</v>
      </c>
      <c r="J153" s="160" t="s">
        <v>613</v>
      </c>
      <c r="K153" s="161">
        <f t="shared" si="73"/>
        <v>21</v>
      </c>
      <c r="L153" s="162">
        <f t="shared" si="74"/>
        <v>0.21212121212121213</v>
      </c>
      <c r="M153" s="157" t="s">
        <v>594</v>
      </c>
      <c r="N153" s="163">
        <v>41960</v>
      </c>
      <c r="O153" s="1"/>
      <c r="P153" s="1"/>
      <c r="Q153" s="244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17</v>
      </c>
      <c r="B154" s="155">
        <v>41956</v>
      </c>
      <c r="C154" s="155"/>
      <c r="D154" s="156" t="s">
        <v>648</v>
      </c>
      <c r="E154" s="157" t="s">
        <v>603</v>
      </c>
      <c r="F154" s="158">
        <v>22</v>
      </c>
      <c r="G154" s="157" t="s">
        <v>624</v>
      </c>
      <c r="H154" s="157">
        <v>33.549999999999997</v>
      </c>
      <c r="I154" s="159">
        <v>32</v>
      </c>
      <c r="J154" s="160" t="s">
        <v>649</v>
      </c>
      <c r="K154" s="161">
        <f t="shared" si="73"/>
        <v>11.549999999999997</v>
      </c>
      <c r="L154" s="162">
        <f t="shared" si="74"/>
        <v>0.52499999999999991</v>
      </c>
      <c r="M154" s="157" t="s">
        <v>594</v>
      </c>
      <c r="N154" s="163">
        <v>42188</v>
      </c>
      <c r="O154" s="1"/>
      <c r="P154" s="1"/>
      <c r="Q154" s="244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18</v>
      </c>
      <c r="B155" s="155">
        <v>41976</v>
      </c>
      <c r="C155" s="155"/>
      <c r="D155" s="156" t="s">
        <v>650</v>
      </c>
      <c r="E155" s="157" t="s">
        <v>603</v>
      </c>
      <c r="F155" s="158">
        <v>440</v>
      </c>
      <c r="G155" s="157" t="s">
        <v>624</v>
      </c>
      <c r="H155" s="157">
        <v>520</v>
      </c>
      <c r="I155" s="159">
        <v>520</v>
      </c>
      <c r="J155" s="160" t="s">
        <v>651</v>
      </c>
      <c r="K155" s="161">
        <f t="shared" si="73"/>
        <v>80</v>
      </c>
      <c r="L155" s="162">
        <f t="shared" si="74"/>
        <v>0.18181818181818182</v>
      </c>
      <c r="M155" s="157" t="s">
        <v>594</v>
      </c>
      <c r="N155" s="163">
        <v>42208</v>
      </c>
      <c r="O155" s="1"/>
      <c r="P155" s="1"/>
      <c r="Q155" s="244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19</v>
      </c>
      <c r="B156" s="155">
        <v>41976</v>
      </c>
      <c r="C156" s="155"/>
      <c r="D156" s="156" t="s">
        <v>652</v>
      </c>
      <c r="E156" s="157" t="s">
        <v>603</v>
      </c>
      <c r="F156" s="158">
        <v>360</v>
      </c>
      <c r="G156" s="157" t="s">
        <v>624</v>
      </c>
      <c r="H156" s="157">
        <v>427</v>
      </c>
      <c r="I156" s="159">
        <v>425</v>
      </c>
      <c r="J156" s="160" t="s">
        <v>653</v>
      </c>
      <c r="K156" s="161">
        <f t="shared" si="73"/>
        <v>67</v>
      </c>
      <c r="L156" s="162">
        <f t="shared" si="74"/>
        <v>0.18611111111111112</v>
      </c>
      <c r="M156" s="157" t="s">
        <v>594</v>
      </c>
      <c r="N156" s="163">
        <v>42058</v>
      </c>
      <c r="O156" s="1"/>
      <c r="P156" s="1"/>
      <c r="Q156" s="244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20</v>
      </c>
      <c r="B157" s="155">
        <v>42012</v>
      </c>
      <c r="C157" s="155"/>
      <c r="D157" s="156" t="s">
        <v>654</v>
      </c>
      <c r="E157" s="157" t="s">
        <v>603</v>
      </c>
      <c r="F157" s="158">
        <v>360</v>
      </c>
      <c r="G157" s="157" t="s">
        <v>624</v>
      </c>
      <c r="H157" s="157">
        <v>455</v>
      </c>
      <c r="I157" s="159">
        <v>420</v>
      </c>
      <c r="J157" s="160" t="s">
        <v>655</v>
      </c>
      <c r="K157" s="161">
        <f t="shared" si="73"/>
        <v>95</v>
      </c>
      <c r="L157" s="162">
        <f t="shared" si="74"/>
        <v>0.2638888888888889</v>
      </c>
      <c r="M157" s="157" t="s">
        <v>594</v>
      </c>
      <c r="N157" s="163">
        <v>42024</v>
      </c>
      <c r="O157" s="1"/>
      <c r="P157" s="1"/>
      <c r="Q157" s="244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21</v>
      </c>
      <c r="B158" s="155">
        <v>42012</v>
      </c>
      <c r="C158" s="155"/>
      <c r="D158" s="156" t="s">
        <v>656</v>
      </c>
      <c r="E158" s="157" t="s">
        <v>603</v>
      </c>
      <c r="F158" s="158">
        <v>130</v>
      </c>
      <c r="G158" s="157"/>
      <c r="H158" s="157">
        <v>175.5</v>
      </c>
      <c r="I158" s="159">
        <v>165</v>
      </c>
      <c r="J158" s="160" t="s">
        <v>657</v>
      </c>
      <c r="K158" s="161">
        <f t="shared" si="73"/>
        <v>45.5</v>
      </c>
      <c r="L158" s="162">
        <f t="shared" si="74"/>
        <v>0.35</v>
      </c>
      <c r="M158" s="157" t="s">
        <v>594</v>
      </c>
      <c r="N158" s="163">
        <v>43088</v>
      </c>
      <c r="O158" s="1"/>
      <c r="P158" s="1"/>
      <c r="Q158" s="244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22</v>
      </c>
      <c r="B159" s="155">
        <v>42040</v>
      </c>
      <c r="C159" s="155"/>
      <c r="D159" s="156" t="s">
        <v>403</v>
      </c>
      <c r="E159" s="157" t="s">
        <v>591</v>
      </c>
      <c r="F159" s="158">
        <v>98</v>
      </c>
      <c r="G159" s="157"/>
      <c r="H159" s="157">
        <v>120</v>
      </c>
      <c r="I159" s="159">
        <v>120</v>
      </c>
      <c r="J159" s="160" t="s">
        <v>625</v>
      </c>
      <c r="K159" s="161">
        <f t="shared" si="73"/>
        <v>22</v>
      </c>
      <c r="L159" s="162">
        <f t="shared" si="74"/>
        <v>0.22448979591836735</v>
      </c>
      <c r="M159" s="157" t="s">
        <v>594</v>
      </c>
      <c r="N159" s="163">
        <v>42753</v>
      </c>
      <c r="O159" s="1"/>
      <c r="P159" s="1"/>
      <c r="Q159" s="244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23</v>
      </c>
      <c r="B160" s="155">
        <v>42040</v>
      </c>
      <c r="C160" s="155"/>
      <c r="D160" s="156" t="s">
        <v>658</v>
      </c>
      <c r="E160" s="157" t="s">
        <v>591</v>
      </c>
      <c r="F160" s="158">
        <v>196</v>
      </c>
      <c r="G160" s="157"/>
      <c r="H160" s="157">
        <v>262</v>
      </c>
      <c r="I160" s="159">
        <v>255</v>
      </c>
      <c r="J160" s="160" t="s">
        <v>625</v>
      </c>
      <c r="K160" s="161">
        <f t="shared" si="73"/>
        <v>66</v>
      </c>
      <c r="L160" s="162">
        <f t="shared" si="74"/>
        <v>0.33673469387755101</v>
      </c>
      <c r="M160" s="157" t="s">
        <v>594</v>
      </c>
      <c r="N160" s="163">
        <v>42599</v>
      </c>
      <c r="O160" s="1"/>
      <c r="P160" s="1"/>
      <c r="Q160" s="244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64">
        <v>24</v>
      </c>
      <c r="B161" s="165">
        <v>42067</v>
      </c>
      <c r="C161" s="165"/>
      <c r="D161" s="166" t="s">
        <v>402</v>
      </c>
      <c r="E161" s="167" t="s">
        <v>591</v>
      </c>
      <c r="F161" s="168">
        <v>235</v>
      </c>
      <c r="G161" s="168"/>
      <c r="H161" s="169">
        <v>77</v>
      </c>
      <c r="I161" s="169" t="s">
        <v>659</v>
      </c>
      <c r="J161" s="170" t="s">
        <v>660</v>
      </c>
      <c r="K161" s="171">
        <f t="shared" si="73"/>
        <v>-158</v>
      </c>
      <c r="L161" s="172">
        <f t="shared" si="74"/>
        <v>-0.67234042553191486</v>
      </c>
      <c r="M161" s="168" t="s">
        <v>604</v>
      </c>
      <c r="N161" s="165">
        <v>43522</v>
      </c>
      <c r="O161" s="1"/>
      <c r="P161" s="1"/>
      <c r="Q161" s="244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25</v>
      </c>
      <c r="B162" s="155">
        <v>42067</v>
      </c>
      <c r="C162" s="155"/>
      <c r="D162" s="156" t="s">
        <v>661</v>
      </c>
      <c r="E162" s="157" t="s">
        <v>591</v>
      </c>
      <c r="F162" s="158">
        <v>185</v>
      </c>
      <c r="G162" s="157"/>
      <c r="H162" s="157">
        <v>224</v>
      </c>
      <c r="I162" s="159" t="s">
        <v>662</v>
      </c>
      <c r="J162" s="160" t="s">
        <v>625</v>
      </c>
      <c r="K162" s="161">
        <f t="shared" si="73"/>
        <v>39</v>
      </c>
      <c r="L162" s="162">
        <f t="shared" si="74"/>
        <v>0.21081081081081082</v>
      </c>
      <c r="M162" s="157" t="s">
        <v>594</v>
      </c>
      <c r="N162" s="163">
        <v>42647</v>
      </c>
      <c r="O162" s="1"/>
      <c r="P162" s="1"/>
      <c r="Q162" s="244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64">
        <v>26</v>
      </c>
      <c r="B163" s="165">
        <v>42090</v>
      </c>
      <c r="C163" s="165"/>
      <c r="D163" s="173" t="s">
        <v>663</v>
      </c>
      <c r="E163" s="168" t="s">
        <v>591</v>
      </c>
      <c r="F163" s="168">
        <v>49.5</v>
      </c>
      <c r="G163" s="169"/>
      <c r="H163" s="169">
        <v>15.85</v>
      </c>
      <c r="I163" s="169">
        <v>67</v>
      </c>
      <c r="J163" s="170" t="s">
        <v>664</v>
      </c>
      <c r="K163" s="169">
        <f t="shared" si="73"/>
        <v>-33.65</v>
      </c>
      <c r="L163" s="174">
        <f t="shared" si="74"/>
        <v>-0.67979797979797973</v>
      </c>
      <c r="M163" s="168" t="s">
        <v>604</v>
      </c>
      <c r="N163" s="175">
        <v>43627</v>
      </c>
      <c r="O163" s="1"/>
      <c r="P163" s="1"/>
      <c r="Q163" s="244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27</v>
      </c>
      <c r="B164" s="155">
        <v>42093</v>
      </c>
      <c r="C164" s="155"/>
      <c r="D164" s="156" t="s">
        <v>665</v>
      </c>
      <c r="E164" s="157" t="s">
        <v>591</v>
      </c>
      <c r="F164" s="158">
        <v>183.5</v>
      </c>
      <c r="G164" s="157"/>
      <c r="H164" s="157">
        <v>219</v>
      </c>
      <c r="I164" s="159">
        <v>218</v>
      </c>
      <c r="J164" s="160" t="s">
        <v>666</v>
      </c>
      <c r="K164" s="161">
        <f t="shared" si="73"/>
        <v>35.5</v>
      </c>
      <c r="L164" s="162">
        <f t="shared" si="74"/>
        <v>0.19346049046321526</v>
      </c>
      <c r="M164" s="157" t="s">
        <v>594</v>
      </c>
      <c r="N164" s="163">
        <v>42103</v>
      </c>
      <c r="O164" s="1"/>
      <c r="P164" s="1"/>
      <c r="Q164" s="244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28</v>
      </c>
      <c r="B165" s="155">
        <v>42114</v>
      </c>
      <c r="C165" s="155"/>
      <c r="D165" s="156" t="s">
        <v>667</v>
      </c>
      <c r="E165" s="157" t="s">
        <v>591</v>
      </c>
      <c r="F165" s="158">
        <f>(227+237)/2</f>
        <v>232</v>
      </c>
      <c r="G165" s="157"/>
      <c r="H165" s="157">
        <v>298</v>
      </c>
      <c r="I165" s="159">
        <v>298</v>
      </c>
      <c r="J165" s="160" t="s">
        <v>625</v>
      </c>
      <c r="K165" s="161">
        <f t="shared" si="73"/>
        <v>66</v>
      </c>
      <c r="L165" s="162">
        <f t="shared" si="74"/>
        <v>0.28448275862068967</v>
      </c>
      <c r="M165" s="157" t="s">
        <v>594</v>
      </c>
      <c r="N165" s="163">
        <v>42823</v>
      </c>
      <c r="O165" s="1"/>
      <c r="P165" s="1"/>
      <c r="Q165" s="244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29</v>
      </c>
      <c r="B166" s="155">
        <v>42128</v>
      </c>
      <c r="C166" s="155"/>
      <c r="D166" s="156" t="s">
        <v>668</v>
      </c>
      <c r="E166" s="157" t="s">
        <v>603</v>
      </c>
      <c r="F166" s="158">
        <v>385</v>
      </c>
      <c r="G166" s="157"/>
      <c r="H166" s="157">
        <f>212.5+331</f>
        <v>543.5</v>
      </c>
      <c r="I166" s="159">
        <v>510</v>
      </c>
      <c r="J166" s="160" t="s">
        <v>669</v>
      </c>
      <c r="K166" s="161">
        <f t="shared" si="73"/>
        <v>158.5</v>
      </c>
      <c r="L166" s="162">
        <f t="shared" si="74"/>
        <v>0.41168831168831171</v>
      </c>
      <c r="M166" s="157" t="s">
        <v>594</v>
      </c>
      <c r="N166" s="163">
        <v>42235</v>
      </c>
      <c r="O166" s="1"/>
      <c r="P166" s="1"/>
      <c r="Q166" s="244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30</v>
      </c>
      <c r="B167" s="155">
        <v>42128</v>
      </c>
      <c r="C167" s="155"/>
      <c r="D167" s="156" t="s">
        <v>670</v>
      </c>
      <c r="E167" s="157" t="s">
        <v>603</v>
      </c>
      <c r="F167" s="158">
        <v>115.5</v>
      </c>
      <c r="G167" s="157"/>
      <c r="H167" s="157">
        <v>146</v>
      </c>
      <c r="I167" s="159">
        <v>142</v>
      </c>
      <c r="J167" s="160" t="s">
        <v>671</v>
      </c>
      <c r="K167" s="161">
        <f t="shared" si="73"/>
        <v>30.5</v>
      </c>
      <c r="L167" s="162">
        <f t="shared" si="74"/>
        <v>0.26406926406926406</v>
      </c>
      <c r="M167" s="157" t="s">
        <v>594</v>
      </c>
      <c r="N167" s="163">
        <v>42202</v>
      </c>
      <c r="O167" s="1"/>
      <c r="P167" s="1"/>
      <c r="Q167" s="244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31</v>
      </c>
      <c r="B168" s="155">
        <v>42151</v>
      </c>
      <c r="C168" s="155"/>
      <c r="D168" s="156" t="s">
        <v>540</v>
      </c>
      <c r="E168" s="157" t="s">
        <v>603</v>
      </c>
      <c r="F168" s="158">
        <v>237.5</v>
      </c>
      <c r="G168" s="157"/>
      <c r="H168" s="157">
        <v>279.5</v>
      </c>
      <c r="I168" s="159">
        <v>278</v>
      </c>
      <c r="J168" s="160" t="s">
        <v>625</v>
      </c>
      <c r="K168" s="161">
        <f t="shared" si="73"/>
        <v>42</v>
      </c>
      <c r="L168" s="162">
        <f t="shared" si="74"/>
        <v>0.17684210526315788</v>
      </c>
      <c r="M168" s="157" t="s">
        <v>594</v>
      </c>
      <c r="N168" s="163">
        <v>42222</v>
      </c>
      <c r="O168" s="1"/>
      <c r="P168" s="1"/>
      <c r="Q168" s="244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32</v>
      </c>
      <c r="B169" s="155">
        <v>42174</v>
      </c>
      <c r="C169" s="155"/>
      <c r="D169" s="156" t="s">
        <v>643</v>
      </c>
      <c r="E169" s="157" t="s">
        <v>591</v>
      </c>
      <c r="F169" s="158">
        <v>340</v>
      </c>
      <c r="G169" s="157"/>
      <c r="H169" s="157">
        <v>448</v>
      </c>
      <c r="I169" s="159">
        <v>448</v>
      </c>
      <c r="J169" s="160" t="s">
        <v>625</v>
      </c>
      <c r="K169" s="161">
        <f t="shared" si="73"/>
        <v>108</v>
      </c>
      <c r="L169" s="162">
        <f t="shared" si="74"/>
        <v>0.31764705882352939</v>
      </c>
      <c r="M169" s="157" t="s">
        <v>594</v>
      </c>
      <c r="N169" s="163">
        <v>43018</v>
      </c>
      <c r="O169" s="1"/>
      <c r="P169" s="1"/>
      <c r="Q169" s="244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33</v>
      </c>
      <c r="B170" s="155">
        <v>42191</v>
      </c>
      <c r="C170" s="155"/>
      <c r="D170" s="156" t="s">
        <v>672</v>
      </c>
      <c r="E170" s="157" t="s">
        <v>591</v>
      </c>
      <c r="F170" s="158">
        <v>390</v>
      </c>
      <c r="G170" s="157"/>
      <c r="H170" s="157">
        <v>460</v>
      </c>
      <c r="I170" s="159">
        <v>460</v>
      </c>
      <c r="J170" s="160" t="s">
        <v>625</v>
      </c>
      <c r="K170" s="161">
        <f t="shared" si="73"/>
        <v>70</v>
      </c>
      <c r="L170" s="162">
        <f t="shared" si="74"/>
        <v>0.17948717948717949</v>
      </c>
      <c r="M170" s="157" t="s">
        <v>594</v>
      </c>
      <c r="N170" s="163">
        <v>42478</v>
      </c>
      <c r="O170" s="1"/>
      <c r="P170" s="1"/>
      <c r="Q170" s="244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64">
        <v>34</v>
      </c>
      <c r="B171" s="165">
        <v>42195</v>
      </c>
      <c r="C171" s="165"/>
      <c r="D171" s="166" t="s">
        <v>673</v>
      </c>
      <c r="E171" s="167" t="s">
        <v>591</v>
      </c>
      <c r="F171" s="168">
        <v>122.5</v>
      </c>
      <c r="G171" s="168"/>
      <c r="H171" s="169">
        <v>61</v>
      </c>
      <c r="I171" s="169">
        <v>172</v>
      </c>
      <c r="J171" s="170" t="s">
        <v>674</v>
      </c>
      <c r="K171" s="171">
        <f t="shared" si="73"/>
        <v>-61.5</v>
      </c>
      <c r="L171" s="172">
        <f t="shared" si="74"/>
        <v>-0.50204081632653064</v>
      </c>
      <c r="M171" s="168" t="s">
        <v>604</v>
      </c>
      <c r="N171" s="165">
        <v>43333</v>
      </c>
      <c r="O171" s="1"/>
      <c r="P171" s="1"/>
      <c r="Q171" s="244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35</v>
      </c>
      <c r="B172" s="155">
        <v>42219</v>
      </c>
      <c r="C172" s="155"/>
      <c r="D172" s="156" t="s">
        <v>675</v>
      </c>
      <c r="E172" s="157" t="s">
        <v>591</v>
      </c>
      <c r="F172" s="158">
        <v>297.5</v>
      </c>
      <c r="G172" s="157"/>
      <c r="H172" s="157">
        <v>350</v>
      </c>
      <c r="I172" s="159">
        <v>360</v>
      </c>
      <c r="J172" s="160" t="s">
        <v>676</v>
      </c>
      <c r="K172" s="161">
        <f t="shared" si="73"/>
        <v>52.5</v>
      </c>
      <c r="L172" s="162">
        <f t="shared" si="74"/>
        <v>0.17647058823529413</v>
      </c>
      <c r="M172" s="157" t="s">
        <v>594</v>
      </c>
      <c r="N172" s="163">
        <v>42232</v>
      </c>
      <c r="O172" s="1"/>
      <c r="P172" s="1"/>
      <c r="Q172" s="244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36</v>
      </c>
      <c r="B173" s="155">
        <v>42219</v>
      </c>
      <c r="C173" s="155"/>
      <c r="D173" s="156" t="s">
        <v>677</v>
      </c>
      <c r="E173" s="157" t="s">
        <v>591</v>
      </c>
      <c r="F173" s="158">
        <v>115.5</v>
      </c>
      <c r="G173" s="157"/>
      <c r="H173" s="157">
        <v>149</v>
      </c>
      <c r="I173" s="159">
        <v>140</v>
      </c>
      <c r="J173" s="160" t="s">
        <v>678</v>
      </c>
      <c r="K173" s="161">
        <f t="shared" si="73"/>
        <v>33.5</v>
      </c>
      <c r="L173" s="162">
        <f t="shared" si="74"/>
        <v>0.29004329004329005</v>
      </c>
      <c r="M173" s="157" t="s">
        <v>594</v>
      </c>
      <c r="N173" s="163">
        <v>42740</v>
      </c>
      <c r="O173" s="1"/>
      <c r="P173" s="1"/>
      <c r="Q173" s="244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37</v>
      </c>
      <c r="B174" s="155">
        <v>42251</v>
      </c>
      <c r="C174" s="155"/>
      <c r="D174" s="156" t="s">
        <v>540</v>
      </c>
      <c r="E174" s="157" t="s">
        <v>591</v>
      </c>
      <c r="F174" s="158">
        <v>226</v>
      </c>
      <c r="G174" s="157"/>
      <c r="H174" s="157">
        <v>292</v>
      </c>
      <c r="I174" s="159">
        <v>292</v>
      </c>
      <c r="J174" s="160" t="s">
        <v>679</v>
      </c>
      <c r="K174" s="161">
        <f t="shared" si="73"/>
        <v>66</v>
      </c>
      <c r="L174" s="162">
        <f t="shared" si="74"/>
        <v>0.29203539823008851</v>
      </c>
      <c r="M174" s="157" t="s">
        <v>594</v>
      </c>
      <c r="N174" s="163">
        <v>42286</v>
      </c>
      <c r="O174" s="1"/>
      <c r="P174" s="1"/>
      <c r="Q174" s="244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38</v>
      </c>
      <c r="B175" s="155">
        <v>42254</v>
      </c>
      <c r="C175" s="155"/>
      <c r="D175" s="156" t="s">
        <v>667</v>
      </c>
      <c r="E175" s="157" t="s">
        <v>591</v>
      </c>
      <c r="F175" s="158">
        <v>232.5</v>
      </c>
      <c r="G175" s="157"/>
      <c r="H175" s="157">
        <v>312.5</v>
      </c>
      <c r="I175" s="159">
        <v>310</v>
      </c>
      <c r="J175" s="160" t="s">
        <v>625</v>
      </c>
      <c r="K175" s="161">
        <f t="shared" si="73"/>
        <v>80</v>
      </c>
      <c r="L175" s="162">
        <f t="shared" si="74"/>
        <v>0.34408602150537637</v>
      </c>
      <c r="M175" s="157" t="s">
        <v>594</v>
      </c>
      <c r="N175" s="163">
        <v>42823</v>
      </c>
      <c r="O175" s="1"/>
      <c r="P175" s="1"/>
      <c r="Q175" s="244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39</v>
      </c>
      <c r="B176" s="155">
        <v>42268</v>
      </c>
      <c r="C176" s="155"/>
      <c r="D176" s="156" t="s">
        <v>680</v>
      </c>
      <c r="E176" s="157" t="s">
        <v>591</v>
      </c>
      <c r="F176" s="158">
        <v>196.5</v>
      </c>
      <c r="G176" s="157"/>
      <c r="H176" s="157">
        <v>238</v>
      </c>
      <c r="I176" s="159">
        <v>238</v>
      </c>
      <c r="J176" s="160" t="s">
        <v>679</v>
      </c>
      <c r="K176" s="161">
        <f t="shared" si="73"/>
        <v>41.5</v>
      </c>
      <c r="L176" s="162">
        <f t="shared" si="74"/>
        <v>0.21119592875318066</v>
      </c>
      <c r="M176" s="157" t="s">
        <v>594</v>
      </c>
      <c r="N176" s="163">
        <v>42291</v>
      </c>
      <c r="O176" s="1"/>
      <c r="P176" s="1"/>
      <c r="Q176" s="244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40</v>
      </c>
      <c r="B177" s="155">
        <v>42271</v>
      </c>
      <c r="C177" s="155"/>
      <c r="D177" s="156" t="s">
        <v>623</v>
      </c>
      <c r="E177" s="157" t="s">
        <v>591</v>
      </c>
      <c r="F177" s="158">
        <v>65</v>
      </c>
      <c r="G177" s="157"/>
      <c r="H177" s="157">
        <v>82</v>
      </c>
      <c r="I177" s="159">
        <v>82</v>
      </c>
      <c r="J177" s="160" t="s">
        <v>679</v>
      </c>
      <c r="K177" s="161">
        <f t="shared" si="73"/>
        <v>17</v>
      </c>
      <c r="L177" s="162">
        <f t="shared" si="74"/>
        <v>0.26153846153846155</v>
      </c>
      <c r="M177" s="157" t="s">
        <v>594</v>
      </c>
      <c r="N177" s="163">
        <v>42578</v>
      </c>
      <c r="O177" s="1"/>
      <c r="P177" s="1"/>
      <c r="Q177" s="244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41</v>
      </c>
      <c r="B178" s="155">
        <v>42291</v>
      </c>
      <c r="C178" s="155"/>
      <c r="D178" s="156" t="s">
        <v>681</v>
      </c>
      <c r="E178" s="157" t="s">
        <v>591</v>
      </c>
      <c r="F178" s="158">
        <v>144</v>
      </c>
      <c r="G178" s="157"/>
      <c r="H178" s="157">
        <v>182.5</v>
      </c>
      <c r="I178" s="159">
        <v>181</v>
      </c>
      <c r="J178" s="160" t="s">
        <v>679</v>
      </c>
      <c r="K178" s="161">
        <f t="shared" si="73"/>
        <v>38.5</v>
      </c>
      <c r="L178" s="162">
        <f t="shared" si="74"/>
        <v>0.2673611111111111</v>
      </c>
      <c r="M178" s="157" t="s">
        <v>594</v>
      </c>
      <c r="N178" s="163">
        <v>42817</v>
      </c>
      <c r="O178" s="1"/>
      <c r="P178" s="1"/>
      <c r="Q178" s="244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42</v>
      </c>
      <c r="B179" s="155">
        <v>42291</v>
      </c>
      <c r="C179" s="155"/>
      <c r="D179" s="156" t="s">
        <v>682</v>
      </c>
      <c r="E179" s="157" t="s">
        <v>591</v>
      </c>
      <c r="F179" s="158">
        <v>264</v>
      </c>
      <c r="G179" s="157"/>
      <c r="H179" s="157">
        <v>311</v>
      </c>
      <c r="I179" s="159">
        <v>311</v>
      </c>
      <c r="J179" s="160" t="s">
        <v>679</v>
      </c>
      <c r="K179" s="161">
        <f t="shared" si="73"/>
        <v>47</v>
      </c>
      <c r="L179" s="162">
        <f t="shared" si="74"/>
        <v>0.17803030303030304</v>
      </c>
      <c r="M179" s="157" t="s">
        <v>594</v>
      </c>
      <c r="N179" s="163">
        <v>42604</v>
      </c>
      <c r="O179" s="1"/>
      <c r="P179" s="1"/>
      <c r="Q179" s="244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43</v>
      </c>
      <c r="B180" s="155">
        <v>42318</v>
      </c>
      <c r="C180" s="155"/>
      <c r="D180" s="156" t="s">
        <v>683</v>
      </c>
      <c r="E180" s="157" t="s">
        <v>603</v>
      </c>
      <c r="F180" s="158">
        <v>549.5</v>
      </c>
      <c r="G180" s="157"/>
      <c r="H180" s="157">
        <v>630</v>
      </c>
      <c r="I180" s="159">
        <v>630</v>
      </c>
      <c r="J180" s="160" t="s">
        <v>679</v>
      </c>
      <c r="K180" s="161">
        <f t="shared" si="73"/>
        <v>80.5</v>
      </c>
      <c r="L180" s="162">
        <f t="shared" si="74"/>
        <v>0.1464968152866242</v>
      </c>
      <c r="M180" s="157" t="s">
        <v>594</v>
      </c>
      <c r="N180" s="163">
        <v>42419</v>
      </c>
      <c r="O180" s="1"/>
      <c r="P180" s="1"/>
      <c r="Q180" s="244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4">
        <v>44</v>
      </c>
      <c r="B181" s="155">
        <v>42342</v>
      </c>
      <c r="C181" s="155"/>
      <c r="D181" s="156" t="s">
        <v>684</v>
      </c>
      <c r="E181" s="157" t="s">
        <v>591</v>
      </c>
      <c r="F181" s="158">
        <v>1027.5</v>
      </c>
      <c r="G181" s="157"/>
      <c r="H181" s="157">
        <v>1315</v>
      </c>
      <c r="I181" s="159">
        <v>1250</v>
      </c>
      <c r="J181" s="160" t="s">
        <v>679</v>
      </c>
      <c r="K181" s="161">
        <f t="shared" si="73"/>
        <v>287.5</v>
      </c>
      <c r="L181" s="162">
        <f t="shared" si="74"/>
        <v>0.27980535279805352</v>
      </c>
      <c r="M181" s="157" t="s">
        <v>594</v>
      </c>
      <c r="N181" s="163">
        <v>43244</v>
      </c>
      <c r="O181" s="1"/>
      <c r="P181" s="1"/>
      <c r="Q181" s="244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45</v>
      </c>
      <c r="B182" s="155">
        <v>42367</v>
      </c>
      <c r="C182" s="155"/>
      <c r="D182" s="156" t="s">
        <v>685</v>
      </c>
      <c r="E182" s="157" t="s">
        <v>591</v>
      </c>
      <c r="F182" s="158">
        <v>465</v>
      </c>
      <c r="G182" s="157"/>
      <c r="H182" s="157">
        <v>540</v>
      </c>
      <c r="I182" s="159">
        <v>540</v>
      </c>
      <c r="J182" s="160" t="s">
        <v>679</v>
      </c>
      <c r="K182" s="161">
        <f t="shared" si="73"/>
        <v>75</v>
      </c>
      <c r="L182" s="162">
        <f t="shared" si="74"/>
        <v>0.16129032258064516</v>
      </c>
      <c r="M182" s="157" t="s">
        <v>594</v>
      </c>
      <c r="N182" s="163">
        <v>42530</v>
      </c>
      <c r="O182" s="1"/>
      <c r="P182" s="1"/>
      <c r="Q182" s="244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4">
        <v>46</v>
      </c>
      <c r="B183" s="155">
        <v>42380</v>
      </c>
      <c r="C183" s="155"/>
      <c r="D183" s="156" t="s">
        <v>403</v>
      </c>
      <c r="E183" s="157" t="s">
        <v>603</v>
      </c>
      <c r="F183" s="158">
        <v>81</v>
      </c>
      <c r="G183" s="157"/>
      <c r="H183" s="157">
        <v>110</v>
      </c>
      <c r="I183" s="159">
        <v>110</v>
      </c>
      <c r="J183" s="160" t="s">
        <v>679</v>
      </c>
      <c r="K183" s="161">
        <f t="shared" si="73"/>
        <v>29</v>
      </c>
      <c r="L183" s="162">
        <f t="shared" si="74"/>
        <v>0.35802469135802467</v>
      </c>
      <c r="M183" s="157" t="s">
        <v>594</v>
      </c>
      <c r="N183" s="163">
        <v>42745</v>
      </c>
      <c r="O183" s="1"/>
      <c r="P183" s="1"/>
      <c r="Q183" s="244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47</v>
      </c>
      <c r="B184" s="155">
        <v>42382</v>
      </c>
      <c r="C184" s="155"/>
      <c r="D184" s="156" t="s">
        <v>686</v>
      </c>
      <c r="E184" s="157" t="s">
        <v>603</v>
      </c>
      <c r="F184" s="158">
        <v>417.5</v>
      </c>
      <c r="G184" s="157"/>
      <c r="H184" s="157">
        <v>547</v>
      </c>
      <c r="I184" s="159">
        <v>535</v>
      </c>
      <c r="J184" s="160" t="s">
        <v>679</v>
      </c>
      <c r="K184" s="161">
        <f t="shared" si="73"/>
        <v>129.5</v>
      </c>
      <c r="L184" s="162">
        <f t="shared" si="74"/>
        <v>0.31017964071856285</v>
      </c>
      <c r="M184" s="157" t="s">
        <v>594</v>
      </c>
      <c r="N184" s="163">
        <v>42578</v>
      </c>
      <c r="O184" s="1"/>
      <c r="P184" s="1"/>
      <c r="Q184" s="244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48</v>
      </c>
      <c r="B185" s="155">
        <v>42408</v>
      </c>
      <c r="C185" s="155"/>
      <c r="D185" s="156" t="s">
        <v>687</v>
      </c>
      <c r="E185" s="157" t="s">
        <v>591</v>
      </c>
      <c r="F185" s="158">
        <v>650</v>
      </c>
      <c r="G185" s="157"/>
      <c r="H185" s="157">
        <v>800</v>
      </c>
      <c r="I185" s="159">
        <v>800</v>
      </c>
      <c r="J185" s="160" t="s">
        <v>679</v>
      </c>
      <c r="K185" s="161">
        <f t="shared" si="73"/>
        <v>150</v>
      </c>
      <c r="L185" s="162">
        <f t="shared" si="74"/>
        <v>0.23076923076923078</v>
      </c>
      <c r="M185" s="157" t="s">
        <v>594</v>
      </c>
      <c r="N185" s="163">
        <v>43154</v>
      </c>
      <c r="O185" s="1"/>
      <c r="P185" s="1"/>
      <c r="Q185" s="244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4">
        <v>49</v>
      </c>
      <c r="B186" s="155">
        <v>42433</v>
      </c>
      <c r="C186" s="155"/>
      <c r="D186" s="156" t="s">
        <v>237</v>
      </c>
      <c r="E186" s="157" t="s">
        <v>591</v>
      </c>
      <c r="F186" s="158">
        <v>437.5</v>
      </c>
      <c r="G186" s="157"/>
      <c r="H186" s="157">
        <v>504.5</v>
      </c>
      <c r="I186" s="159">
        <v>522</v>
      </c>
      <c r="J186" s="160" t="s">
        <v>688</v>
      </c>
      <c r="K186" s="161">
        <f t="shared" si="73"/>
        <v>67</v>
      </c>
      <c r="L186" s="162">
        <f t="shared" si="74"/>
        <v>0.15314285714285714</v>
      </c>
      <c r="M186" s="157" t="s">
        <v>594</v>
      </c>
      <c r="N186" s="163">
        <v>42480</v>
      </c>
      <c r="O186" s="1"/>
      <c r="P186" s="1"/>
      <c r="Q186" s="244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4">
        <v>50</v>
      </c>
      <c r="B187" s="155">
        <v>42438</v>
      </c>
      <c r="C187" s="155"/>
      <c r="D187" s="156" t="s">
        <v>689</v>
      </c>
      <c r="E187" s="157" t="s">
        <v>591</v>
      </c>
      <c r="F187" s="158">
        <v>189.5</v>
      </c>
      <c r="G187" s="157"/>
      <c r="H187" s="157">
        <v>218</v>
      </c>
      <c r="I187" s="159">
        <v>218</v>
      </c>
      <c r="J187" s="160" t="s">
        <v>679</v>
      </c>
      <c r="K187" s="161">
        <f t="shared" si="73"/>
        <v>28.5</v>
      </c>
      <c r="L187" s="162">
        <f t="shared" si="74"/>
        <v>0.15039577836411611</v>
      </c>
      <c r="M187" s="157" t="s">
        <v>594</v>
      </c>
      <c r="N187" s="163">
        <v>43034</v>
      </c>
      <c r="O187" s="1"/>
      <c r="P187" s="1"/>
      <c r="Q187" s="244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64">
        <v>51</v>
      </c>
      <c r="B188" s="165">
        <v>42471</v>
      </c>
      <c r="C188" s="165"/>
      <c r="D188" s="173" t="s">
        <v>690</v>
      </c>
      <c r="E188" s="168" t="s">
        <v>591</v>
      </c>
      <c r="F188" s="168">
        <v>36.5</v>
      </c>
      <c r="G188" s="169"/>
      <c r="H188" s="169">
        <v>15.85</v>
      </c>
      <c r="I188" s="169">
        <v>60</v>
      </c>
      <c r="J188" s="170" t="s">
        <v>691</v>
      </c>
      <c r="K188" s="171">
        <f t="shared" si="73"/>
        <v>-20.65</v>
      </c>
      <c r="L188" s="172">
        <f t="shared" si="74"/>
        <v>-0.5657534246575342</v>
      </c>
      <c r="M188" s="168" t="s">
        <v>604</v>
      </c>
      <c r="N188" s="176">
        <v>43627</v>
      </c>
      <c r="O188" s="1"/>
      <c r="P188" s="1"/>
      <c r="Q188" s="244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4">
        <v>52</v>
      </c>
      <c r="B189" s="155">
        <v>42472</v>
      </c>
      <c r="C189" s="155"/>
      <c r="D189" s="156" t="s">
        <v>692</v>
      </c>
      <c r="E189" s="157" t="s">
        <v>591</v>
      </c>
      <c r="F189" s="158">
        <v>93</v>
      </c>
      <c r="G189" s="157"/>
      <c r="H189" s="157">
        <v>149</v>
      </c>
      <c r="I189" s="159">
        <v>140</v>
      </c>
      <c r="J189" s="160" t="s">
        <v>693</v>
      </c>
      <c r="K189" s="161">
        <f t="shared" si="73"/>
        <v>56</v>
      </c>
      <c r="L189" s="162">
        <f t="shared" si="74"/>
        <v>0.60215053763440862</v>
      </c>
      <c r="M189" s="157" t="s">
        <v>594</v>
      </c>
      <c r="N189" s="163">
        <v>42740</v>
      </c>
      <c r="O189" s="1"/>
      <c r="P189" s="1"/>
      <c r="Q189" s="244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4">
        <v>53</v>
      </c>
      <c r="B190" s="155">
        <v>42472</v>
      </c>
      <c r="C190" s="155"/>
      <c r="D190" s="156" t="s">
        <v>694</v>
      </c>
      <c r="E190" s="157" t="s">
        <v>591</v>
      </c>
      <c r="F190" s="158">
        <v>130</v>
      </c>
      <c r="G190" s="157"/>
      <c r="H190" s="157">
        <v>150</v>
      </c>
      <c r="I190" s="159" t="s">
        <v>695</v>
      </c>
      <c r="J190" s="160" t="s">
        <v>679</v>
      </c>
      <c r="K190" s="161">
        <f t="shared" si="73"/>
        <v>20</v>
      </c>
      <c r="L190" s="162">
        <f t="shared" si="74"/>
        <v>0.15384615384615385</v>
      </c>
      <c r="M190" s="157" t="s">
        <v>594</v>
      </c>
      <c r="N190" s="163">
        <v>42564</v>
      </c>
      <c r="O190" s="1"/>
      <c r="P190" s="1"/>
      <c r="Q190" s="244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4">
        <v>54</v>
      </c>
      <c r="B191" s="155">
        <v>42473</v>
      </c>
      <c r="C191" s="155"/>
      <c r="D191" s="156" t="s">
        <v>696</v>
      </c>
      <c r="E191" s="157" t="s">
        <v>591</v>
      </c>
      <c r="F191" s="158">
        <v>196</v>
      </c>
      <c r="G191" s="157"/>
      <c r="H191" s="157">
        <v>299</v>
      </c>
      <c r="I191" s="159">
        <v>299</v>
      </c>
      <c r="J191" s="160" t="s">
        <v>679</v>
      </c>
      <c r="K191" s="161">
        <v>103</v>
      </c>
      <c r="L191" s="162">
        <v>0.52551020408163296</v>
      </c>
      <c r="M191" s="157" t="s">
        <v>594</v>
      </c>
      <c r="N191" s="163">
        <v>42620</v>
      </c>
      <c r="O191" s="1"/>
      <c r="P191" s="1"/>
      <c r="Q191" s="244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4">
        <v>55</v>
      </c>
      <c r="B192" s="155">
        <v>42473</v>
      </c>
      <c r="C192" s="155"/>
      <c r="D192" s="156" t="s">
        <v>697</v>
      </c>
      <c r="E192" s="157" t="s">
        <v>591</v>
      </c>
      <c r="F192" s="158">
        <v>88</v>
      </c>
      <c r="G192" s="157"/>
      <c r="H192" s="157">
        <v>103</v>
      </c>
      <c r="I192" s="159">
        <v>103</v>
      </c>
      <c r="J192" s="160" t="s">
        <v>679</v>
      </c>
      <c r="K192" s="161">
        <v>15</v>
      </c>
      <c r="L192" s="162">
        <v>0.170454545454545</v>
      </c>
      <c r="M192" s="157" t="s">
        <v>594</v>
      </c>
      <c r="N192" s="163">
        <v>42530</v>
      </c>
      <c r="O192" s="1"/>
      <c r="P192" s="1"/>
      <c r="Q192" s="244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4">
        <v>56</v>
      </c>
      <c r="B193" s="155">
        <v>42492</v>
      </c>
      <c r="C193" s="155"/>
      <c r="D193" s="156" t="s">
        <v>698</v>
      </c>
      <c r="E193" s="157" t="s">
        <v>591</v>
      </c>
      <c r="F193" s="158">
        <v>127.5</v>
      </c>
      <c r="G193" s="157"/>
      <c r="H193" s="157">
        <v>148</v>
      </c>
      <c r="I193" s="159" t="s">
        <v>699</v>
      </c>
      <c r="J193" s="160" t="s">
        <v>679</v>
      </c>
      <c r="K193" s="161">
        <f t="shared" ref="K193:K197" si="75">H193-F193</f>
        <v>20.5</v>
      </c>
      <c r="L193" s="162">
        <f t="shared" ref="L193:L197" si="76">K193/F193</f>
        <v>0.16078431372549021</v>
      </c>
      <c r="M193" s="157" t="s">
        <v>594</v>
      </c>
      <c r="N193" s="163">
        <v>42564</v>
      </c>
      <c r="O193" s="1"/>
      <c r="P193" s="1"/>
      <c r="Q193" s="244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4">
        <v>57</v>
      </c>
      <c r="B194" s="155">
        <v>42493</v>
      </c>
      <c r="C194" s="155"/>
      <c r="D194" s="156" t="s">
        <v>700</v>
      </c>
      <c r="E194" s="157" t="s">
        <v>591</v>
      </c>
      <c r="F194" s="158">
        <v>675</v>
      </c>
      <c r="G194" s="157"/>
      <c r="H194" s="157">
        <v>815</v>
      </c>
      <c r="I194" s="159" t="s">
        <v>701</v>
      </c>
      <c r="J194" s="160" t="s">
        <v>679</v>
      </c>
      <c r="K194" s="161">
        <f t="shared" si="75"/>
        <v>140</v>
      </c>
      <c r="L194" s="162">
        <f t="shared" si="76"/>
        <v>0.2074074074074074</v>
      </c>
      <c r="M194" s="157" t="s">
        <v>594</v>
      </c>
      <c r="N194" s="163">
        <v>43154</v>
      </c>
      <c r="O194" s="1"/>
      <c r="P194" s="1"/>
      <c r="Q194" s="244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64">
        <v>58</v>
      </c>
      <c r="B195" s="165">
        <v>42522</v>
      </c>
      <c r="C195" s="165"/>
      <c r="D195" s="166" t="s">
        <v>702</v>
      </c>
      <c r="E195" s="167" t="s">
        <v>591</v>
      </c>
      <c r="F195" s="168">
        <v>500</v>
      </c>
      <c r="G195" s="168"/>
      <c r="H195" s="169">
        <v>232.5</v>
      </c>
      <c r="I195" s="169" t="s">
        <v>703</v>
      </c>
      <c r="J195" s="170" t="s">
        <v>704</v>
      </c>
      <c r="K195" s="171">
        <f t="shared" si="75"/>
        <v>-267.5</v>
      </c>
      <c r="L195" s="172">
        <f t="shared" si="76"/>
        <v>-0.53500000000000003</v>
      </c>
      <c r="M195" s="168" t="s">
        <v>604</v>
      </c>
      <c r="N195" s="165">
        <v>43735</v>
      </c>
      <c r="O195" s="1"/>
      <c r="P195" s="1"/>
      <c r="Q195" s="244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4">
        <v>59</v>
      </c>
      <c r="B196" s="155">
        <v>42527</v>
      </c>
      <c r="C196" s="155"/>
      <c r="D196" s="156" t="s">
        <v>542</v>
      </c>
      <c r="E196" s="157" t="s">
        <v>591</v>
      </c>
      <c r="F196" s="158">
        <v>110</v>
      </c>
      <c r="G196" s="157"/>
      <c r="H196" s="157">
        <v>126.5</v>
      </c>
      <c r="I196" s="159">
        <v>125</v>
      </c>
      <c r="J196" s="160" t="s">
        <v>631</v>
      </c>
      <c r="K196" s="161">
        <f t="shared" si="75"/>
        <v>16.5</v>
      </c>
      <c r="L196" s="162">
        <f t="shared" si="76"/>
        <v>0.15</v>
      </c>
      <c r="M196" s="157" t="s">
        <v>594</v>
      </c>
      <c r="N196" s="163">
        <v>42552</v>
      </c>
      <c r="O196" s="1"/>
      <c r="P196" s="1"/>
      <c r="Q196" s="244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4">
        <v>60</v>
      </c>
      <c r="B197" s="155">
        <v>42538</v>
      </c>
      <c r="C197" s="155"/>
      <c r="D197" s="156" t="s">
        <v>705</v>
      </c>
      <c r="E197" s="157" t="s">
        <v>591</v>
      </c>
      <c r="F197" s="158">
        <v>44</v>
      </c>
      <c r="G197" s="157"/>
      <c r="H197" s="157">
        <v>69.5</v>
      </c>
      <c r="I197" s="159">
        <v>69.5</v>
      </c>
      <c r="J197" s="160" t="s">
        <v>706</v>
      </c>
      <c r="K197" s="161">
        <f t="shared" si="75"/>
        <v>25.5</v>
      </c>
      <c r="L197" s="162">
        <f t="shared" si="76"/>
        <v>0.57954545454545459</v>
      </c>
      <c r="M197" s="157" t="s">
        <v>594</v>
      </c>
      <c r="N197" s="163">
        <v>42977</v>
      </c>
      <c r="O197" s="1"/>
      <c r="P197" s="1"/>
      <c r="Q197" s="244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4">
        <v>61</v>
      </c>
      <c r="B198" s="155">
        <v>42549</v>
      </c>
      <c r="C198" s="155"/>
      <c r="D198" s="156" t="s">
        <v>707</v>
      </c>
      <c r="E198" s="157" t="s">
        <v>591</v>
      </c>
      <c r="F198" s="158">
        <v>262.5</v>
      </c>
      <c r="G198" s="157"/>
      <c r="H198" s="157">
        <v>340</v>
      </c>
      <c r="I198" s="159">
        <v>333</v>
      </c>
      <c r="J198" s="160" t="s">
        <v>708</v>
      </c>
      <c r="K198" s="161">
        <v>77.5</v>
      </c>
      <c r="L198" s="162">
        <v>0.29523809523809502</v>
      </c>
      <c r="M198" s="157" t="s">
        <v>594</v>
      </c>
      <c r="N198" s="163">
        <v>43017</v>
      </c>
      <c r="O198" s="1"/>
      <c r="P198" s="1"/>
      <c r="Q198" s="244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4">
        <v>62</v>
      </c>
      <c r="B199" s="155">
        <v>42549</v>
      </c>
      <c r="C199" s="155"/>
      <c r="D199" s="156" t="s">
        <v>709</v>
      </c>
      <c r="E199" s="157" t="s">
        <v>591</v>
      </c>
      <c r="F199" s="158">
        <v>840</v>
      </c>
      <c r="G199" s="157"/>
      <c r="H199" s="157">
        <v>1230</v>
      </c>
      <c r="I199" s="159">
        <v>1230</v>
      </c>
      <c r="J199" s="160" t="s">
        <v>679</v>
      </c>
      <c r="K199" s="161">
        <v>390</v>
      </c>
      <c r="L199" s="162">
        <v>0.46428571428571402</v>
      </c>
      <c r="M199" s="157" t="s">
        <v>594</v>
      </c>
      <c r="N199" s="163">
        <v>42649</v>
      </c>
      <c r="O199" s="1"/>
      <c r="P199" s="1"/>
      <c r="Q199" s="244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77">
        <v>63</v>
      </c>
      <c r="B200" s="178">
        <v>42556</v>
      </c>
      <c r="C200" s="178"/>
      <c r="D200" s="179" t="s">
        <v>710</v>
      </c>
      <c r="E200" s="180" t="s">
        <v>591</v>
      </c>
      <c r="F200" s="180">
        <v>395</v>
      </c>
      <c r="G200" s="181"/>
      <c r="H200" s="181">
        <f>(468.5+342.5)/2</f>
        <v>405.5</v>
      </c>
      <c r="I200" s="181">
        <v>510</v>
      </c>
      <c r="J200" s="182" t="s">
        <v>711</v>
      </c>
      <c r="K200" s="183">
        <f t="shared" ref="K200:K206" si="77">H200-F200</f>
        <v>10.5</v>
      </c>
      <c r="L200" s="184">
        <f t="shared" ref="L200:L206" si="78">K200/F200</f>
        <v>2.6582278481012658E-2</v>
      </c>
      <c r="M200" s="180" t="s">
        <v>612</v>
      </c>
      <c r="N200" s="178">
        <v>43606</v>
      </c>
      <c r="O200" s="1"/>
      <c r="P200" s="1"/>
      <c r="Q200" s="244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64">
        <v>64</v>
      </c>
      <c r="B201" s="165">
        <v>42584</v>
      </c>
      <c r="C201" s="165"/>
      <c r="D201" s="166" t="s">
        <v>712</v>
      </c>
      <c r="E201" s="167" t="s">
        <v>603</v>
      </c>
      <c r="F201" s="168">
        <f>169.5-12.8</f>
        <v>156.69999999999999</v>
      </c>
      <c r="G201" s="168"/>
      <c r="H201" s="169">
        <v>77</v>
      </c>
      <c r="I201" s="169" t="s">
        <v>713</v>
      </c>
      <c r="J201" s="170" t="s">
        <v>714</v>
      </c>
      <c r="K201" s="171">
        <f t="shared" si="77"/>
        <v>-79.699999999999989</v>
      </c>
      <c r="L201" s="172">
        <f t="shared" si="78"/>
        <v>-0.50861518825781749</v>
      </c>
      <c r="M201" s="168" t="s">
        <v>604</v>
      </c>
      <c r="N201" s="165">
        <v>43522</v>
      </c>
      <c r="O201" s="1"/>
      <c r="P201" s="1"/>
      <c r="Q201" s="244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64">
        <v>65</v>
      </c>
      <c r="B202" s="165">
        <v>42586</v>
      </c>
      <c r="C202" s="165"/>
      <c r="D202" s="166" t="s">
        <v>715</v>
      </c>
      <c r="E202" s="167" t="s">
        <v>591</v>
      </c>
      <c r="F202" s="168">
        <v>400</v>
      </c>
      <c r="G202" s="168"/>
      <c r="H202" s="169">
        <v>305</v>
      </c>
      <c r="I202" s="169">
        <v>475</v>
      </c>
      <c r="J202" s="170" t="s">
        <v>716</v>
      </c>
      <c r="K202" s="171">
        <f t="shared" si="77"/>
        <v>-95</v>
      </c>
      <c r="L202" s="172">
        <f t="shared" si="78"/>
        <v>-0.23749999999999999</v>
      </c>
      <c r="M202" s="168" t="s">
        <v>604</v>
      </c>
      <c r="N202" s="165">
        <v>43606</v>
      </c>
      <c r="O202" s="1"/>
      <c r="P202" s="1"/>
      <c r="Q202" s="244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4">
        <v>66</v>
      </c>
      <c r="B203" s="155">
        <v>42593</v>
      </c>
      <c r="C203" s="155"/>
      <c r="D203" s="156" t="s">
        <v>717</v>
      </c>
      <c r="E203" s="157" t="s">
        <v>591</v>
      </c>
      <c r="F203" s="158">
        <v>86.5</v>
      </c>
      <c r="G203" s="157"/>
      <c r="H203" s="157">
        <v>130</v>
      </c>
      <c r="I203" s="159">
        <v>130</v>
      </c>
      <c r="J203" s="160" t="s">
        <v>718</v>
      </c>
      <c r="K203" s="161">
        <f t="shared" si="77"/>
        <v>43.5</v>
      </c>
      <c r="L203" s="162">
        <f t="shared" si="78"/>
        <v>0.50289017341040465</v>
      </c>
      <c r="M203" s="157" t="s">
        <v>594</v>
      </c>
      <c r="N203" s="163">
        <v>43091</v>
      </c>
      <c r="O203" s="1"/>
      <c r="P203" s="1"/>
      <c r="Q203" s="244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64">
        <v>67</v>
      </c>
      <c r="B204" s="165">
        <v>42600</v>
      </c>
      <c r="C204" s="165"/>
      <c r="D204" s="166" t="s">
        <v>122</v>
      </c>
      <c r="E204" s="167" t="s">
        <v>591</v>
      </c>
      <c r="F204" s="168">
        <v>133.5</v>
      </c>
      <c r="G204" s="168"/>
      <c r="H204" s="169">
        <v>126.5</v>
      </c>
      <c r="I204" s="169">
        <v>178</v>
      </c>
      <c r="J204" s="170" t="s">
        <v>719</v>
      </c>
      <c r="K204" s="171">
        <f t="shared" si="77"/>
        <v>-7</v>
      </c>
      <c r="L204" s="172">
        <f t="shared" si="78"/>
        <v>-5.2434456928838954E-2</v>
      </c>
      <c r="M204" s="168" t="s">
        <v>604</v>
      </c>
      <c r="N204" s="165">
        <v>42615</v>
      </c>
      <c r="O204" s="1"/>
      <c r="P204" s="1"/>
      <c r="Q204" s="244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4">
        <v>68</v>
      </c>
      <c r="B205" s="155">
        <v>42613</v>
      </c>
      <c r="C205" s="155"/>
      <c r="D205" s="156" t="s">
        <v>720</v>
      </c>
      <c r="E205" s="157" t="s">
        <v>591</v>
      </c>
      <c r="F205" s="158">
        <v>560</v>
      </c>
      <c r="G205" s="157"/>
      <c r="H205" s="157">
        <v>725</v>
      </c>
      <c r="I205" s="159">
        <v>725</v>
      </c>
      <c r="J205" s="160" t="s">
        <v>625</v>
      </c>
      <c r="K205" s="161">
        <f t="shared" si="77"/>
        <v>165</v>
      </c>
      <c r="L205" s="162">
        <f t="shared" si="78"/>
        <v>0.29464285714285715</v>
      </c>
      <c r="M205" s="157" t="s">
        <v>594</v>
      </c>
      <c r="N205" s="163">
        <v>42456</v>
      </c>
      <c r="O205" s="1"/>
      <c r="P205" s="1"/>
      <c r="Q205" s="244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4">
        <v>69</v>
      </c>
      <c r="B206" s="155">
        <v>42614</v>
      </c>
      <c r="C206" s="155"/>
      <c r="D206" s="156" t="s">
        <v>721</v>
      </c>
      <c r="E206" s="157" t="s">
        <v>591</v>
      </c>
      <c r="F206" s="158">
        <v>160.5</v>
      </c>
      <c r="G206" s="157"/>
      <c r="H206" s="157">
        <v>210</v>
      </c>
      <c r="I206" s="159">
        <v>210</v>
      </c>
      <c r="J206" s="160" t="s">
        <v>625</v>
      </c>
      <c r="K206" s="161">
        <f t="shared" si="77"/>
        <v>49.5</v>
      </c>
      <c r="L206" s="162">
        <f t="shared" si="78"/>
        <v>0.30841121495327101</v>
      </c>
      <c r="M206" s="157" t="s">
        <v>594</v>
      </c>
      <c r="N206" s="163">
        <v>42871</v>
      </c>
      <c r="O206" s="1"/>
      <c r="P206" s="1"/>
      <c r="Q206" s="244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4">
        <v>70</v>
      </c>
      <c r="B207" s="155">
        <v>42646</v>
      </c>
      <c r="C207" s="155"/>
      <c r="D207" s="156" t="s">
        <v>415</v>
      </c>
      <c r="E207" s="157" t="s">
        <v>591</v>
      </c>
      <c r="F207" s="158">
        <v>430</v>
      </c>
      <c r="G207" s="157"/>
      <c r="H207" s="157">
        <v>596</v>
      </c>
      <c r="I207" s="159">
        <v>575</v>
      </c>
      <c r="J207" s="160" t="s">
        <v>722</v>
      </c>
      <c r="K207" s="161">
        <v>166</v>
      </c>
      <c r="L207" s="162">
        <v>0.38604651162790699</v>
      </c>
      <c r="M207" s="157" t="s">
        <v>594</v>
      </c>
      <c r="N207" s="163">
        <v>42769</v>
      </c>
      <c r="O207" s="1"/>
      <c r="P207" s="1"/>
      <c r="Q207" s="244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4">
        <v>71</v>
      </c>
      <c r="B208" s="155">
        <v>42657</v>
      </c>
      <c r="C208" s="155"/>
      <c r="D208" s="156" t="s">
        <v>723</v>
      </c>
      <c r="E208" s="157" t="s">
        <v>591</v>
      </c>
      <c r="F208" s="158">
        <v>280</v>
      </c>
      <c r="G208" s="157"/>
      <c r="H208" s="157">
        <v>345</v>
      </c>
      <c r="I208" s="159">
        <v>345</v>
      </c>
      <c r="J208" s="160" t="s">
        <v>625</v>
      </c>
      <c r="K208" s="161">
        <f t="shared" ref="K208:K213" si="79">H208-F208</f>
        <v>65</v>
      </c>
      <c r="L208" s="162">
        <f t="shared" ref="L208:L209" si="80">K208/F208</f>
        <v>0.23214285714285715</v>
      </c>
      <c r="M208" s="157" t="s">
        <v>594</v>
      </c>
      <c r="N208" s="163">
        <v>42814</v>
      </c>
      <c r="O208" s="1"/>
      <c r="P208" s="1"/>
      <c r="Q208" s="244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4">
        <v>72</v>
      </c>
      <c r="B209" s="155">
        <v>42657</v>
      </c>
      <c r="C209" s="155"/>
      <c r="D209" s="156" t="s">
        <v>724</v>
      </c>
      <c r="E209" s="157" t="s">
        <v>591</v>
      </c>
      <c r="F209" s="158">
        <v>245</v>
      </c>
      <c r="G209" s="157"/>
      <c r="H209" s="157">
        <v>325.5</v>
      </c>
      <c r="I209" s="159">
        <v>330</v>
      </c>
      <c r="J209" s="160" t="s">
        <v>725</v>
      </c>
      <c r="K209" s="161">
        <f t="shared" si="79"/>
        <v>80.5</v>
      </c>
      <c r="L209" s="162">
        <f t="shared" si="80"/>
        <v>0.32857142857142857</v>
      </c>
      <c r="M209" s="157" t="s">
        <v>594</v>
      </c>
      <c r="N209" s="163">
        <v>42769</v>
      </c>
      <c r="O209" s="1"/>
      <c r="P209" s="1"/>
      <c r="Q209" s="244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4">
        <v>73</v>
      </c>
      <c r="B210" s="155">
        <v>42660</v>
      </c>
      <c r="C210" s="155"/>
      <c r="D210" s="156" t="s">
        <v>726</v>
      </c>
      <c r="E210" s="157" t="s">
        <v>591</v>
      </c>
      <c r="F210" s="158">
        <v>125</v>
      </c>
      <c r="G210" s="157"/>
      <c r="H210" s="157">
        <v>160</v>
      </c>
      <c r="I210" s="159">
        <v>160</v>
      </c>
      <c r="J210" s="160" t="s">
        <v>679</v>
      </c>
      <c r="K210" s="161">
        <f t="shared" si="79"/>
        <v>35</v>
      </c>
      <c r="L210" s="162">
        <v>0.28000000000000003</v>
      </c>
      <c r="M210" s="157" t="s">
        <v>594</v>
      </c>
      <c r="N210" s="163">
        <v>42803</v>
      </c>
      <c r="O210" s="1"/>
      <c r="P210" s="1"/>
      <c r="Q210" s="244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4">
        <v>74</v>
      </c>
      <c r="B211" s="155">
        <v>42660</v>
      </c>
      <c r="C211" s="155"/>
      <c r="D211" s="156" t="s">
        <v>727</v>
      </c>
      <c r="E211" s="157" t="s">
        <v>591</v>
      </c>
      <c r="F211" s="158">
        <v>114</v>
      </c>
      <c r="G211" s="157"/>
      <c r="H211" s="157">
        <v>145</v>
      </c>
      <c r="I211" s="159">
        <v>145</v>
      </c>
      <c r="J211" s="160" t="s">
        <v>679</v>
      </c>
      <c r="K211" s="161">
        <f t="shared" si="79"/>
        <v>31</v>
      </c>
      <c r="L211" s="162">
        <f t="shared" ref="L211:L213" si="81">K211/F211</f>
        <v>0.27192982456140352</v>
      </c>
      <c r="M211" s="157" t="s">
        <v>594</v>
      </c>
      <c r="N211" s="163">
        <v>42859</v>
      </c>
      <c r="O211" s="1"/>
      <c r="P211" s="1"/>
      <c r="Q211" s="244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4">
        <v>75</v>
      </c>
      <c r="B212" s="155">
        <v>42660</v>
      </c>
      <c r="C212" s="155"/>
      <c r="D212" s="156" t="s">
        <v>728</v>
      </c>
      <c r="E212" s="157" t="s">
        <v>591</v>
      </c>
      <c r="F212" s="158">
        <v>212</v>
      </c>
      <c r="G212" s="157"/>
      <c r="H212" s="157">
        <v>280</v>
      </c>
      <c r="I212" s="159">
        <v>276</v>
      </c>
      <c r="J212" s="160" t="s">
        <v>729</v>
      </c>
      <c r="K212" s="161">
        <f t="shared" si="79"/>
        <v>68</v>
      </c>
      <c r="L212" s="162">
        <f t="shared" si="81"/>
        <v>0.32075471698113206</v>
      </c>
      <c r="M212" s="157" t="s">
        <v>594</v>
      </c>
      <c r="N212" s="163">
        <v>42858</v>
      </c>
      <c r="O212" s="1"/>
      <c r="P212" s="1"/>
      <c r="Q212" s="244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4">
        <v>76</v>
      </c>
      <c r="B213" s="155">
        <v>42678</v>
      </c>
      <c r="C213" s="155"/>
      <c r="D213" s="156" t="s">
        <v>464</v>
      </c>
      <c r="E213" s="157" t="s">
        <v>591</v>
      </c>
      <c r="F213" s="158">
        <v>155</v>
      </c>
      <c r="G213" s="157"/>
      <c r="H213" s="157">
        <v>210</v>
      </c>
      <c r="I213" s="159">
        <v>210</v>
      </c>
      <c r="J213" s="160" t="s">
        <v>730</v>
      </c>
      <c r="K213" s="161">
        <f t="shared" si="79"/>
        <v>55</v>
      </c>
      <c r="L213" s="162">
        <f t="shared" si="81"/>
        <v>0.35483870967741937</v>
      </c>
      <c r="M213" s="157" t="s">
        <v>594</v>
      </c>
      <c r="N213" s="163">
        <v>42944</v>
      </c>
      <c r="O213" s="1"/>
      <c r="P213" s="1"/>
      <c r="Q213" s="244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64">
        <v>77</v>
      </c>
      <c r="B214" s="165">
        <v>42710</v>
      </c>
      <c r="C214" s="165"/>
      <c r="D214" s="166" t="s">
        <v>731</v>
      </c>
      <c r="E214" s="167" t="s">
        <v>591</v>
      </c>
      <c r="F214" s="168">
        <v>150.5</v>
      </c>
      <c r="G214" s="168"/>
      <c r="H214" s="169">
        <v>72.5</v>
      </c>
      <c r="I214" s="169">
        <v>174</v>
      </c>
      <c r="J214" s="170" t="s">
        <v>732</v>
      </c>
      <c r="K214" s="171">
        <v>-78</v>
      </c>
      <c r="L214" s="172">
        <v>-0.51827242524916906</v>
      </c>
      <c r="M214" s="168" t="s">
        <v>604</v>
      </c>
      <c r="N214" s="165">
        <v>43333</v>
      </c>
      <c r="O214" s="1"/>
      <c r="P214" s="1"/>
      <c r="Q214" s="244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4">
        <v>78</v>
      </c>
      <c r="B215" s="155">
        <v>42712</v>
      </c>
      <c r="C215" s="155"/>
      <c r="D215" s="156" t="s">
        <v>733</v>
      </c>
      <c r="E215" s="157" t="s">
        <v>591</v>
      </c>
      <c r="F215" s="158">
        <v>380</v>
      </c>
      <c r="G215" s="157"/>
      <c r="H215" s="157">
        <v>478</v>
      </c>
      <c r="I215" s="159">
        <v>468</v>
      </c>
      <c r="J215" s="160" t="s">
        <v>679</v>
      </c>
      <c r="K215" s="161">
        <f t="shared" ref="K215:K217" si="82">H215-F215</f>
        <v>98</v>
      </c>
      <c r="L215" s="162">
        <f t="shared" ref="L215:L217" si="83">K215/F215</f>
        <v>0.25789473684210529</v>
      </c>
      <c r="M215" s="157" t="s">
        <v>594</v>
      </c>
      <c r="N215" s="163">
        <v>43025</v>
      </c>
      <c r="O215" s="1"/>
      <c r="P215" s="1"/>
      <c r="Q215" s="244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4">
        <v>79</v>
      </c>
      <c r="B216" s="155">
        <v>42734</v>
      </c>
      <c r="C216" s="155"/>
      <c r="D216" s="156" t="s">
        <v>121</v>
      </c>
      <c r="E216" s="157" t="s">
        <v>591</v>
      </c>
      <c r="F216" s="158">
        <v>305</v>
      </c>
      <c r="G216" s="157"/>
      <c r="H216" s="157">
        <v>375</v>
      </c>
      <c r="I216" s="159">
        <v>375</v>
      </c>
      <c r="J216" s="160" t="s">
        <v>679</v>
      </c>
      <c r="K216" s="161">
        <f t="shared" si="82"/>
        <v>70</v>
      </c>
      <c r="L216" s="162">
        <f t="shared" si="83"/>
        <v>0.22950819672131148</v>
      </c>
      <c r="M216" s="157" t="s">
        <v>594</v>
      </c>
      <c r="N216" s="163">
        <v>42768</v>
      </c>
      <c r="O216" s="1"/>
      <c r="P216" s="1"/>
      <c r="Q216" s="244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4">
        <v>80</v>
      </c>
      <c r="B217" s="155">
        <v>42739</v>
      </c>
      <c r="C217" s="155"/>
      <c r="D217" s="156" t="s">
        <v>104</v>
      </c>
      <c r="E217" s="157" t="s">
        <v>591</v>
      </c>
      <c r="F217" s="158">
        <v>99.5</v>
      </c>
      <c r="G217" s="157"/>
      <c r="H217" s="157">
        <v>158</v>
      </c>
      <c r="I217" s="159">
        <v>158</v>
      </c>
      <c r="J217" s="160" t="s">
        <v>679</v>
      </c>
      <c r="K217" s="161">
        <f t="shared" si="82"/>
        <v>58.5</v>
      </c>
      <c r="L217" s="162">
        <f t="shared" si="83"/>
        <v>0.5879396984924623</v>
      </c>
      <c r="M217" s="157" t="s">
        <v>594</v>
      </c>
      <c r="N217" s="163">
        <v>42898</v>
      </c>
      <c r="O217" s="1"/>
      <c r="P217" s="1"/>
      <c r="Q217" s="244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4">
        <v>81</v>
      </c>
      <c r="B218" s="155">
        <v>42739</v>
      </c>
      <c r="C218" s="155"/>
      <c r="D218" s="156" t="s">
        <v>104</v>
      </c>
      <c r="E218" s="157" t="s">
        <v>591</v>
      </c>
      <c r="F218" s="158">
        <v>99.5</v>
      </c>
      <c r="G218" s="157"/>
      <c r="H218" s="157">
        <v>158</v>
      </c>
      <c r="I218" s="159">
        <v>158</v>
      </c>
      <c r="J218" s="160" t="s">
        <v>679</v>
      </c>
      <c r="K218" s="161">
        <v>58.5</v>
      </c>
      <c r="L218" s="162">
        <v>0.58793969849246197</v>
      </c>
      <c r="M218" s="157" t="s">
        <v>594</v>
      </c>
      <c r="N218" s="163">
        <v>42898</v>
      </c>
      <c r="O218" s="1"/>
      <c r="P218" s="1"/>
      <c r="Q218" s="244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4">
        <v>82</v>
      </c>
      <c r="B219" s="155">
        <v>42786</v>
      </c>
      <c r="C219" s="155"/>
      <c r="D219" s="156" t="s">
        <v>210</v>
      </c>
      <c r="E219" s="157" t="s">
        <v>591</v>
      </c>
      <c r="F219" s="158">
        <v>140.5</v>
      </c>
      <c r="G219" s="157"/>
      <c r="H219" s="157">
        <v>220</v>
      </c>
      <c r="I219" s="159">
        <v>220</v>
      </c>
      <c r="J219" s="160" t="s">
        <v>679</v>
      </c>
      <c r="K219" s="161">
        <f>H219-F219</f>
        <v>79.5</v>
      </c>
      <c r="L219" s="162">
        <f>K219/F219</f>
        <v>0.5658362989323843</v>
      </c>
      <c r="M219" s="157" t="s">
        <v>594</v>
      </c>
      <c r="N219" s="163">
        <v>42864</v>
      </c>
      <c r="O219" s="1"/>
      <c r="P219" s="1"/>
      <c r="Q219" s="244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54">
        <v>83</v>
      </c>
      <c r="B220" s="155">
        <v>42786</v>
      </c>
      <c r="C220" s="155"/>
      <c r="D220" s="156" t="s">
        <v>734</v>
      </c>
      <c r="E220" s="157" t="s">
        <v>591</v>
      </c>
      <c r="F220" s="158">
        <v>202.5</v>
      </c>
      <c r="G220" s="157"/>
      <c r="H220" s="157">
        <v>234</v>
      </c>
      <c r="I220" s="159">
        <v>234</v>
      </c>
      <c r="J220" s="160" t="s">
        <v>679</v>
      </c>
      <c r="K220" s="161">
        <v>31.5</v>
      </c>
      <c r="L220" s="162">
        <v>0.155555555555556</v>
      </c>
      <c r="M220" s="157" t="s">
        <v>594</v>
      </c>
      <c r="N220" s="163">
        <v>42836</v>
      </c>
      <c r="O220" s="1"/>
      <c r="P220" s="1"/>
      <c r="Q220" s="244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4">
        <v>84</v>
      </c>
      <c r="B221" s="155">
        <v>42818</v>
      </c>
      <c r="C221" s="155"/>
      <c r="D221" s="156" t="s">
        <v>735</v>
      </c>
      <c r="E221" s="157" t="s">
        <v>591</v>
      </c>
      <c r="F221" s="158">
        <v>300.5</v>
      </c>
      <c r="G221" s="157"/>
      <c r="H221" s="157">
        <v>417.5</v>
      </c>
      <c r="I221" s="159">
        <v>420</v>
      </c>
      <c r="J221" s="160" t="s">
        <v>736</v>
      </c>
      <c r="K221" s="161">
        <f>H221-F221</f>
        <v>117</v>
      </c>
      <c r="L221" s="162">
        <f>K221/F221</f>
        <v>0.38935108153078202</v>
      </c>
      <c r="M221" s="157" t="s">
        <v>594</v>
      </c>
      <c r="N221" s="163">
        <v>43070</v>
      </c>
      <c r="O221" s="1"/>
      <c r="P221" s="1"/>
      <c r="Q221" s="244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4">
        <v>85</v>
      </c>
      <c r="B222" s="155">
        <v>42818</v>
      </c>
      <c r="C222" s="155"/>
      <c r="D222" s="156" t="s">
        <v>709</v>
      </c>
      <c r="E222" s="157" t="s">
        <v>591</v>
      </c>
      <c r="F222" s="158">
        <v>850</v>
      </c>
      <c r="G222" s="157"/>
      <c r="H222" s="157">
        <v>1042.5</v>
      </c>
      <c r="I222" s="159">
        <v>1023</v>
      </c>
      <c r="J222" s="160" t="s">
        <v>737</v>
      </c>
      <c r="K222" s="161">
        <v>192.5</v>
      </c>
      <c r="L222" s="162">
        <v>0.22647058823529401</v>
      </c>
      <c r="M222" s="157" t="s">
        <v>594</v>
      </c>
      <c r="N222" s="163">
        <v>42830</v>
      </c>
      <c r="O222" s="1"/>
      <c r="P222" s="1"/>
      <c r="Q222" s="244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54">
        <v>86</v>
      </c>
      <c r="B223" s="155">
        <v>42830</v>
      </c>
      <c r="C223" s="155"/>
      <c r="D223" s="156" t="s">
        <v>495</v>
      </c>
      <c r="E223" s="157" t="s">
        <v>591</v>
      </c>
      <c r="F223" s="158">
        <v>785</v>
      </c>
      <c r="G223" s="157"/>
      <c r="H223" s="157">
        <v>930</v>
      </c>
      <c r="I223" s="159">
        <v>920</v>
      </c>
      <c r="J223" s="160" t="s">
        <v>738</v>
      </c>
      <c r="K223" s="161">
        <f>H223-F223</f>
        <v>145</v>
      </c>
      <c r="L223" s="162">
        <f>K223/F223</f>
        <v>0.18471337579617833</v>
      </c>
      <c r="M223" s="157" t="s">
        <v>594</v>
      </c>
      <c r="N223" s="163">
        <v>42976</v>
      </c>
      <c r="O223" s="1"/>
      <c r="P223" s="1"/>
      <c r="Q223" s="244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64">
        <v>87</v>
      </c>
      <c r="B224" s="165">
        <v>42831</v>
      </c>
      <c r="C224" s="165"/>
      <c r="D224" s="166" t="s">
        <v>739</v>
      </c>
      <c r="E224" s="167" t="s">
        <v>591</v>
      </c>
      <c r="F224" s="168">
        <v>40</v>
      </c>
      <c r="G224" s="168"/>
      <c r="H224" s="169">
        <v>13.1</v>
      </c>
      <c r="I224" s="169">
        <v>60</v>
      </c>
      <c r="J224" s="170" t="s">
        <v>740</v>
      </c>
      <c r="K224" s="171">
        <v>-26.9</v>
      </c>
      <c r="L224" s="172">
        <v>-0.67249999999999999</v>
      </c>
      <c r="M224" s="168" t="s">
        <v>604</v>
      </c>
      <c r="N224" s="165">
        <v>43138</v>
      </c>
      <c r="O224" s="1"/>
      <c r="P224" s="1"/>
      <c r="Q224" s="244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4">
        <v>88</v>
      </c>
      <c r="B225" s="155">
        <v>42837</v>
      </c>
      <c r="C225" s="155"/>
      <c r="D225" s="156" t="s">
        <v>102</v>
      </c>
      <c r="E225" s="157" t="s">
        <v>591</v>
      </c>
      <c r="F225" s="158">
        <v>289.5</v>
      </c>
      <c r="G225" s="157"/>
      <c r="H225" s="157">
        <v>354</v>
      </c>
      <c r="I225" s="159">
        <v>360</v>
      </c>
      <c r="J225" s="160" t="s">
        <v>741</v>
      </c>
      <c r="K225" s="161">
        <f t="shared" ref="K225:K233" si="84">H225-F225</f>
        <v>64.5</v>
      </c>
      <c r="L225" s="162">
        <f t="shared" ref="L225:L233" si="85">K225/F225</f>
        <v>0.22279792746113988</v>
      </c>
      <c r="M225" s="157" t="s">
        <v>594</v>
      </c>
      <c r="N225" s="163">
        <v>43040</v>
      </c>
      <c r="O225" s="1"/>
      <c r="P225" s="1"/>
      <c r="Q225" s="244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54">
        <v>89</v>
      </c>
      <c r="B226" s="155">
        <v>42845</v>
      </c>
      <c r="C226" s="155"/>
      <c r="D226" s="156" t="s">
        <v>435</v>
      </c>
      <c r="E226" s="157" t="s">
        <v>591</v>
      </c>
      <c r="F226" s="158">
        <v>700</v>
      </c>
      <c r="G226" s="157"/>
      <c r="H226" s="157">
        <v>840</v>
      </c>
      <c r="I226" s="159">
        <v>840</v>
      </c>
      <c r="J226" s="160" t="s">
        <v>742</v>
      </c>
      <c r="K226" s="161">
        <f t="shared" si="84"/>
        <v>140</v>
      </c>
      <c r="L226" s="162">
        <f t="shared" si="85"/>
        <v>0.2</v>
      </c>
      <c r="M226" s="157" t="s">
        <v>594</v>
      </c>
      <c r="N226" s="163">
        <v>42893</v>
      </c>
      <c r="O226" s="1"/>
      <c r="P226" s="1"/>
      <c r="Q226" s="244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54">
        <v>90</v>
      </c>
      <c r="B227" s="155">
        <v>42887</v>
      </c>
      <c r="C227" s="155"/>
      <c r="D227" s="156" t="s">
        <v>743</v>
      </c>
      <c r="E227" s="157" t="s">
        <v>591</v>
      </c>
      <c r="F227" s="158">
        <v>130</v>
      </c>
      <c r="G227" s="157"/>
      <c r="H227" s="157">
        <v>144.25</v>
      </c>
      <c r="I227" s="159">
        <v>170</v>
      </c>
      <c r="J227" s="160" t="s">
        <v>744</v>
      </c>
      <c r="K227" s="161">
        <f t="shared" si="84"/>
        <v>14.25</v>
      </c>
      <c r="L227" s="162">
        <f t="shared" si="85"/>
        <v>0.10961538461538461</v>
      </c>
      <c r="M227" s="157" t="s">
        <v>594</v>
      </c>
      <c r="N227" s="163">
        <v>43675</v>
      </c>
      <c r="O227" s="1"/>
      <c r="P227" s="1"/>
      <c r="Q227" s="244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54">
        <v>91</v>
      </c>
      <c r="B228" s="155">
        <v>42901</v>
      </c>
      <c r="C228" s="155"/>
      <c r="D228" s="156" t="s">
        <v>745</v>
      </c>
      <c r="E228" s="157" t="s">
        <v>591</v>
      </c>
      <c r="F228" s="158">
        <v>214.5</v>
      </c>
      <c r="G228" s="157"/>
      <c r="H228" s="157">
        <v>262</v>
      </c>
      <c r="I228" s="159">
        <v>262</v>
      </c>
      <c r="J228" s="160" t="s">
        <v>614</v>
      </c>
      <c r="K228" s="161">
        <f t="shared" si="84"/>
        <v>47.5</v>
      </c>
      <c r="L228" s="162">
        <f t="shared" si="85"/>
        <v>0.22144522144522144</v>
      </c>
      <c r="M228" s="157" t="s">
        <v>594</v>
      </c>
      <c r="N228" s="163">
        <v>42977</v>
      </c>
      <c r="O228" s="1"/>
      <c r="P228" s="1"/>
      <c r="Q228" s="244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5">
        <v>92</v>
      </c>
      <c r="B229" s="186">
        <v>42933</v>
      </c>
      <c r="C229" s="186"/>
      <c r="D229" s="187" t="s">
        <v>746</v>
      </c>
      <c r="E229" s="188" t="s">
        <v>591</v>
      </c>
      <c r="F229" s="189">
        <v>370</v>
      </c>
      <c r="G229" s="188"/>
      <c r="H229" s="188">
        <v>447.5</v>
      </c>
      <c r="I229" s="190">
        <v>450</v>
      </c>
      <c r="J229" s="191" t="s">
        <v>679</v>
      </c>
      <c r="K229" s="161">
        <f t="shared" si="84"/>
        <v>77.5</v>
      </c>
      <c r="L229" s="192">
        <f t="shared" si="85"/>
        <v>0.20945945945945946</v>
      </c>
      <c r="M229" s="188" t="s">
        <v>594</v>
      </c>
      <c r="N229" s="193">
        <v>43035</v>
      </c>
      <c r="O229" s="1"/>
      <c r="P229" s="1"/>
      <c r="Q229" s="244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5">
        <v>93</v>
      </c>
      <c r="B230" s="186">
        <v>42943</v>
      </c>
      <c r="C230" s="186"/>
      <c r="D230" s="187" t="s">
        <v>208</v>
      </c>
      <c r="E230" s="188" t="s">
        <v>591</v>
      </c>
      <c r="F230" s="189">
        <v>657.5</v>
      </c>
      <c r="G230" s="188"/>
      <c r="H230" s="188">
        <v>825</v>
      </c>
      <c r="I230" s="190">
        <v>820</v>
      </c>
      <c r="J230" s="191" t="s">
        <v>679</v>
      </c>
      <c r="K230" s="161">
        <f t="shared" si="84"/>
        <v>167.5</v>
      </c>
      <c r="L230" s="192">
        <f t="shared" si="85"/>
        <v>0.25475285171102663</v>
      </c>
      <c r="M230" s="188" t="s">
        <v>594</v>
      </c>
      <c r="N230" s="193">
        <v>43090</v>
      </c>
      <c r="O230" s="1"/>
      <c r="P230" s="1"/>
      <c r="Q230" s="244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54">
        <v>94</v>
      </c>
      <c r="B231" s="155">
        <v>42964</v>
      </c>
      <c r="C231" s="155"/>
      <c r="D231" s="156" t="s">
        <v>383</v>
      </c>
      <c r="E231" s="157" t="s">
        <v>591</v>
      </c>
      <c r="F231" s="158">
        <v>605</v>
      </c>
      <c r="G231" s="157"/>
      <c r="H231" s="157">
        <v>750</v>
      </c>
      <c r="I231" s="159">
        <v>750</v>
      </c>
      <c r="J231" s="160" t="s">
        <v>738</v>
      </c>
      <c r="K231" s="161">
        <f t="shared" si="84"/>
        <v>145</v>
      </c>
      <c r="L231" s="162">
        <f t="shared" si="85"/>
        <v>0.23966942148760331</v>
      </c>
      <c r="M231" s="157" t="s">
        <v>594</v>
      </c>
      <c r="N231" s="163">
        <v>43027</v>
      </c>
      <c r="O231" s="1"/>
      <c r="P231" s="1"/>
      <c r="Q231" s="244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64">
        <v>95</v>
      </c>
      <c r="B232" s="165">
        <v>42979</v>
      </c>
      <c r="C232" s="165"/>
      <c r="D232" s="173" t="s">
        <v>747</v>
      </c>
      <c r="E232" s="168" t="s">
        <v>591</v>
      </c>
      <c r="F232" s="168">
        <v>255</v>
      </c>
      <c r="G232" s="169"/>
      <c r="H232" s="169">
        <v>217.25</v>
      </c>
      <c r="I232" s="169">
        <v>320</v>
      </c>
      <c r="J232" s="170" t="s">
        <v>748</v>
      </c>
      <c r="K232" s="171">
        <f t="shared" si="84"/>
        <v>-37.75</v>
      </c>
      <c r="L232" s="174">
        <f t="shared" si="85"/>
        <v>-0.14803921568627451</v>
      </c>
      <c r="M232" s="168" t="s">
        <v>604</v>
      </c>
      <c r="N232" s="165">
        <v>43661</v>
      </c>
      <c r="O232" s="1"/>
      <c r="P232" s="1"/>
      <c r="Q232" s="244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54">
        <v>96</v>
      </c>
      <c r="B233" s="155">
        <v>42997</v>
      </c>
      <c r="C233" s="155"/>
      <c r="D233" s="156" t="s">
        <v>749</v>
      </c>
      <c r="E233" s="157" t="s">
        <v>591</v>
      </c>
      <c r="F233" s="158">
        <v>215</v>
      </c>
      <c r="G233" s="157"/>
      <c r="H233" s="157">
        <v>258</v>
      </c>
      <c r="I233" s="159">
        <v>258</v>
      </c>
      <c r="J233" s="160" t="s">
        <v>679</v>
      </c>
      <c r="K233" s="161">
        <f t="shared" si="84"/>
        <v>43</v>
      </c>
      <c r="L233" s="162">
        <f t="shared" si="85"/>
        <v>0.2</v>
      </c>
      <c r="M233" s="157" t="s">
        <v>594</v>
      </c>
      <c r="N233" s="163">
        <v>43040</v>
      </c>
      <c r="O233" s="1"/>
      <c r="P233" s="1"/>
      <c r="Q233" s="244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54">
        <v>97</v>
      </c>
      <c r="B234" s="155">
        <v>42997</v>
      </c>
      <c r="C234" s="155"/>
      <c r="D234" s="156" t="s">
        <v>749</v>
      </c>
      <c r="E234" s="157" t="s">
        <v>591</v>
      </c>
      <c r="F234" s="158">
        <v>215</v>
      </c>
      <c r="G234" s="157"/>
      <c r="H234" s="157">
        <v>258</v>
      </c>
      <c r="I234" s="159">
        <v>258</v>
      </c>
      <c r="J234" s="191" t="s">
        <v>679</v>
      </c>
      <c r="K234" s="161">
        <v>43</v>
      </c>
      <c r="L234" s="162">
        <v>0.2</v>
      </c>
      <c r="M234" s="157" t="s">
        <v>594</v>
      </c>
      <c r="N234" s="163">
        <v>43040</v>
      </c>
      <c r="O234" s="1"/>
      <c r="P234" s="1"/>
      <c r="Q234" s="244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5">
        <v>98</v>
      </c>
      <c r="B235" s="186">
        <v>42998</v>
      </c>
      <c r="C235" s="186"/>
      <c r="D235" s="187" t="s">
        <v>750</v>
      </c>
      <c r="E235" s="188" t="s">
        <v>591</v>
      </c>
      <c r="F235" s="158">
        <v>75</v>
      </c>
      <c r="G235" s="188"/>
      <c r="H235" s="188">
        <v>90</v>
      </c>
      <c r="I235" s="190">
        <v>90</v>
      </c>
      <c r="J235" s="160" t="s">
        <v>751</v>
      </c>
      <c r="K235" s="161">
        <f t="shared" ref="K235:K240" si="86">H235-F235</f>
        <v>15</v>
      </c>
      <c r="L235" s="162">
        <f t="shared" ref="L235:L240" si="87">K235/F235</f>
        <v>0.2</v>
      </c>
      <c r="M235" s="157" t="s">
        <v>594</v>
      </c>
      <c r="N235" s="163">
        <v>43019</v>
      </c>
      <c r="O235" s="1"/>
      <c r="P235" s="1"/>
      <c r="Q235" s="244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5">
        <v>99</v>
      </c>
      <c r="B236" s="186">
        <v>43011</v>
      </c>
      <c r="C236" s="186"/>
      <c r="D236" s="187" t="s">
        <v>752</v>
      </c>
      <c r="E236" s="188" t="s">
        <v>591</v>
      </c>
      <c r="F236" s="189">
        <v>315</v>
      </c>
      <c r="G236" s="188"/>
      <c r="H236" s="188">
        <v>392</v>
      </c>
      <c r="I236" s="190">
        <v>384</v>
      </c>
      <c r="J236" s="191" t="s">
        <v>753</v>
      </c>
      <c r="K236" s="161">
        <f t="shared" si="86"/>
        <v>77</v>
      </c>
      <c r="L236" s="192">
        <f t="shared" si="87"/>
        <v>0.24444444444444444</v>
      </c>
      <c r="M236" s="188" t="s">
        <v>594</v>
      </c>
      <c r="N236" s="193">
        <v>43017</v>
      </c>
      <c r="O236" s="1"/>
      <c r="P236" s="1"/>
      <c r="Q236" s="244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5">
        <v>100</v>
      </c>
      <c r="B237" s="186">
        <v>43013</v>
      </c>
      <c r="C237" s="186"/>
      <c r="D237" s="187" t="s">
        <v>468</v>
      </c>
      <c r="E237" s="188" t="s">
        <v>591</v>
      </c>
      <c r="F237" s="189">
        <v>145</v>
      </c>
      <c r="G237" s="188"/>
      <c r="H237" s="188">
        <v>179</v>
      </c>
      <c r="I237" s="190">
        <v>180</v>
      </c>
      <c r="J237" s="191" t="s">
        <v>754</v>
      </c>
      <c r="K237" s="161">
        <f t="shared" si="86"/>
        <v>34</v>
      </c>
      <c r="L237" s="192">
        <f t="shared" si="87"/>
        <v>0.23448275862068965</v>
      </c>
      <c r="M237" s="188" t="s">
        <v>594</v>
      </c>
      <c r="N237" s="193">
        <v>43025</v>
      </c>
      <c r="O237" s="1"/>
      <c r="P237" s="1"/>
      <c r="Q237" s="244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5">
        <v>101</v>
      </c>
      <c r="B238" s="186">
        <v>43014</v>
      </c>
      <c r="C238" s="186"/>
      <c r="D238" s="187" t="s">
        <v>358</v>
      </c>
      <c r="E238" s="188" t="s">
        <v>591</v>
      </c>
      <c r="F238" s="189">
        <v>256</v>
      </c>
      <c r="G238" s="188"/>
      <c r="H238" s="188">
        <v>323</v>
      </c>
      <c r="I238" s="190">
        <v>320</v>
      </c>
      <c r="J238" s="191" t="s">
        <v>679</v>
      </c>
      <c r="K238" s="161">
        <f t="shared" si="86"/>
        <v>67</v>
      </c>
      <c r="L238" s="192">
        <f t="shared" si="87"/>
        <v>0.26171875</v>
      </c>
      <c r="M238" s="188" t="s">
        <v>594</v>
      </c>
      <c r="N238" s="193">
        <v>43067</v>
      </c>
      <c r="O238" s="1"/>
      <c r="P238" s="1"/>
      <c r="Q238" s="244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5">
        <v>102</v>
      </c>
      <c r="B239" s="186">
        <v>43017</v>
      </c>
      <c r="C239" s="186"/>
      <c r="D239" s="187" t="s">
        <v>372</v>
      </c>
      <c r="E239" s="188" t="s">
        <v>591</v>
      </c>
      <c r="F239" s="189">
        <v>137.5</v>
      </c>
      <c r="G239" s="188"/>
      <c r="H239" s="188">
        <v>184</v>
      </c>
      <c r="I239" s="190">
        <v>183</v>
      </c>
      <c r="J239" s="191" t="s">
        <v>755</v>
      </c>
      <c r="K239" s="161">
        <f t="shared" si="86"/>
        <v>46.5</v>
      </c>
      <c r="L239" s="192">
        <f t="shared" si="87"/>
        <v>0.33818181818181819</v>
      </c>
      <c r="M239" s="188" t="s">
        <v>594</v>
      </c>
      <c r="N239" s="193">
        <v>43108</v>
      </c>
      <c r="O239" s="1"/>
      <c r="P239" s="1"/>
      <c r="Q239" s="244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5">
        <v>103</v>
      </c>
      <c r="B240" s="186">
        <v>43018</v>
      </c>
      <c r="C240" s="186"/>
      <c r="D240" s="187" t="s">
        <v>756</v>
      </c>
      <c r="E240" s="188" t="s">
        <v>591</v>
      </c>
      <c r="F240" s="189">
        <v>125.5</v>
      </c>
      <c r="G240" s="188"/>
      <c r="H240" s="188">
        <v>158</v>
      </c>
      <c r="I240" s="190">
        <v>155</v>
      </c>
      <c r="J240" s="191" t="s">
        <v>757</v>
      </c>
      <c r="K240" s="161">
        <f t="shared" si="86"/>
        <v>32.5</v>
      </c>
      <c r="L240" s="192">
        <f t="shared" si="87"/>
        <v>0.25896414342629481</v>
      </c>
      <c r="M240" s="188" t="s">
        <v>594</v>
      </c>
      <c r="N240" s="193">
        <v>43067</v>
      </c>
      <c r="O240" s="1"/>
      <c r="P240" s="1"/>
      <c r="Q240" s="244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5">
        <v>104</v>
      </c>
      <c r="B241" s="186">
        <v>43018</v>
      </c>
      <c r="C241" s="186"/>
      <c r="D241" s="187" t="s">
        <v>758</v>
      </c>
      <c r="E241" s="188" t="s">
        <v>591</v>
      </c>
      <c r="F241" s="189">
        <v>895</v>
      </c>
      <c r="G241" s="188"/>
      <c r="H241" s="188">
        <v>1122.5</v>
      </c>
      <c r="I241" s="190">
        <v>1078</v>
      </c>
      <c r="J241" s="191" t="s">
        <v>759</v>
      </c>
      <c r="K241" s="161">
        <v>227.5</v>
      </c>
      <c r="L241" s="192">
        <v>0.25418994413407803</v>
      </c>
      <c r="M241" s="188" t="s">
        <v>594</v>
      </c>
      <c r="N241" s="193">
        <v>43117</v>
      </c>
      <c r="O241" s="1"/>
      <c r="P241" s="1"/>
      <c r="Q241" s="244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5">
        <v>105</v>
      </c>
      <c r="B242" s="186">
        <v>43020</v>
      </c>
      <c r="C242" s="186"/>
      <c r="D242" s="187" t="s">
        <v>367</v>
      </c>
      <c r="E242" s="188" t="s">
        <v>591</v>
      </c>
      <c r="F242" s="189">
        <v>525</v>
      </c>
      <c r="G242" s="188"/>
      <c r="H242" s="188">
        <v>629</v>
      </c>
      <c r="I242" s="190">
        <v>629</v>
      </c>
      <c r="J242" s="191" t="s">
        <v>679</v>
      </c>
      <c r="K242" s="161">
        <v>104</v>
      </c>
      <c r="L242" s="192">
        <v>0.19809523809523799</v>
      </c>
      <c r="M242" s="188" t="s">
        <v>594</v>
      </c>
      <c r="N242" s="193">
        <v>43119</v>
      </c>
      <c r="O242" s="1"/>
      <c r="P242" s="1"/>
      <c r="Q242" s="244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5">
        <v>106</v>
      </c>
      <c r="B243" s="186">
        <v>43046</v>
      </c>
      <c r="C243" s="186"/>
      <c r="D243" s="187" t="s">
        <v>408</v>
      </c>
      <c r="E243" s="188" t="s">
        <v>591</v>
      </c>
      <c r="F243" s="189">
        <v>740</v>
      </c>
      <c r="G243" s="188"/>
      <c r="H243" s="188">
        <v>892.5</v>
      </c>
      <c r="I243" s="190">
        <v>900</v>
      </c>
      <c r="J243" s="191" t="s">
        <v>760</v>
      </c>
      <c r="K243" s="161">
        <f t="shared" ref="K243:K245" si="88">H243-F243</f>
        <v>152.5</v>
      </c>
      <c r="L243" s="192">
        <f t="shared" ref="L243:L245" si="89">K243/F243</f>
        <v>0.20608108108108109</v>
      </c>
      <c r="M243" s="188" t="s">
        <v>594</v>
      </c>
      <c r="N243" s="193">
        <v>43052</v>
      </c>
      <c r="O243" s="1"/>
      <c r="P243" s="1"/>
      <c r="Q243" s="244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54">
        <v>107</v>
      </c>
      <c r="B244" s="155">
        <v>43073</v>
      </c>
      <c r="C244" s="155"/>
      <c r="D244" s="156" t="s">
        <v>761</v>
      </c>
      <c r="E244" s="157" t="s">
        <v>591</v>
      </c>
      <c r="F244" s="158">
        <v>118.5</v>
      </c>
      <c r="G244" s="157"/>
      <c r="H244" s="157">
        <v>143.5</v>
      </c>
      <c r="I244" s="159">
        <v>145</v>
      </c>
      <c r="J244" s="160" t="s">
        <v>762</v>
      </c>
      <c r="K244" s="161">
        <f t="shared" si="88"/>
        <v>25</v>
      </c>
      <c r="L244" s="162">
        <f t="shared" si="89"/>
        <v>0.2109704641350211</v>
      </c>
      <c r="M244" s="157" t="s">
        <v>594</v>
      </c>
      <c r="N244" s="163">
        <v>43097</v>
      </c>
      <c r="O244" s="1"/>
      <c r="P244" s="1"/>
      <c r="Q244" s="244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64">
        <v>108</v>
      </c>
      <c r="B245" s="165">
        <v>43090</v>
      </c>
      <c r="C245" s="165"/>
      <c r="D245" s="166" t="s">
        <v>440</v>
      </c>
      <c r="E245" s="167" t="s">
        <v>591</v>
      </c>
      <c r="F245" s="168">
        <v>715</v>
      </c>
      <c r="G245" s="168"/>
      <c r="H245" s="169">
        <v>500</v>
      </c>
      <c r="I245" s="169">
        <v>872</v>
      </c>
      <c r="J245" s="170" t="s">
        <v>763</v>
      </c>
      <c r="K245" s="171">
        <f t="shared" si="88"/>
        <v>-215</v>
      </c>
      <c r="L245" s="172">
        <f t="shared" si="89"/>
        <v>-0.30069930069930068</v>
      </c>
      <c r="M245" s="168" t="s">
        <v>604</v>
      </c>
      <c r="N245" s="165">
        <v>43670</v>
      </c>
      <c r="O245" s="1"/>
      <c r="P245" s="1"/>
      <c r="Q245" s="244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54">
        <v>109</v>
      </c>
      <c r="B246" s="155">
        <v>43098</v>
      </c>
      <c r="C246" s="155"/>
      <c r="D246" s="156" t="s">
        <v>752</v>
      </c>
      <c r="E246" s="157" t="s">
        <v>591</v>
      </c>
      <c r="F246" s="158">
        <v>435</v>
      </c>
      <c r="G246" s="157"/>
      <c r="H246" s="157">
        <v>542.5</v>
      </c>
      <c r="I246" s="159">
        <v>539</v>
      </c>
      <c r="J246" s="160" t="s">
        <v>679</v>
      </c>
      <c r="K246" s="161">
        <v>107.5</v>
      </c>
      <c r="L246" s="162">
        <v>0.247126436781609</v>
      </c>
      <c r="M246" s="157" t="s">
        <v>594</v>
      </c>
      <c r="N246" s="163">
        <v>43206</v>
      </c>
      <c r="O246" s="1"/>
      <c r="P246" s="1"/>
      <c r="Q246" s="244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54">
        <v>110</v>
      </c>
      <c r="B247" s="155">
        <v>43098</v>
      </c>
      <c r="C247" s="155"/>
      <c r="D247" s="156" t="s">
        <v>560</v>
      </c>
      <c r="E247" s="157" t="s">
        <v>591</v>
      </c>
      <c r="F247" s="158">
        <v>885</v>
      </c>
      <c r="G247" s="157"/>
      <c r="H247" s="157">
        <v>1090</v>
      </c>
      <c r="I247" s="159">
        <v>1084</v>
      </c>
      <c r="J247" s="160" t="s">
        <v>679</v>
      </c>
      <c r="K247" s="161">
        <v>205</v>
      </c>
      <c r="L247" s="162">
        <v>0.23163841807909599</v>
      </c>
      <c r="M247" s="157" t="s">
        <v>594</v>
      </c>
      <c r="N247" s="163">
        <v>43213</v>
      </c>
      <c r="O247" s="1"/>
      <c r="P247" s="1"/>
      <c r="Q247" s="244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94">
        <v>111</v>
      </c>
      <c r="B248" s="195">
        <v>43192</v>
      </c>
      <c r="C248" s="195"/>
      <c r="D248" s="173" t="s">
        <v>764</v>
      </c>
      <c r="E248" s="168" t="s">
        <v>591</v>
      </c>
      <c r="F248" s="196">
        <v>478.5</v>
      </c>
      <c r="G248" s="168"/>
      <c r="H248" s="168">
        <v>442</v>
      </c>
      <c r="I248" s="169">
        <v>613</v>
      </c>
      <c r="J248" s="170" t="s">
        <v>765</v>
      </c>
      <c r="K248" s="171">
        <f t="shared" ref="K248:K251" si="90">H248-F248</f>
        <v>-36.5</v>
      </c>
      <c r="L248" s="172">
        <f t="shared" ref="L248:L251" si="91">K248/F248</f>
        <v>-7.6280041797283177E-2</v>
      </c>
      <c r="M248" s="168" t="s">
        <v>604</v>
      </c>
      <c r="N248" s="165">
        <v>43762</v>
      </c>
      <c r="O248" s="1"/>
      <c r="P248" s="1"/>
      <c r="Q248" s="244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64">
        <v>112</v>
      </c>
      <c r="B249" s="165">
        <v>43194</v>
      </c>
      <c r="C249" s="165"/>
      <c r="D249" s="166" t="s">
        <v>766</v>
      </c>
      <c r="E249" s="167" t="s">
        <v>591</v>
      </c>
      <c r="F249" s="168">
        <f>141.5-7.3</f>
        <v>134.19999999999999</v>
      </c>
      <c r="G249" s="168"/>
      <c r="H249" s="169">
        <v>77</v>
      </c>
      <c r="I249" s="169">
        <v>180</v>
      </c>
      <c r="J249" s="170" t="s">
        <v>767</v>
      </c>
      <c r="K249" s="171">
        <f t="shared" si="90"/>
        <v>-57.199999999999989</v>
      </c>
      <c r="L249" s="172">
        <f t="shared" si="91"/>
        <v>-0.42622950819672129</v>
      </c>
      <c r="M249" s="168" t="s">
        <v>604</v>
      </c>
      <c r="N249" s="165">
        <v>43522</v>
      </c>
      <c r="O249" s="1"/>
      <c r="P249" s="1"/>
      <c r="Q249" s="244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64">
        <v>113</v>
      </c>
      <c r="B250" s="165">
        <v>43209</v>
      </c>
      <c r="C250" s="165"/>
      <c r="D250" s="166" t="s">
        <v>768</v>
      </c>
      <c r="E250" s="167" t="s">
        <v>591</v>
      </c>
      <c r="F250" s="168">
        <v>430</v>
      </c>
      <c r="G250" s="168"/>
      <c r="H250" s="169">
        <v>220</v>
      </c>
      <c r="I250" s="169">
        <v>537</v>
      </c>
      <c r="J250" s="170" t="s">
        <v>769</v>
      </c>
      <c r="K250" s="171">
        <f t="shared" si="90"/>
        <v>-210</v>
      </c>
      <c r="L250" s="172">
        <f t="shared" si="91"/>
        <v>-0.48837209302325579</v>
      </c>
      <c r="M250" s="168" t="s">
        <v>604</v>
      </c>
      <c r="N250" s="165">
        <v>43252</v>
      </c>
      <c r="O250" s="1"/>
      <c r="P250" s="1"/>
      <c r="Q250" s="244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5">
        <v>114</v>
      </c>
      <c r="B251" s="186">
        <v>43220</v>
      </c>
      <c r="C251" s="186"/>
      <c r="D251" s="187" t="s">
        <v>770</v>
      </c>
      <c r="E251" s="188" t="s">
        <v>591</v>
      </c>
      <c r="F251" s="188">
        <v>153.5</v>
      </c>
      <c r="G251" s="188"/>
      <c r="H251" s="188">
        <v>196</v>
      </c>
      <c r="I251" s="190">
        <v>196</v>
      </c>
      <c r="J251" s="160" t="s">
        <v>771</v>
      </c>
      <c r="K251" s="161">
        <f t="shared" si="90"/>
        <v>42.5</v>
      </c>
      <c r="L251" s="162">
        <f t="shared" si="91"/>
        <v>0.27687296416938112</v>
      </c>
      <c r="M251" s="157" t="s">
        <v>594</v>
      </c>
      <c r="N251" s="163">
        <v>43605</v>
      </c>
      <c r="O251" s="1"/>
      <c r="P251" s="1"/>
      <c r="Q251" s="244"/>
      <c r="R251" s="1"/>
      <c r="S251" s="6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64">
        <v>115</v>
      </c>
      <c r="B252" s="165">
        <v>43306</v>
      </c>
      <c r="C252" s="165"/>
      <c r="D252" s="166" t="s">
        <v>739</v>
      </c>
      <c r="E252" s="167" t="s">
        <v>591</v>
      </c>
      <c r="F252" s="168">
        <v>27.5</v>
      </c>
      <c r="G252" s="168"/>
      <c r="H252" s="169">
        <v>13.1</v>
      </c>
      <c r="I252" s="169">
        <v>60</v>
      </c>
      <c r="J252" s="170" t="s">
        <v>772</v>
      </c>
      <c r="K252" s="171">
        <v>-14.4</v>
      </c>
      <c r="L252" s="172">
        <v>-0.52363636363636401</v>
      </c>
      <c r="M252" s="168" t="s">
        <v>604</v>
      </c>
      <c r="N252" s="165">
        <v>43138</v>
      </c>
      <c r="O252" s="1"/>
      <c r="P252" s="1"/>
      <c r="Q252" s="244"/>
      <c r="R252" s="1"/>
      <c r="S252" s="6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94">
        <v>116</v>
      </c>
      <c r="B253" s="195">
        <v>43318</v>
      </c>
      <c r="C253" s="195"/>
      <c r="D253" s="173" t="s">
        <v>773</v>
      </c>
      <c r="E253" s="168" t="s">
        <v>591</v>
      </c>
      <c r="F253" s="168">
        <v>148.5</v>
      </c>
      <c r="G253" s="168"/>
      <c r="H253" s="168">
        <v>102</v>
      </c>
      <c r="I253" s="169">
        <v>182</v>
      </c>
      <c r="J253" s="170" t="s">
        <v>774</v>
      </c>
      <c r="K253" s="171">
        <f>H253-F253</f>
        <v>-46.5</v>
      </c>
      <c r="L253" s="172">
        <f>K253/F253</f>
        <v>-0.31313131313131315</v>
      </c>
      <c r="M253" s="168" t="s">
        <v>604</v>
      </c>
      <c r="N253" s="165">
        <v>43661</v>
      </c>
      <c r="O253" s="1"/>
      <c r="P253" s="1"/>
      <c r="Q253" s="244"/>
      <c r="R253" s="1"/>
      <c r="S253" s="6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54">
        <v>117</v>
      </c>
      <c r="B254" s="155">
        <v>43335</v>
      </c>
      <c r="C254" s="155"/>
      <c r="D254" s="156" t="s">
        <v>775</v>
      </c>
      <c r="E254" s="157" t="s">
        <v>591</v>
      </c>
      <c r="F254" s="188">
        <v>285</v>
      </c>
      <c r="G254" s="157"/>
      <c r="H254" s="157">
        <v>355</v>
      </c>
      <c r="I254" s="159">
        <v>364</v>
      </c>
      <c r="J254" s="160" t="s">
        <v>776</v>
      </c>
      <c r="K254" s="161">
        <v>70</v>
      </c>
      <c r="L254" s="162">
        <v>0.24561403508771901</v>
      </c>
      <c r="M254" s="157" t="s">
        <v>594</v>
      </c>
      <c r="N254" s="163">
        <v>43455</v>
      </c>
      <c r="O254" s="1"/>
      <c r="P254" s="1"/>
      <c r="Q254" s="244"/>
      <c r="R254" s="1"/>
      <c r="S254" s="6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54">
        <v>118</v>
      </c>
      <c r="B255" s="155">
        <v>43341</v>
      </c>
      <c r="C255" s="155"/>
      <c r="D255" s="156" t="s">
        <v>398</v>
      </c>
      <c r="E255" s="157" t="s">
        <v>591</v>
      </c>
      <c r="F255" s="188">
        <v>525</v>
      </c>
      <c r="G255" s="157"/>
      <c r="H255" s="157">
        <v>585</v>
      </c>
      <c r="I255" s="159">
        <v>635</v>
      </c>
      <c r="J255" s="160" t="s">
        <v>777</v>
      </c>
      <c r="K255" s="161">
        <f t="shared" ref="K255:K306" si="92">H255-F255</f>
        <v>60</v>
      </c>
      <c r="L255" s="162">
        <f t="shared" ref="L255:L306" si="93">K255/F255</f>
        <v>0.11428571428571428</v>
      </c>
      <c r="M255" s="157" t="s">
        <v>594</v>
      </c>
      <c r="N255" s="163">
        <v>43662</v>
      </c>
      <c r="O255" s="1"/>
      <c r="P255" s="1"/>
      <c r="Q255" s="244"/>
      <c r="R255" s="1"/>
      <c r="S255" s="6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54">
        <v>119</v>
      </c>
      <c r="B256" s="155">
        <v>43395</v>
      </c>
      <c r="C256" s="155"/>
      <c r="D256" s="156" t="s">
        <v>383</v>
      </c>
      <c r="E256" s="157" t="s">
        <v>591</v>
      </c>
      <c r="F256" s="188">
        <v>475</v>
      </c>
      <c r="G256" s="157"/>
      <c r="H256" s="157">
        <v>574</v>
      </c>
      <c r="I256" s="159">
        <v>570</v>
      </c>
      <c r="J256" s="160" t="s">
        <v>679</v>
      </c>
      <c r="K256" s="161">
        <f t="shared" si="92"/>
        <v>99</v>
      </c>
      <c r="L256" s="162">
        <f t="shared" si="93"/>
        <v>0.20842105263157895</v>
      </c>
      <c r="M256" s="157" t="s">
        <v>594</v>
      </c>
      <c r="N256" s="163">
        <v>43403</v>
      </c>
      <c r="O256" s="1"/>
      <c r="P256" s="1"/>
      <c r="Q256" s="244"/>
      <c r="R256" s="1"/>
      <c r="S256" s="6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5">
        <v>120</v>
      </c>
      <c r="B257" s="186">
        <v>43397</v>
      </c>
      <c r="C257" s="186"/>
      <c r="D257" s="187" t="s">
        <v>778</v>
      </c>
      <c r="E257" s="188" t="s">
        <v>591</v>
      </c>
      <c r="F257" s="188">
        <v>707.5</v>
      </c>
      <c r="G257" s="188"/>
      <c r="H257" s="188">
        <v>872</v>
      </c>
      <c r="I257" s="190">
        <v>872</v>
      </c>
      <c r="J257" s="191" t="s">
        <v>679</v>
      </c>
      <c r="K257" s="161">
        <f t="shared" si="92"/>
        <v>164.5</v>
      </c>
      <c r="L257" s="192">
        <f t="shared" si="93"/>
        <v>0.23250883392226149</v>
      </c>
      <c r="M257" s="188" t="s">
        <v>594</v>
      </c>
      <c r="N257" s="193">
        <v>43482</v>
      </c>
      <c r="O257" s="1"/>
      <c r="P257" s="1"/>
      <c r="Q257" s="244"/>
      <c r="R257" s="1"/>
      <c r="S257" s="6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5">
        <v>121</v>
      </c>
      <c r="B258" s="186">
        <v>43398</v>
      </c>
      <c r="C258" s="186"/>
      <c r="D258" s="187" t="s">
        <v>779</v>
      </c>
      <c r="E258" s="188" t="s">
        <v>591</v>
      </c>
      <c r="F258" s="188">
        <v>162</v>
      </c>
      <c r="G258" s="188"/>
      <c r="H258" s="188">
        <v>204</v>
      </c>
      <c r="I258" s="190">
        <v>209</v>
      </c>
      <c r="J258" s="191" t="s">
        <v>780</v>
      </c>
      <c r="K258" s="161">
        <f t="shared" si="92"/>
        <v>42</v>
      </c>
      <c r="L258" s="192">
        <f t="shared" si="93"/>
        <v>0.25925925925925924</v>
      </c>
      <c r="M258" s="188" t="s">
        <v>594</v>
      </c>
      <c r="N258" s="193">
        <v>43539</v>
      </c>
      <c r="O258" s="1"/>
      <c r="P258" s="1"/>
      <c r="Q258" s="244"/>
      <c r="R258" s="1"/>
      <c r="S258" s="6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5">
        <v>122</v>
      </c>
      <c r="B259" s="186">
        <v>43399</v>
      </c>
      <c r="C259" s="186"/>
      <c r="D259" s="187" t="s">
        <v>488</v>
      </c>
      <c r="E259" s="188" t="s">
        <v>591</v>
      </c>
      <c r="F259" s="188">
        <v>240</v>
      </c>
      <c r="G259" s="188"/>
      <c r="H259" s="188">
        <v>297</v>
      </c>
      <c r="I259" s="190">
        <v>297</v>
      </c>
      <c r="J259" s="191" t="s">
        <v>679</v>
      </c>
      <c r="K259" s="197">
        <f t="shared" si="92"/>
        <v>57</v>
      </c>
      <c r="L259" s="192">
        <f t="shared" si="93"/>
        <v>0.23749999999999999</v>
      </c>
      <c r="M259" s="188" t="s">
        <v>594</v>
      </c>
      <c r="N259" s="193">
        <v>43417</v>
      </c>
      <c r="O259" s="1"/>
      <c r="P259" s="1"/>
      <c r="Q259" s="244"/>
      <c r="R259" s="1"/>
      <c r="S259" s="6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54">
        <v>123</v>
      </c>
      <c r="B260" s="155">
        <v>43439</v>
      </c>
      <c r="C260" s="155"/>
      <c r="D260" s="156" t="s">
        <v>781</v>
      </c>
      <c r="E260" s="157" t="s">
        <v>591</v>
      </c>
      <c r="F260" s="157">
        <v>202.5</v>
      </c>
      <c r="G260" s="157"/>
      <c r="H260" s="157">
        <v>255</v>
      </c>
      <c r="I260" s="159">
        <v>252</v>
      </c>
      <c r="J260" s="160" t="s">
        <v>679</v>
      </c>
      <c r="K260" s="161">
        <f t="shared" si="92"/>
        <v>52.5</v>
      </c>
      <c r="L260" s="162">
        <f t="shared" si="93"/>
        <v>0.25925925925925924</v>
      </c>
      <c r="M260" s="157" t="s">
        <v>594</v>
      </c>
      <c r="N260" s="163">
        <v>43542</v>
      </c>
      <c r="O260" s="1"/>
      <c r="P260" s="1"/>
      <c r="Q260" s="244"/>
      <c r="R260" s="1"/>
      <c r="S260" s="6" t="s">
        <v>782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5">
        <v>124</v>
      </c>
      <c r="B261" s="186">
        <v>43465</v>
      </c>
      <c r="C261" s="155"/>
      <c r="D261" s="187" t="s">
        <v>159</v>
      </c>
      <c r="E261" s="188" t="s">
        <v>591</v>
      </c>
      <c r="F261" s="188">
        <v>710</v>
      </c>
      <c r="G261" s="188"/>
      <c r="H261" s="188">
        <v>866</v>
      </c>
      <c r="I261" s="190">
        <v>866</v>
      </c>
      <c r="J261" s="191" t="s">
        <v>679</v>
      </c>
      <c r="K261" s="161">
        <f t="shared" si="92"/>
        <v>156</v>
      </c>
      <c r="L261" s="162">
        <f t="shared" si="93"/>
        <v>0.21971830985915494</v>
      </c>
      <c r="M261" s="157" t="s">
        <v>594</v>
      </c>
      <c r="N261" s="163">
        <v>43553</v>
      </c>
      <c r="O261" s="1"/>
      <c r="P261" s="1"/>
      <c r="Q261" s="244"/>
      <c r="R261" s="1"/>
      <c r="S261" s="6" t="s">
        <v>782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5">
        <v>125</v>
      </c>
      <c r="B262" s="186">
        <v>43522</v>
      </c>
      <c r="C262" s="186"/>
      <c r="D262" s="187" t="s">
        <v>174</v>
      </c>
      <c r="E262" s="188" t="s">
        <v>591</v>
      </c>
      <c r="F262" s="188">
        <v>337.25</v>
      </c>
      <c r="G262" s="188"/>
      <c r="H262" s="188">
        <v>398.5</v>
      </c>
      <c r="I262" s="190">
        <v>411</v>
      </c>
      <c r="J262" s="160" t="s">
        <v>783</v>
      </c>
      <c r="K262" s="161">
        <f t="shared" si="92"/>
        <v>61.25</v>
      </c>
      <c r="L262" s="162">
        <f t="shared" si="93"/>
        <v>0.1816160118606375</v>
      </c>
      <c r="M262" s="157" t="s">
        <v>594</v>
      </c>
      <c r="N262" s="163">
        <v>43760</v>
      </c>
      <c r="O262" s="1"/>
      <c r="P262" s="1"/>
      <c r="Q262" s="244"/>
      <c r="R262" s="1"/>
      <c r="S262" s="6" t="s">
        <v>782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98">
        <v>126</v>
      </c>
      <c r="B263" s="199">
        <v>43559</v>
      </c>
      <c r="C263" s="199"/>
      <c r="D263" s="200" t="s">
        <v>784</v>
      </c>
      <c r="E263" s="201" t="s">
        <v>591</v>
      </c>
      <c r="F263" s="201">
        <v>130</v>
      </c>
      <c r="G263" s="201"/>
      <c r="H263" s="201">
        <v>65</v>
      </c>
      <c r="I263" s="202">
        <v>158</v>
      </c>
      <c r="J263" s="170" t="s">
        <v>785</v>
      </c>
      <c r="K263" s="171">
        <f t="shared" si="92"/>
        <v>-65</v>
      </c>
      <c r="L263" s="172">
        <f t="shared" si="93"/>
        <v>-0.5</v>
      </c>
      <c r="M263" s="168" t="s">
        <v>604</v>
      </c>
      <c r="N263" s="165">
        <v>43726</v>
      </c>
      <c r="O263" s="1"/>
      <c r="P263" s="1"/>
      <c r="Q263" s="244"/>
      <c r="R263" s="1"/>
      <c r="S263" s="6" t="s">
        <v>786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5">
        <v>127</v>
      </c>
      <c r="B264" s="186">
        <v>43017</v>
      </c>
      <c r="C264" s="186"/>
      <c r="D264" s="187" t="s">
        <v>210</v>
      </c>
      <c r="E264" s="188" t="s">
        <v>591</v>
      </c>
      <c r="F264" s="188">
        <v>141.5</v>
      </c>
      <c r="G264" s="188"/>
      <c r="H264" s="188">
        <v>183.5</v>
      </c>
      <c r="I264" s="190">
        <v>210</v>
      </c>
      <c r="J264" s="160" t="s">
        <v>780</v>
      </c>
      <c r="K264" s="161">
        <f t="shared" si="92"/>
        <v>42</v>
      </c>
      <c r="L264" s="162">
        <f t="shared" si="93"/>
        <v>0.29681978798586572</v>
      </c>
      <c r="M264" s="157" t="s">
        <v>594</v>
      </c>
      <c r="N264" s="163">
        <v>43042</v>
      </c>
      <c r="O264" s="1"/>
      <c r="P264" s="1"/>
      <c r="Q264" s="244"/>
      <c r="R264" s="1"/>
      <c r="S264" s="6" t="s">
        <v>786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98">
        <v>128</v>
      </c>
      <c r="B265" s="199">
        <v>43074</v>
      </c>
      <c r="C265" s="199"/>
      <c r="D265" s="200" t="s">
        <v>787</v>
      </c>
      <c r="E265" s="201" t="s">
        <v>591</v>
      </c>
      <c r="F265" s="196">
        <v>172</v>
      </c>
      <c r="G265" s="201"/>
      <c r="H265" s="201">
        <v>155.25</v>
      </c>
      <c r="I265" s="202">
        <v>230</v>
      </c>
      <c r="J265" s="170" t="s">
        <v>788</v>
      </c>
      <c r="K265" s="171">
        <f t="shared" si="92"/>
        <v>-16.75</v>
      </c>
      <c r="L265" s="172">
        <f t="shared" si="93"/>
        <v>-9.7383720930232565E-2</v>
      </c>
      <c r="M265" s="168" t="s">
        <v>604</v>
      </c>
      <c r="N265" s="165">
        <v>43787</v>
      </c>
      <c r="O265" s="1"/>
      <c r="P265" s="1"/>
      <c r="Q265" s="244"/>
      <c r="R265" s="1"/>
      <c r="S265" s="6" t="s">
        <v>786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85">
        <v>129</v>
      </c>
      <c r="B266" s="186">
        <v>43398</v>
      </c>
      <c r="C266" s="186"/>
      <c r="D266" s="187" t="s">
        <v>120</v>
      </c>
      <c r="E266" s="188" t="s">
        <v>591</v>
      </c>
      <c r="F266" s="188">
        <v>698.5</v>
      </c>
      <c r="G266" s="188"/>
      <c r="H266" s="188">
        <v>890</v>
      </c>
      <c r="I266" s="190">
        <v>890</v>
      </c>
      <c r="J266" s="160" t="s">
        <v>789</v>
      </c>
      <c r="K266" s="161">
        <f t="shared" si="92"/>
        <v>191.5</v>
      </c>
      <c r="L266" s="162">
        <f t="shared" si="93"/>
        <v>0.27415891195418757</v>
      </c>
      <c r="M266" s="157" t="s">
        <v>594</v>
      </c>
      <c r="N266" s="163">
        <v>44328</v>
      </c>
      <c r="O266" s="1"/>
      <c r="P266" s="1"/>
      <c r="Q266" s="244"/>
      <c r="R266" s="1"/>
      <c r="S266" s="6" t="s">
        <v>782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5">
        <v>130</v>
      </c>
      <c r="B267" s="186">
        <v>42877</v>
      </c>
      <c r="C267" s="186"/>
      <c r="D267" s="187" t="s">
        <v>790</v>
      </c>
      <c r="E267" s="188" t="s">
        <v>591</v>
      </c>
      <c r="F267" s="188">
        <v>127.6</v>
      </c>
      <c r="G267" s="188"/>
      <c r="H267" s="188">
        <v>138</v>
      </c>
      <c r="I267" s="190">
        <v>190</v>
      </c>
      <c r="J267" s="160" t="s">
        <v>791</v>
      </c>
      <c r="K267" s="161">
        <f t="shared" si="92"/>
        <v>10.400000000000006</v>
      </c>
      <c r="L267" s="162">
        <f t="shared" si="93"/>
        <v>8.1504702194357417E-2</v>
      </c>
      <c r="M267" s="157" t="s">
        <v>594</v>
      </c>
      <c r="N267" s="163">
        <v>43774</v>
      </c>
      <c r="O267" s="1"/>
      <c r="P267" s="1"/>
      <c r="Q267" s="244"/>
      <c r="R267" s="1"/>
      <c r="S267" s="6" t="s">
        <v>786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5">
        <v>131</v>
      </c>
      <c r="B268" s="186">
        <v>43158</v>
      </c>
      <c r="C268" s="186"/>
      <c r="D268" s="187" t="s">
        <v>792</v>
      </c>
      <c r="E268" s="188" t="s">
        <v>591</v>
      </c>
      <c r="F268" s="188">
        <v>317</v>
      </c>
      <c r="G268" s="188"/>
      <c r="H268" s="188">
        <v>382.5</v>
      </c>
      <c r="I268" s="190">
        <v>398</v>
      </c>
      <c r="J268" s="160" t="s">
        <v>793</v>
      </c>
      <c r="K268" s="161">
        <f t="shared" si="92"/>
        <v>65.5</v>
      </c>
      <c r="L268" s="162">
        <f t="shared" si="93"/>
        <v>0.20662460567823343</v>
      </c>
      <c r="M268" s="157" t="s">
        <v>594</v>
      </c>
      <c r="N268" s="163">
        <v>44238</v>
      </c>
      <c r="O268" s="1"/>
      <c r="P268" s="1"/>
      <c r="Q268" s="244"/>
      <c r="R268" s="1"/>
      <c r="S268" s="6" t="s">
        <v>786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98">
        <v>132</v>
      </c>
      <c r="B269" s="199">
        <v>43164</v>
      </c>
      <c r="C269" s="199"/>
      <c r="D269" s="200" t="s">
        <v>166</v>
      </c>
      <c r="E269" s="201" t="s">
        <v>591</v>
      </c>
      <c r="F269" s="196">
        <f>510-14.4</f>
        <v>495.6</v>
      </c>
      <c r="G269" s="201"/>
      <c r="H269" s="201">
        <v>350</v>
      </c>
      <c r="I269" s="202">
        <v>672</v>
      </c>
      <c r="J269" s="170" t="s">
        <v>794</v>
      </c>
      <c r="K269" s="171">
        <f t="shared" si="92"/>
        <v>-145.60000000000002</v>
      </c>
      <c r="L269" s="172">
        <f t="shared" si="93"/>
        <v>-0.29378531073446329</v>
      </c>
      <c r="M269" s="168" t="s">
        <v>604</v>
      </c>
      <c r="N269" s="165">
        <v>43887</v>
      </c>
      <c r="O269" s="1"/>
      <c r="P269" s="1"/>
      <c r="Q269" s="244"/>
      <c r="R269" s="1"/>
      <c r="S269" s="6" t="s">
        <v>782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98">
        <v>133</v>
      </c>
      <c r="B270" s="199">
        <v>43237</v>
      </c>
      <c r="C270" s="199"/>
      <c r="D270" s="200" t="s">
        <v>795</v>
      </c>
      <c r="E270" s="201" t="s">
        <v>591</v>
      </c>
      <c r="F270" s="196">
        <v>230.3</v>
      </c>
      <c r="G270" s="201"/>
      <c r="H270" s="201">
        <v>102.5</v>
      </c>
      <c r="I270" s="202">
        <v>348</v>
      </c>
      <c r="J270" s="170" t="s">
        <v>796</v>
      </c>
      <c r="K270" s="171">
        <f t="shared" si="92"/>
        <v>-127.80000000000001</v>
      </c>
      <c r="L270" s="172">
        <f t="shared" si="93"/>
        <v>-0.55492835432045162</v>
      </c>
      <c r="M270" s="168" t="s">
        <v>604</v>
      </c>
      <c r="N270" s="165">
        <v>43896</v>
      </c>
      <c r="O270" s="1"/>
      <c r="P270" s="1"/>
      <c r="Q270" s="244"/>
      <c r="R270" s="1"/>
      <c r="S270" s="6" t="s">
        <v>782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85">
        <v>134</v>
      </c>
      <c r="B271" s="186">
        <v>43258</v>
      </c>
      <c r="C271" s="186"/>
      <c r="D271" s="187" t="s">
        <v>444</v>
      </c>
      <c r="E271" s="188" t="s">
        <v>591</v>
      </c>
      <c r="F271" s="188">
        <f>342.5-5.1</f>
        <v>337.4</v>
      </c>
      <c r="G271" s="188"/>
      <c r="H271" s="188">
        <v>412.5</v>
      </c>
      <c r="I271" s="190">
        <v>439</v>
      </c>
      <c r="J271" s="160" t="s">
        <v>797</v>
      </c>
      <c r="K271" s="161">
        <f t="shared" si="92"/>
        <v>75.100000000000023</v>
      </c>
      <c r="L271" s="162">
        <f t="shared" si="93"/>
        <v>0.22258446947243635</v>
      </c>
      <c r="M271" s="157" t="s">
        <v>594</v>
      </c>
      <c r="N271" s="163">
        <v>44230</v>
      </c>
      <c r="O271" s="1"/>
      <c r="P271" s="1"/>
      <c r="Q271" s="244"/>
      <c r="R271" s="1"/>
      <c r="S271" s="6" t="s">
        <v>786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79">
        <v>135</v>
      </c>
      <c r="B272" s="178">
        <v>43285</v>
      </c>
      <c r="C272" s="178"/>
      <c r="D272" s="179" t="s">
        <v>58</v>
      </c>
      <c r="E272" s="180" t="s">
        <v>591</v>
      </c>
      <c r="F272" s="180">
        <f>127.5-5.53</f>
        <v>121.97</v>
      </c>
      <c r="G272" s="181"/>
      <c r="H272" s="181">
        <v>122.5</v>
      </c>
      <c r="I272" s="181">
        <v>170</v>
      </c>
      <c r="J272" s="182" t="s">
        <v>798</v>
      </c>
      <c r="K272" s="183">
        <f t="shared" si="92"/>
        <v>0.53000000000000114</v>
      </c>
      <c r="L272" s="184">
        <f t="shared" si="93"/>
        <v>4.3453308190538747E-3</v>
      </c>
      <c r="M272" s="180" t="s">
        <v>612</v>
      </c>
      <c r="N272" s="178">
        <v>44431</v>
      </c>
      <c r="O272" s="1"/>
      <c r="P272" s="1"/>
      <c r="Q272" s="244"/>
      <c r="R272" s="1"/>
      <c r="S272" s="6" t="s">
        <v>782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98">
        <v>136</v>
      </c>
      <c r="B273" s="199">
        <v>43294</v>
      </c>
      <c r="C273" s="199"/>
      <c r="D273" s="200" t="s">
        <v>799</v>
      </c>
      <c r="E273" s="201" t="s">
        <v>591</v>
      </c>
      <c r="F273" s="196">
        <v>46.5</v>
      </c>
      <c r="G273" s="201"/>
      <c r="H273" s="201">
        <v>17</v>
      </c>
      <c r="I273" s="202">
        <v>59</v>
      </c>
      <c r="J273" s="170" t="s">
        <v>800</v>
      </c>
      <c r="K273" s="171">
        <f t="shared" si="92"/>
        <v>-29.5</v>
      </c>
      <c r="L273" s="172">
        <f t="shared" si="93"/>
        <v>-0.63440860215053763</v>
      </c>
      <c r="M273" s="168" t="s">
        <v>604</v>
      </c>
      <c r="N273" s="165">
        <v>43887</v>
      </c>
      <c r="O273" s="1"/>
      <c r="P273" s="1"/>
      <c r="Q273" s="244"/>
      <c r="R273" s="1"/>
      <c r="S273" s="6" t="s">
        <v>782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85">
        <v>137</v>
      </c>
      <c r="B274" s="186">
        <v>43396</v>
      </c>
      <c r="C274" s="186"/>
      <c r="D274" s="187" t="s">
        <v>427</v>
      </c>
      <c r="E274" s="188" t="s">
        <v>591</v>
      </c>
      <c r="F274" s="188">
        <v>156.5</v>
      </c>
      <c r="G274" s="188"/>
      <c r="H274" s="188">
        <v>207.5</v>
      </c>
      <c r="I274" s="190">
        <v>191</v>
      </c>
      <c r="J274" s="160" t="s">
        <v>679</v>
      </c>
      <c r="K274" s="161">
        <f t="shared" si="92"/>
        <v>51</v>
      </c>
      <c r="L274" s="162">
        <f t="shared" si="93"/>
        <v>0.32587859424920129</v>
      </c>
      <c r="M274" s="157" t="s">
        <v>594</v>
      </c>
      <c r="N274" s="163">
        <v>44369</v>
      </c>
      <c r="O274" s="1"/>
      <c r="P274" s="1"/>
      <c r="Q274" s="244"/>
      <c r="R274" s="1"/>
      <c r="S274" s="6" t="s">
        <v>782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85">
        <v>138</v>
      </c>
      <c r="B275" s="186">
        <v>43439</v>
      </c>
      <c r="C275" s="186"/>
      <c r="D275" s="187" t="s">
        <v>346</v>
      </c>
      <c r="E275" s="188" t="s">
        <v>591</v>
      </c>
      <c r="F275" s="188">
        <v>259.5</v>
      </c>
      <c r="G275" s="188"/>
      <c r="H275" s="188">
        <v>320</v>
      </c>
      <c r="I275" s="190">
        <v>320</v>
      </c>
      <c r="J275" s="160" t="s">
        <v>679</v>
      </c>
      <c r="K275" s="161">
        <f t="shared" si="92"/>
        <v>60.5</v>
      </c>
      <c r="L275" s="162">
        <f t="shared" si="93"/>
        <v>0.23314065510597304</v>
      </c>
      <c r="M275" s="157" t="s">
        <v>594</v>
      </c>
      <c r="N275" s="163">
        <v>44323</v>
      </c>
      <c r="O275" s="1"/>
      <c r="P275" s="1"/>
      <c r="Q275" s="244"/>
      <c r="R275" s="1"/>
      <c r="S275" s="6" t="s">
        <v>782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98">
        <v>139</v>
      </c>
      <c r="B276" s="199">
        <v>43439</v>
      </c>
      <c r="C276" s="199"/>
      <c r="D276" s="200" t="s">
        <v>801</v>
      </c>
      <c r="E276" s="201" t="s">
        <v>591</v>
      </c>
      <c r="F276" s="201">
        <v>715</v>
      </c>
      <c r="G276" s="201"/>
      <c r="H276" s="201">
        <v>445</v>
      </c>
      <c r="I276" s="202">
        <v>840</v>
      </c>
      <c r="J276" s="170" t="s">
        <v>802</v>
      </c>
      <c r="K276" s="171">
        <f t="shared" si="92"/>
        <v>-270</v>
      </c>
      <c r="L276" s="172">
        <f t="shared" si="93"/>
        <v>-0.3776223776223776</v>
      </c>
      <c r="M276" s="168" t="s">
        <v>604</v>
      </c>
      <c r="N276" s="165">
        <v>43800</v>
      </c>
      <c r="O276" s="1"/>
      <c r="P276" s="1"/>
      <c r="Q276" s="244"/>
      <c r="R276" s="1"/>
      <c r="S276" s="6" t="s">
        <v>782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85">
        <v>140</v>
      </c>
      <c r="B277" s="186">
        <v>43469</v>
      </c>
      <c r="C277" s="186"/>
      <c r="D277" s="187" t="s">
        <v>180</v>
      </c>
      <c r="E277" s="188" t="s">
        <v>591</v>
      </c>
      <c r="F277" s="188">
        <v>875</v>
      </c>
      <c r="G277" s="188"/>
      <c r="H277" s="188">
        <v>1165</v>
      </c>
      <c r="I277" s="190">
        <v>1185</v>
      </c>
      <c r="J277" s="160" t="s">
        <v>803</v>
      </c>
      <c r="K277" s="161">
        <f t="shared" si="92"/>
        <v>290</v>
      </c>
      <c r="L277" s="162">
        <f t="shared" si="93"/>
        <v>0.33142857142857141</v>
      </c>
      <c r="M277" s="157" t="s">
        <v>594</v>
      </c>
      <c r="N277" s="163">
        <v>43847</v>
      </c>
      <c r="O277" s="1"/>
      <c r="P277" s="1"/>
      <c r="Q277" s="244"/>
      <c r="R277" s="1"/>
      <c r="S277" s="6" t="s">
        <v>782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5">
        <v>141</v>
      </c>
      <c r="B278" s="186">
        <v>43559</v>
      </c>
      <c r="C278" s="186"/>
      <c r="D278" s="187" t="s">
        <v>364</v>
      </c>
      <c r="E278" s="188" t="s">
        <v>591</v>
      </c>
      <c r="F278" s="188">
        <f>387-14.63</f>
        <v>372.37</v>
      </c>
      <c r="G278" s="188"/>
      <c r="H278" s="188">
        <v>490</v>
      </c>
      <c r="I278" s="190">
        <v>490</v>
      </c>
      <c r="J278" s="160" t="s">
        <v>679</v>
      </c>
      <c r="K278" s="161">
        <f t="shared" si="92"/>
        <v>117.63</v>
      </c>
      <c r="L278" s="162">
        <f t="shared" si="93"/>
        <v>0.31589548030185027</v>
      </c>
      <c r="M278" s="157" t="s">
        <v>594</v>
      </c>
      <c r="N278" s="163">
        <v>43850</v>
      </c>
      <c r="O278" s="1"/>
      <c r="P278" s="1"/>
      <c r="Q278" s="244"/>
      <c r="R278" s="1"/>
      <c r="S278" s="6" t="s">
        <v>782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98">
        <v>142</v>
      </c>
      <c r="B279" s="199">
        <v>43578</v>
      </c>
      <c r="C279" s="199"/>
      <c r="D279" s="200" t="s">
        <v>804</v>
      </c>
      <c r="E279" s="201" t="s">
        <v>603</v>
      </c>
      <c r="F279" s="201">
        <v>220</v>
      </c>
      <c r="G279" s="201"/>
      <c r="H279" s="201">
        <v>127.5</v>
      </c>
      <c r="I279" s="202">
        <v>284</v>
      </c>
      <c r="J279" s="170" t="s">
        <v>805</v>
      </c>
      <c r="K279" s="171">
        <f t="shared" si="92"/>
        <v>-92.5</v>
      </c>
      <c r="L279" s="172">
        <f t="shared" si="93"/>
        <v>-0.42045454545454547</v>
      </c>
      <c r="M279" s="168" t="s">
        <v>604</v>
      </c>
      <c r="N279" s="165">
        <v>43896</v>
      </c>
      <c r="O279" s="1"/>
      <c r="P279" s="1"/>
      <c r="Q279" s="244"/>
      <c r="R279" s="1"/>
      <c r="S279" s="6" t="s">
        <v>782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85">
        <v>143</v>
      </c>
      <c r="B280" s="186">
        <v>43622</v>
      </c>
      <c r="C280" s="186"/>
      <c r="D280" s="187" t="s">
        <v>489</v>
      </c>
      <c r="E280" s="188" t="s">
        <v>603</v>
      </c>
      <c r="F280" s="188">
        <v>332.8</v>
      </c>
      <c r="G280" s="188"/>
      <c r="H280" s="188">
        <v>405</v>
      </c>
      <c r="I280" s="190">
        <v>419</v>
      </c>
      <c r="J280" s="160" t="s">
        <v>806</v>
      </c>
      <c r="K280" s="161">
        <f t="shared" si="92"/>
        <v>72.199999999999989</v>
      </c>
      <c r="L280" s="162">
        <f t="shared" si="93"/>
        <v>0.21694711538461534</v>
      </c>
      <c r="M280" s="157" t="s">
        <v>594</v>
      </c>
      <c r="N280" s="163">
        <v>43860</v>
      </c>
      <c r="O280" s="1"/>
      <c r="P280" s="1"/>
      <c r="Q280" s="244"/>
      <c r="R280" s="1"/>
      <c r="S280" s="6" t="s">
        <v>786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79">
        <v>144</v>
      </c>
      <c r="B281" s="178">
        <v>43641</v>
      </c>
      <c r="C281" s="178"/>
      <c r="D281" s="179" t="s">
        <v>172</v>
      </c>
      <c r="E281" s="180" t="s">
        <v>591</v>
      </c>
      <c r="F281" s="180">
        <v>386</v>
      </c>
      <c r="G281" s="181"/>
      <c r="H281" s="181">
        <v>395</v>
      </c>
      <c r="I281" s="181">
        <v>452</v>
      </c>
      <c r="J281" s="182" t="s">
        <v>807</v>
      </c>
      <c r="K281" s="183">
        <f t="shared" si="92"/>
        <v>9</v>
      </c>
      <c r="L281" s="184">
        <f t="shared" si="93"/>
        <v>2.3316062176165803E-2</v>
      </c>
      <c r="M281" s="180" t="s">
        <v>612</v>
      </c>
      <c r="N281" s="178">
        <v>43868</v>
      </c>
      <c r="O281" s="1"/>
      <c r="P281" s="1"/>
      <c r="Q281" s="244"/>
      <c r="R281" s="1"/>
      <c r="S281" s="6" t="s">
        <v>786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79">
        <v>145</v>
      </c>
      <c r="B282" s="178">
        <v>43707</v>
      </c>
      <c r="C282" s="178"/>
      <c r="D282" s="179" t="s">
        <v>146</v>
      </c>
      <c r="E282" s="180" t="s">
        <v>591</v>
      </c>
      <c r="F282" s="180">
        <v>137.5</v>
      </c>
      <c r="G282" s="181"/>
      <c r="H282" s="181">
        <v>138.5</v>
      </c>
      <c r="I282" s="181">
        <v>190</v>
      </c>
      <c r="J282" s="182" t="s">
        <v>808</v>
      </c>
      <c r="K282" s="183">
        <f t="shared" si="92"/>
        <v>1</v>
      </c>
      <c r="L282" s="184">
        <f t="shared" si="93"/>
        <v>7.2727272727272727E-3</v>
      </c>
      <c r="M282" s="180" t="s">
        <v>612</v>
      </c>
      <c r="N282" s="178">
        <v>44432</v>
      </c>
      <c r="O282" s="1"/>
      <c r="P282" s="1"/>
      <c r="Q282" s="244"/>
      <c r="R282" s="1"/>
      <c r="S282" s="6" t="s">
        <v>782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85">
        <v>146</v>
      </c>
      <c r="B283" s="186">
        <v>43731</v>
      </c>
      <c r="C283" s="186"/>
      <c r="D283" s="187" t="s">
        <v>437</v>
      </c>
      <c r="E283" s="188" t="s">
        <v>591</v>
      </c>
      <c r="F283" s="188">
        <v>235</v>
      </c>
      <c r="G283" s="188"/>
      <c r="H283" s="188">
        <v>295</v>
      </c>
      <c r="I283" s="190">
        <v>296</v>
      </c>
      <c r="J283" s="160" t="s">
        <v>809</v>
      </c>
      <c r="K283" s="161">
        <f t="shared" si="92"/>
        <v>60</v>
      </c>
      <c r="L283" s="162">
        <f t="shared" si="93"/>
        <v>0.25531914893617019</v>
      </c>
      <c r="M283" s="157" t="s">
        <v>594</v>
      </c>
      <c r="N283" s="163">
        <v>43844</v>
      </c>
      <c r="O283" s="1"/>
      <c r="P283" s="1"/>
      <c r="Q283" s="244"/>
      <c r="R283" s="1"/>
      <c r="S283" s="6" t="s">
        <v>786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85">
        <v>147</v>
      </c>
      <c r="B284" s="186">
        <v>43752</v>
      </c>
      <c r="C284" s="186"/>
      <c r="D284" s="187" t="s">
        <v>810</v>
      </c>
      <c r="E284" s="188" t="s">
        <v>591</v>
      </c>
      <c r="F284" s="188">
        <v>277.5</v>
      </c>
      <c r="G284" s="188"/>
      <c r="H284" s="188">
        <v>333</v>
      </c>
      <c r="I284" s="190">
        <v>333</v>
      </c>
      <c r="J284" s="160" t="s">
        <v>811</v>
      </c>
      <c r="K284" s="161">
        <f t="shared" si="92"/>
        <v>55.5</v>
      </c>
      <c r="L284" s="162">
        <f t="shared" si="93"/>
        <v>0.2</v>
      </c>
      <c r="M284" s="157" t="s">
        <v>594</v>
      </c>
      <c r="N284" s="163">
        <v>43846</v>
      </c>
      <c r="O284" s="1"/>
      <c r="P284" s="1"/>
      <c r="Q284" s="244"/>
      <c r="R284" s="1"/>
      <c r="S284" s="6" t="s">
        <v>782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85">
        <v>148</v>
      </c>
      <c r="B285" s="186">
        <v>43752</v>
      </c>
      <c r="C285" s="186"/>
      <c r="D285" s="187" t="s">
        <v>812</v>
      </c>
      <c r="E285" s="188" t="s">
        <v>591</v>
      </c>
      <c r="F285" s="188">
        <v>930</v>
      </c>
      <c r="G285" s="188"/>
      <c r="H285" s="188">
        <v>1165</v>
      </c>
      <c r="I285" s="190">
        <v>1200</v>
      </c>
      <c r="J285" s="160" t="s">
        <v>813</v>
      </c>
      <c r="K285" s="161">
        <f t="shared" si="92"/>
        <v>235</v>
      </c>
      <c r="L285" s="162">
        <f t="shared" si="93"/>
        <v>0.25268817204301075</v>
      </c>
      <c r="M285" s="157" t="s">
        <v>594</v>
      </c>
      <c r="N285" s="163">
        <v>43847</v>
      </c>
      <c r="O285" s="1"/>
      <c r="P285" s="1"/>
      <c r="Q285" s="244"/>
      <c r="R285" s="1"/>
      <c r="S285" s="6" t="s">
        <v>786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85">
        <v>149</v>
      </c>
      <c r="B286" s="186">
        <v>43753</v>
      </c>
      <c r="C286" s="186"/>
      <c r="D286" s="187" t="s">
        <v>814</v>
      </c>
      <c r="E286" s="188" t="s">
        <v>591</v>
      </c>
      <c r="F286" s="158">
        <v>111</v>
      </c>
      <c r="G286" s="188"/>
      <c r="H286" s="188">
        <v>141</v>
      </c>
      <c r="I286" s="190">
        <v>141</v>
      </c>
      <c r="J286" s="160" t="s">
        <v>815</v>
      </c>
      <c r="K286" s="161">
        <f t="shared" si="92"/>
        <v>30</v>
      </c>
      <c r="L286" s="162">
        <f t="shared" si="93"/>
        <v>0.27027027027027029</v>
      </c>
      <c r="M286" s="157" t="s">
        <v>594</v>
      </c>
      <c r="N286" s="163">
        <v>44328</v>
      </c>
      <c r="O286" s="1"/>
      <c r="P286" s="1"/>
      <c r="Q286" s="244"/>
      <c r="R286" s="1"/>
      <c r="S286" s="6" t="s">
        <v>786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85">
        <v>150</v>
      </c>
      <c r="B287" s="186">
        <v>43753</v>
      </c>
      <c r="C287" s="186"/>
      <c r="D287" s="187" t="s">
        <v>816</v>
      </c>
      <c r="E287" s="188" t="s">
        <v>591</v>
      </c>
      <c r="F287" s="158">
        <v>296</v>
      </c>
      <c r="G287" s="188"/>
      <c r="H287" s="188">
        <v>370</v>
      </c>
      <c r="I287" s="190">
        <v>370</v>
      </c>
      <c r="J287" s="160" t="s">
        <v>679</v>
      </c>
      <c r="K287" s="161">
        <f t="shared" si="92"/>
        <v>74</v>
      </c>
      <c r="L287" s="162">
        <f t="shared" si="93"/>
        <v>0.25</v>
      </c>
      <c r="M287" s="157" t="s">
        <v>594</v>
      </c>
      <c r="N287" s="163">
        <v>43853</v>
      </c>
      <c r="O287" s="1"/>
      <c r="P287" s="1"/>
      <c r="Q287" s="244"/>
      <c r="R287" s="1"/>
      <c r="S287" s="6" t="s">
        <v>786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85">
        <v>151</v>
      </c>
      <c r="B288" s="186">
        <v>43754</v>
      </c>
      <c r="C288" s="186"/>
      <c r="D288" s="187" t="s">
        <v>817</v>
      </c>
      <c r="E288" s="188" t="s">
        <v>591</v>
      </c>
      <c r="F288" s="158">
        <v>300</v>
      </c>
      <c r="G288" s="188"/>
      <c r="H288" s="188">
        <v>382.5</v>
      </c>
      <c r="I288" s="190">
        <v>344</v>
      </c>
      <c r="J288" s="160" t="s">
        <v>818</v>
      </c>
      <c r="K288" s="161">
        <f t="shared" si="92"/>
        <v>82.5</v>
      </c>
      <c r="L288" s="162">
        <f t="shared" si="93"/>
        <v>0.27500000000000002</v>
      </c>
      <c r="M288" s="157" t="s">
        <v>594</v>
      </c>
      <c r="N288" s="163">
        <v>44238</v>
      </c>
      <c r="O288" s="1"/>
      <c r="P288" s="1"/>
      <c r="Q288" s="244"/>
      <c r="R288" s="1"/>
      <c r="S288" s="6" t="s">
        <v>786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85">
        <v>152</v>
      </c>
      <c r="B289" s="186">
        <v>43832</v>
      </c>
      <c r="C289" s="186"/>
      <c r="D289" s="187" t="s">
        <v>819</v>
      </c>
      <c r="E289" s="188" t="s">
        <v>591</v>
      </c>
      <c r="F289" s="158">
        <v>495</v>
      </c>
      <c r="G289" s="188"/>
      <c r="H289" s="188">
        <v>595</v>
      </c>
      <c r="I289" s="190">
        <v>590</v>
      </c>
      <c r="J289" s="160" t="s">
        <v>615</v>
      </c>
      <c r="K289" s="161">
        <f t="shared" si="92"/>
        <v>100</v>
      </c>
      <c r="L289" s="162">
        <f t="shared" si="93"/>
        <v>0.20202020202020202</v>
      </c>
      <c r="M289" s="157" t="s">
        <v>594</v>
      </c>
      <c r="N289" s="163">
        <v>44589</v>
      </c>
      <c r="O289" s="1"/>
      <c r="P289" s="1"/>
      <c r="Q289" s="244"/>
      <c r="R289" s="1"/>
      <c r="S289" s="6" t="s">
        <v>786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85">
        <v>153</v>
      </c>
      <c r="B290" s="186">
        <v>43966</v>
      </c>
      <c r="C290" s="186"/>
      <c r="D290" s="187" t="s">
        <v>76</v>
      </c>
      <c r="E290" s="188" t="s">
        <v>591</v>
      </c>
      <c r="F290" s="158">
        <v>67.5</v>
      </c>
      <c r="G290" s="188"/>
      <c r="H290" s="188">
        <v>86</v>
      </c>
      <c r="I290" s="190">
        <v>86</v>
      </c>
      <c r="J290" s="160" t="s">
        <v>820</v>
      </c>
      <c r="K290" s="161">
        <f t="shared" si="92"/>
        <v>18.5</v>
      </c>
      <c r="L290" s="162">
        <f t="shared" si="93"/>
        <v>0.27407407407407408</v>
      </c>
      <c r="M290" s="157" t="s">
        <v>594</v>
      </c>
      <c r="N290" s="163">
        <v>44008</v>
      </c>
      <c r="O290" s="1"/>
      <c r="P290" s="1"/>
      <c r="Q290" s="244"/>
      <c r="R290" s="1"/>
      <c r="S290" s="6" t="s">
        <v>786</v>
      </c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185">
        <v>154</v>
      </c>
      <c r="B291" s="186">
        <v>44035</v>
      </c>
      <c r="C291" s="186"/>
      <c r="D291" s="187" t="s">
        <v>488</v>
      </c>
      <c r="E291" s="188" t="s">
        <v>591</v>
      </c>
      <c r="F291" s="158">
        <v>231</v>
      </c>
      <c r="G291" s="188"/>
      <c r="H291" s="188">
        <v>281</v>
      </c>
      <c r="I291" s="190">
        <v>281</v>
      </c>
      <c r="J291" s="160" t="s">
        <v>679</v>
      </c>
      <c r="K291" s="161">
        <f t="shared" si="92"/>
        <v>50</v>
      </c>
      <c r="L291" s="162">
        <f t="shared" si="93"/>
        <v>0.21645021645021645</v>
      </c>
      <c r="M291" s="157" t="s">
        <v>594</v>
      </c>
      <c r="N291" s="163">
        <v>44358</v>
      </c>
      <c r="O291" s="1"/>
      <c r="P291" s="1"/>
      <c r="Q291" s="244"/>
      <c r="R291" s="1"/>
      <c r="S291" s="6" t="s">
        <v>786</v>
      </c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85">
        <v>155</v>
      </c>
      <c r="B292" s="186">
        <v>44092</v>
      </c>
      <c r="C292" s="186"/>
      <c r="D292" s="187" t="s">
        <v>144</v>
      </c>
      <c r="E292" s="188" t="s">
        <v>591</v>
      </c>
      <c r="F292" s="188">
        <v>206</v>
      </c>
      <c r="G292" s="188"/>
      <c r="H292" s="188">
        <v>248</v>
      </c>
      <c r="I292" s="190">
        <v>248</v>
      </c>
      <c r="J292" s="160" t="s">
        <v>679</v>
      </c>
      <c r="K292" s="161">
        <f t="shared" si="92"/>
        <v>42</v>
      </c>
      <c r="L292" s="162">
        <f t="shared" si="93"/>
        <v>0.20388349514563106</v>
      </c>
      <c r="M292" s="157" t="s">
        <v>594</v>
      </c>
      <c r="N292" s="163">
        <v>44214</v>
      </c>
      <c r="O292" s="1"/>
      <c r="P292" s="1"/>
      <c r="Q292" s="244"/>
      <c r="R292" s="1"/>
      <c r="S292" s="6" t="s">
        <v>786</v>
      </c>
      <c r="T292" s="1"/>
      <c r="U292" s="1"/>
      <c r="V292" s="1"/>
      <c r="W292" s="1"/>
      <c r="X292" s="1"/>
      <c r="Y292" s="1"/>
      <c r="Z292" s="1"/>
      <c r="AA292" s="1"/>
    </row>
    <row r="293" spans="1:27" ht="12.75" customHeight="1">
      <c r="A293" s="185">
        <v>156</v>
      </c>
      <c r="B293" s="186">
        <v>44140</v>
      </c>
      <c r="C293" s="186"/>
      <c r="D293" s="187" t="s">
        <v>144</v>
      </c>
      <c r="E293" s="188" t="s">
        <v>591</v>
      </c>
      <c r="F293" s="188">
        <v>182.5</v>
      </c>
      <c r="G293" s="188"/>
      <c r="H293" s="188">
        <v>248</v>
      </c>
      <c r="I293" s="190">
        <v>248</v>
      </c>
      <c r="J293" s="160" t="s">
        <v>679</v>
      </c>
      <c r="K293" s="161">
        <f t="shared" si="92"/>
        <v>65.5</v>
      </c>
      <c r="L293" s="162">
        <f t="shared" si="93"/>
        <v>0.35890410958904112</v>
      </c>
      <c r="M293" s="157" t="s">
        <v>594</v>
      </c>
      <c r="N293" s="163">
        <v>44214</v>
      </c>
      <c r="O293" s="1"/>
      <c r="P293" s="1"/>
      <c r="Q293" s="244"/>
      <c r="R293" s="1"/>
      <c r="S293" s="6" t="s">
        <v>786</v>
      </c>
      <c r="T293" s="1"/>
      <c r="U293" s="1"/>
      <c r="V293" s="1"/>
      <c r="W293" s="1"/>
      <c r="X293" s="1"/>
      <c r="Y293" s="1"/>
      <c r="Z293" s="1"/>
      <c r="AA293" s="1"/>
    </row>
    <row r="294" spans="1:27" ht="12.75" customHeight="1">
      <c r="A294" s="185">
        <v>157</v>
      </c>
      <c r="B294" s="186">
        <v>44140</v>
      </c>
      <c r="C294" s="186"/>
      <c r="D294" s="187" t="s">
        <v>346</v>
      </c>
      <c r="E294" s="188" t="s">
        <v>591</v>
      </c>
      <c r="F294" s="188">
        <v>247.5</v>
      </c>
      <c r="G294" s="188"/>
      <c r="H294" s="188">
        <v>320</v>
      </c>
      <c r="I294" s="190">
        <v>320</v>
      </c>
      <c r="J294" s="160" t="s">
        <v>679</v>
      </c>
      <c r="K294" s="161">
        <f t="shared" si="92"/>
        <v>72.5</v>
      </c>
      <c r="L294" s="162">
        <f t="shared" si="93"/>
        <v>0.29292929292929293</v>
      </c>
      <c r="M294" s="157" t="s">
        <v>594</v>
      </c>
      <c r="N294" s="163">
        <v>44323</v>
      </c>
      <c r="O294" s="1"/>
      <c r="P294" s="1"/>
      <c r="Q294" s="244"/>
      <c r="R294" s="1"/>
      <c r="S294" s="6" t="s">
        <v>786</v>
      </c>
      <c r="T294" s="1"/>
      <c r="U294" s="1"/>
      <c r="V294" s="1"/>
      <c r="W294" s="1"/>
      <c r="X294" s="1"/>
      <c r="Y294" s="1"/>
      <c r="Z294" s="1"/>
      <c r="AA294" s="1"/>
    </row>
    <row r="295" spans="1:27" ht="12.75" customHeight="1">
      <c r="A295" s="185">
        <v>158</v>
      </c>
      <c r="B295" s="186">
        <v>44140</v>
      </c>
      <c r="C295" s="186"/>
      <c r="D295" s="187" t="s">
        <v>203</v>
      </c>
      <c r="E295" s="188" t="s">
        <v>591</v>
      </c>
      <c r="F295" s="158">
        <v>925</v>
      </c>
      <c r="G295" s="188"/>
      <c r="H295" s="188">
        <v>1095</v>
      </c>
      <c r="I295" s="190">
        <v>1093</v>
      </c>
      <c r="J295" s="160" t="s">
        <v>821</v>
      </c>
      <c r="K295" s="161">
        <f t="shared" si="92"/>
        <v>170</v>
      </c>
      <c r="L295" s="162">
        <f t="shared" si="93"/>
        <v>0.18378378378378379</v>
      </c>
      <c r="M295" s="157" t="s">
        <v>594</v>
      </c>
      <c r="N295" s="163">
        <v>44201</v>
      </c>
      <c r="O295" s="1"/>
      <c r="P295" s="1"/>
      <c r="Q295" s="244"/>
      <c r="R295" s="1"/>
      <c r="S295" s="6" t="s">
        <v>786</v>
      </c>
      <c r="T295" s="1"/>
      <c r="U295" s="1"/>
      <c r="V295" s="1"/>
      <c r="W295" s="1"/>
      <c r="X295" s="1"/>
      <c r="Y295" s="1"/>
      <c r="Z295" s="1"/>
      <c r="AA295" s="1"/>
    </row>
    <row r="296" spans="1:27" ht="12.75" customHeight="1">
      <c r="A296" s="185">
        <v>159</v>
      </c>
      <c r="B296" s="186">
        <v>44140</v>
      </c>
      <c r="C296" s="186"/>
      <c r="D296" s="187" t="s">
        <v>364</v>
      </c>
      <c r="E296" s="188" t="s">
        <v>591</v>
      </c>
      <c r="F296" s="158">
        <v>332.5</v>
      </c>
      <c r="G296" s="188"/>
      <c r="H296" s="188">
        <v>393</v>
      </c>
      <c r="I296" s="190">
        <v>406</v>
      </c>
      <c r="J296" s="160" t="s">
        <v>822</v>
      </c>
      <c r="K296" s="161">
        <f t="shared" si="92"/>
        <v>60.5</v>
      </c>
      <c r="L296" s="162">
        <f t="shared" si="93"/>
        <v>0.18195488721804512</v>
      </c>
      <c r="M296" s="157" t="s">
        <v>594</v>
      </c>
      <c r="N296" s="163">
        <v>44256</v>
      </c>
      <c r="O296" s="1"/>
      <c r="P296" s="1"/>
      <c r="Q296" s="244"/>
      <c r="R296" s="1"/>
      <c r="S296" s="6" t="s">
        <v>786</v>
      </c>
      <c r="T296" s="1"/>
      <c r="U296" s="1"/>
      <c r="V296" s="1"/>
      <c r="W296" s="1"/>
      <c r="X296" s="1"/>
      <c r="Y296" s="1"/>
      <c r="Z296" s="1"/>
      <c r="AA296" s="1"/>
    </row>
    <row r="297" spans="1:27" ht="12.75" customHeight="1">
      <c r="A297" s="185">
        <v>160</v>
      </c>
      <c r="B297" s="186">
        <v>44141</v>
      </c>
      <c r="C297" s="186"/>
      <c r="D297" s="187" t="s">
        <v>488</v>
      </c>
      <c r="E297" s="188" t="s">
        <v>591</v>
      </c>
      <c r="F297" s="158">
        <v>231</v>
      </c>
      <c r="G297" s="188"/>
      <c r="H297" s="188">
        <v>281</v>
      </c>
      <c r="I297" s="190">
        <v>281</v>
      </c>
      <c r="J297" s="160" t="s">
        <v>679</v>
      </c>
      <c r="K297" s="161">
        <f t="shared" si="92"/>
        <v>50</v>
      </c>
      <c r="L297" s="162">
        <f t="shared" si="93"/>
        <v>0.21645021645021645</v>
      </c>
      <c r="M297" s="157" t="s">
        <v>594</v>
      </c>
      <c r="N297" s="163">
        <v>44358</v>
      </c>
      <c r="O297" s="1"/>
      <c r="P297" s="1"/>
      <c r="Q297" s="244"/>
      <c r="R297" s="1"/>
      <c r="S297" s="6" t="s">
        <v>786</v>
      </c>
      <c r="T297" s="1"/>
      <c r="U297" s="1"/>
      <c r="V297" s="1"/>
      <c r="W297" s="1"/>
      <c r="X297" s="1"/>
      <c r="Y297" s="1"/>
      <c r="Z297" s="1"/>
      <c r="AA297" s="1"/>
    </row>
    <row r="298" spans="1:27" ht="12.75" customHeight="1">
      <c r="A298" s="185">
        <v>161</v>
      </c>
      <c r="B298" s="186">
        <v>44187</v>
      </c>
      <c r="C298" s="186"/>
      <c r="D298" s="187" t="s">
        <v>823</v>
      </c>
      <c r="E298" s="188" t="s">
        <v>591</v>
      </c>
      <c r="F298" s="158">
        <v>190</v>
      </c>
      <c r="G298" s="188"/>
      <c r="H298" s="188">
        <v>239</v>
      </c>
      <c r="I298" s="190">
        <v>239</v>
      </c>
      <c r="J298" s="160" t="s">
        <v>824</v>
      </c>
      <c r="K298" s="161">
        <f t="shared" si="92"/>
        <v>49</v>
      </c>
      <c r="L298" s="162">
        <f t="shared" si="93"/>
        <v>0.25789473684210529</v>
      </c>
      <c r="M298" s="157" t="s">
        <v>594</v>
      </c>
      <c r="N298" s="163">
        <v>44844</v>
      </c>
      <c r="O298" s="1"/>
      <c r="P298" s="1"/>
      <c r="Q298" s="244"/>
      <c r="R298" s="1"/>
      <c r="S298" s="6" t="s">
        <v>786</v>
      </c>
    </row>
    <row r="299" spans="1:27" ht="12.75" customHeight="1">
      <c r="A299" s="185">
        <v>162</v>
      </c>
      <c r="B299" s="186">
        <v>44258</v>
      </c>
      <c r="C299" s="186"/>
      <c r="D299" s="187" t="s">
        <v>819</v>
      </c>
      <c r="E299" s="188" t="s">
        <v>591</v>
      </c>
      <c r="F299" s="158">
        <v>495</v>
      </c>
      <c r="G299" s="188"/>
      <c r="H299" s="188">
        <v>595</v>
      </c>
      <c r="I299" s="190">
        <v>590</v>
      </c>
      <c r="J299" s="160" t="s">
        <v>615</v>
      </c>
      <c r="K299" s="161">
        <f t="shared" si="92"/>
        <v>100</v>
      </c>
      <c r="L299" s="162">
        <f t="shared" si="93"/>
        <v>0.20202020202020202</v>
      </c>
      <c r="M299" s="157" t="s">
        <v>594</v>
      </c>
      <c r="N299" s="163">
        <v>44589</v>
      </c>
      <c r="O299" s="1"/>
      <c r="P299" s="1"/>
      <c r="Q299" s="244"/>
      <c r="S299" s="6" t="s">
        <v>786</v>
      </c>
    </row>
    <row r="300" spans="1:27" ht="12.75" customHeight="1">
      <c r="A300" s="185">
        <v>163</v>
      </c>
      <c r="B300" s="186">
        <v>44274</v>
      </c>
      <c r="C300" s="186"/>
      <c r="D300" s="187" t="s">
        <v>364</v>
      </c>
      <c r="E300" s="188" t="s">
        <v>591</v>
      </c>
      <c r="F300" s="158">
        <v>355</v>
      </c>
      <c r="G300" s="188"/>
      <c r="H300" s="188">
        <v>422.5</v>
      </c>
      <c r="I300" s="190">
        <v>420</v>
      </c>
      <c r="J300" s="160" t="s">
        <v>825</v>
      </c>
      <c r="K300" s="161">
        <f t="shared" si="92"/>
        <v>67.5</v>
      </c>
      <c r="L300" s="162">
        <f t="shared" si="93"/>
        <v>0.19014084507042253</v>
      </c>
      <c r="M300" s="157" t="s">
        <v>594</v>
      </c>
      <c r="N300" s="163">
        <v>44361</v>
      </c>
      <c r="O300" s="1"/>
      <c r="S300" s="203" t="s">
        <v>786</v>
      </c>
      <c r="T300" s="1"/>
      <c r="U300" s="1"/>
      <c r="V300" s="1"/>
      <c r="W300" s="1"/>
      <c r="X300" s="1"/>
      <c r="Y300" s="1"/>
      <c r="Z300" s="1"/>
      <c r="AA300" s="1"/>
    </row>
    <row r="301" spans="1:27" ht="12.75" customHeight="1">
      <c r="A301" s="185">
        <v>164</v>
      </c>
      <c r="B301" s="186">
        <v>44295</v>
      </c>
      <c r="C301" s="186"/>
      <c r="D301" s="187" t="s">
        <v>326</v>
      </c>
      <c r="E301" s="188" t="s">
        <v>591</v>
      </c>
      <c r="F301" s="158">
        <v>555</v>
      </c>
      <c r="G301" s="188"/>
      <c r="H301" s="188">
        <v>663</v>
      </c>
      <c r="I301" s="190">
        <v>663</v>
      </c>
      <c r="J301" s="160" t="s">
        <v>826</v>
      </c>
      <c r="K301" s="161">
        <f t="shared" si="92"/>
        <v>108</v>
      </c>
      <c r="L301" s="162">
        <f t="shared" si="93"/>
        <v>0.19459459459459461</v>
      </c>
      <c r="M301" s="157" t="s">
        <v>594</v>
      </c>
      <c r="N301" s="163">
        <v>44321</v>
      </c>
      <c r="O301" s="1"/>
      <c r="P301" s="1"/>
      <c r="Q301" s="244"/>
      <c r="R301" s="1"/>
      <c r="S301" s="203" t="s">
        <v>786</v>
      </c>
    </row>
    <row r="302" spans="1:27" ht="12.75" customHeight="1">
      <c r="A302" s="185">
        <v>165</v>
      </c>
      <c r="B302" s="186">
        <v>44308</v>
      </c>
      <c r="C302" s="186"/>
      <c r="D302" s="187" t="s">
        <v>790</v>
      </c>
      <c r="E302" s="188" t="s">
        <v>591</v>
      </c>
      <c r="F302" s="158">
        <v>126.5</v>
      </c>
      <c r="G302" s="188"/>
      <c r="H302" s="188">
        <v>155</v>
      </c>
      <c r="I302" s="190">
        <v>155</v>
      </c>
      <c r="J302" s="160" t="s">
        <v>679</v>
      </c>
      <c r="K302" s="161">
        <f t="shared" si="92"/>
        <v>28.5</v>
      </c>
      <c r="L302" s="162">
        <f t="shared" si="93"/>
        <v>0.22529644268774704</v>
      </c>
      <c r="M302" s="157" t="s">
        <v>594</v>
      </c>
      <c r="N302" s="163">
        <v>44362</v>
      </c>
      <c r="O302" s="1"/>
      <c r="S302" s="203" t="s">
        <v>786</v>
      </c>
    </row>
    <row r="303" spans="1:27" ht="12.75" customHeight="1">
      <c r="A303" s="164">
        <v>166</v>
      </c>
      <c r="B303" s="195">
        <v>44368</v>
      </c>
      <c r="C303" s="195"/>
      <c r="D303" s="166" t="s">
        <v>827</v>
      </c>
      <c r="E303" s="168" t="s">
        <v>591</v>
      </c>
      <c r="F303" s="196">
        <v>287.5</v>
      </c>
      <c r="G303" s="168"/>
      <c r="H303" s="168">
        <v>245</v>
      </c>
      <c r="I303" s="169">
        <v>344</v>
      </c>
      <c r="J303" s="170" t="s">
        <v>828</v>
      </c>
      <c r="K303" s="171">
        <f t="shared" si="92"/>
        <v>-42.5</v>
      </c>
      <c r="L303" s="172">
        <f t="shared" si="93"/>
        <v>-0.14782608695652175</v>
      </c>
      <c r="M303" s="168" t="s">
        <v>604</v>
      </c>
      <c r="N303" s="165">
        <v>44508</v>
      </c>
      <c r="O303" s="1"/>
      <c r="S303" s="203" t="s">
        <v>786</v>
      </c>
    </row>
    <row r="304" spans="1:27" ht="12.75" customHeight="1">
      <c r="A304" s="185">
        <v>167</v>
      </c>
      <c r="B304" s="186">
        <v>44368</v>
      </c>
      <c r="C304" s="186"/>
      <c r="D304" s="187" t="s">
        <v>488</v>
      </c>
      <c r="E304" s="188" t="s">
        <v>591</v>
      </c>
      <c r="F304" s="158">
        <v>241</v>
      </c>
      <c r="G304" s="188"/>
      <c r="H304" s="188">
        <v>298</v>
      </c>
      <c r="I304" s="190">
        <v>320</v>
      </c>
      <c r="J304" s="160" t="s">
        <v>679</v>
      </c>
      <c r="K304" s="161">
        <f t="shared" si="92"/>
        <v>57</v>
      </c>
      <c r="L304" s="162">
        <f t="shared" si="93"/>
        <v>0.23651452282157676</v>
      </c>
      <c r="M304" s="157" t="s">
        <v>594</v>
      </c>
      <c r="N304" s="163">
        <v>44802</v>
      </c>
      <c r="O304" s="37"/>
      <c r="S304" s="203" t="s">
        <v>786</v>
      </c>
    </row>
    <row r="305" spans="1:19" ht="12.75" customHeight="1">
      <c r="A305" s="185">
        <v>168</v>
      </c>
      <c r="B305" s="186">
        <v>44406</v>
      </c>
      <c r="C305" s="186"/>
      <c r="D305" s="187" t="s">
        <v>790</v>
      </c>
      <c r="E305" s="188" t="s">
        <v>591</v>
      </c>
      <c r="F305" s="158">
        <v>162.5</v>
      </c>
      <c r="G305" s="188"/>
      <c r="H305" s="188">
        <v>200</v>
      </c>
      <c r="I305" s="190">
        <v>200</v>
      </c>
      <c r="J305" s="160" t="s">
        <v>679</v>
      </c>
      <c r="K305" s="161">
        <f t="shared" si="92"/>
        <v>37.5</v>
      </c>
      <c r="L305" s="162">
        <f t="shared" si="93"/>
        <v>0.23076923076923078</v>
      </c>
      <c r="M305" s="157" t="s">
        <v>594</v>
      </c>
      <c r="N305" s="163">
        <v>44802</v>
      </c>
      <c r="O305" s="1"/>
      <c r="S305" s="203" t="s">
        <v>786</v>
      </c>
    </row>
    <row r="306" spans="1:19" ht="12.75" customHeight="1">
      <c r="A306" s="185">
        <v>169</v>
      </c>
      <c r="B306" s="186">
        <v>44462</v>
      </c>
      <c r="C306" s="186"/>
      <c r="D306" s="187" t="s">
        <v>445</v>
      </c>
      <c r="E306" s="188" t="s">
        <v>591</v>
      </c>
      <c r="F306" s="158">
        <v>1235</v>
      </c>
      <c r="G306" s="188"/>
      <c r="H306" s="188">
        <v>1505</v>
      </c>
      <c r="I306" s="190">
        <v>1500</v>
      </c>
      <c r="J306" s="160" t="s">
        <v>679</v>
      </c>
      <c r="K306" s="161">
        <f t="shared" si="92"/>
        <v>270</v>
      </c>
      <c r="L306" s="162">
        <f t="shared" si="93"/>
        <v>0.21862348178137653</v>
      </c>
      <c r="M306" s="157" t="s">
        <v>594</v>
      </c>
      <c r="N306" s="163">
        <v>44564</v>
      </c>
      <c r="O306" s="1"/>
      <c r="S306" s="203" t="s">
        <v>786</v>
      </c>
    </row>
    <row r="307" spans="1:19" ht="12.75" customHeight="1">
      <c r="A307" s="204">
        <v>170</v>
      </c>
      <c r="B307" s="205">
        <v>44480</v>
      </c>
      <c r="C307" s="205"/>
      <c r="D307" s="206" t="s">
        <v>829</v>
      </c>
      <c r="E307" s="207" t="s">
        <v>591</v>
      </c>
      <c r="F307" s="55">
        <v>58.75</v>
      </c>
      <c r="G307" s="207"/>
      <c r="H307" s="208"/>
      <c r="I307" s="51"/>
      <c r="J307" s="209" t="s">
        <v>592</v>
      </c>
      <c r="K307" s="204"/>
      <c r="L307" s="205"/>
      <c r="M307" s="205"/>
      <c r="N307" s="206"/>
      <c r="O307" s="37"/>
      <c r="S307" s="203" t="s">
        <v>786</v>
      </c>
    </row>
    <row r="308" spans="1:19" ht="12.75" customHeight="1">
      <c r="A308" s="210">
        <v>171</v>
      </c>
      <c r="B308" s="211">
        <v>44481</v>
      </c>
      <c r="C308" s="211"/>
      <c r="D308" s="212" t="s">
        <v>278</v>
      </c>
      <c r="E308" s="51" t="s">
        <v>591</v>
      </c>
      <c r="F308" s="213" t="s">
        <v>830</v>
      </c>
      <c r="G308" s="51"/>
      <c r="H308" s="51"/>
      <c r="I308" s="51">
        <v>380</v>
      </c>
      <c r="J308" s="214" t="s">
        <v>592</v>
      </c>
      <c r="K308" s="210"/>
      <c r="L308" s="211"/>
      <c r="M308" s="211"/>
      <c r="N308" s="212"/>
      <c r="O308" s="37"/>
      <c r="S308" s="203" t="s">
        <v>786</v>
      </c>
    </row>
    <row r="309" spans="1:19" ht="12.75" customHeight="1">
      <c r="A309" s="185">
        <v>172</v>
      </c>
      <c r="B309" s="186">
        <v>44481</v>
      </c>
      <c r="C309" s="186"/>
      <c r="D309" s="187" t="s">
        <v>831</v>
      </c>
      <c r="E309" s="188" t="s">
        <v>591</v>
      </c>
      <c r="F309" s="158">
        <v>45.5</v>
      </c>
      <c r="G309" s="188"/>
      <c r="H309" s="188">
        <v>56.5</v>
      </c>
      <c r="I309" s="190">
        <v>56</v>
      </c>
      <c r="J309" s="160" t="s">
        <v>679</v>
      </c>
      <c r="K309" s="161">
        <f t="shared" ref="K309:K310" si="94">H309-F309</f>
        <v>11</v>
      </c>
      <c r="L309" s="162">
        <f t="shared" ref="L309:L310" si="95">K309/F309</f>
        <v>0.24175824175824176</v>
      </c>
      <c r="M309" s="157" t="s">
        <v>594</v>
      </c>
      <c r="N309" s="163">
        <v>44881</v>
      </c>
      <c r="O309" s="37"/>
      <c r="S309" s="203"/>
    </row>
    <row r="310" spans="1:19" ht="12.75" customHeight="1">
      <c r="A310" s="185">
        <v>173</v>
      </c>
      <c r="B310" s="186">
        <v>44551</v>
      </c>
      <c r="C310" s="186"/>
      <c r="D310" s="187" t="s">
        <v>131</v>
      </c>
      <c r="E310" s="188" t="s">
        <v>591</v>
      </c>
      <c r="F310" s="158">
        <v>2300</v>
      </c>
      <c r="G310" s="188"/>
      <c r="H310" s="188">
        <f>(2820+2200)/2</f>
        <v>2510</v>
      </c>
      <c r="I310" s="190">
        <v>3000</v>
      </c>
      <c r="J310" s="160" t="s">
        <v>832</v>
      </c>
      <c r="K310" s="161">
        <f t="shared" si="94"/>
        <v>210</v>
      </c>
      <c r="L310" s="162">
        <f t="shared" si="95"/>
        <v>9.1304347826086957E-2</v>
      </c>
      <c r="M310" s="157" t="s">
        <v>594</v>
      </c>
      <c r="N310" s="163">
        <v>44649</v>
      </c>
      <c r="O310" s="1"/>
      <c r="S310" s="203"/>
    </row>
    <row r="311" spans="1:19" ht="12.75" customHeight="1">
      <c r="A311" s="185">
        <v>174</v>
      </c>
      <c r="B311" s="186">
        <v>44606</v>
      </c>
      <c r="C311" s="186"/>
      <c r="D311" s="187" t="s">
        <v>435</v>
      </c>
      <c r="E311" s="188" t="s">
        <v>591</v>
      </c>
      <c r="F311" s="158">
        <v>635</v>
      </c>
      <c r="G311" s="188"/>
      <c r="H311" s="188">
        <v>700</v>
      </c>
      <c r="I311" s="190">
        <v>764</v>
      </c>
      <c r="J311" s="160" t="s">
        <v>866</v>
      </c>
      <c r="K311" s="161">
        <f t="shared" ref="K311" si="96">H311-F311</f>
        <v>65</v>
      </c>
      <c r="L311" s="162">
        <f t="shared" ref="L311" si="97">K311/F311</f>
        <v>0.10236220472440945</v>
      </c>
      <c r="M311" s="157" t="s">
        <v>594</v>
      </c>
      <c r="N311" s="163">
        <v>45159</v>
      </c>
      <c r="O311" s="37"/>
      <c r="S311" s="203"/>
    </row>
    <row r="312" spans="1:19" ht="12.75" customHeight="1">
      <c r="A312" s="185">
        <v>175</v>
      </c>
      <c r="B312" s="186">
        <v>44613</v>
      </c>
      <c r="C312" s="186"/>
      <c r="D312" s="187" t="s">
        <v>445</v>
      </c>
      <c r="E312" s="188" t="s">
        <v>591</v>
      </c>
      <c r="F312" s="158">
        <v>1255</v>
      </c>
      <c r="G312" s="188"/>
      <c r="H312" s="188">
        <v>1515</v>
      </c>
      <c r="I312" s="190">
        <v>1510</v>
      </c>
      <c r="J312" s="160" t="s">
        <v>679</v>
      </c>
      <c r="K312" s="161">
        <f>H312-F312</f>
        <v>260</v>
      </c>
      <c r="L312" s="162">
        <f>K312/F312</f>
        <v>0.20717131474103587</v>
      </c>
      <c r="M312" s="157" t="s">
        <v>594</v>
      </c>
      <c r="N312" s="163">
        <v>44834</v>
      </c>
      <c r="O312" s="37"/>
      <c r="S312" s="203"/>
    </row>
    <row r="313" spans="1:19" ht="12.75" customHeight="1">
      <c r="A313">
        <v>176</v>
      </c>
      <c r="B313" s="211">
        <v>44670</v>
      </c>
      <c r="C313" s="211"/>
      <c r="D313" s="53" t="s">
        <v>551</v>
      </c>
      <c r="E313" s="215" t="s">
        <v>591</v>
      </c>
      <c r="F313" s="51" t="s">
        <v>833</v>
      </c>
      <c r="G313" s="51"/>
      <c r="H313" s="51"/>
      <c r="I313" s="51">
        <v>553</v>
      </c>
      <c r="J313" s="51" t="s">
        <v>592</v>
      </c>
      <c r="K313" s="51"/>
      <c r="L313" s="51"/>
      <c r="M313" s="51"/>
      <c r="N313" s="51"/>
      <c r="O313" s="37"/>
      <c r="S313" s="203"/>
    </row>
    <row r="314" spans="1:19" ht="12.75" customHeight="1">
      <c r="A314" s="185">
        <v>177</v>
      </c>
      <c r="B314" s="186">
        <v>44746</v>
      </c>
      <c r="C314" s="186"/>
      <c r="D314" s="187" t="s">
        <v>834</v>
      </c>
      <c r="E314" s="188" t="s">
        <v>591</v>
      </c>
      <c r="F314" s="158">
        <v>207.5</v>
      </c>
      <c r="G314" s="188"/>
      <c r="H314" s="188">
        <v>254</v>
      </c>
      <c r="I314" s="190">
        <v>254</v>
      </c>
      <c r="J314" s="160" t="s">
        <v>679</v>
      </c>
      <c r="K314" s="161">
        <f t="shared" ref="K314:K316" si="98">H314-F314</f>
        <v>46.5</v>
      </c>
      <c r="L314" s="162">
        <f t="shared" ref="L314:L316" si="99">K314/F314</f>
        <v>0.22409638554216868</v>
      </c>
      <c r="M314" s="157" t="s">
        <v>594</v>
      </c>
      <c r="N314" s="163">
        <v>44792</v>
      </c>
      <c r="O314" s="1"/>
      <c r="S314" s="203"/>
    </row>
    <row r="315" spans="1:19" ht="12.75" customHeight="1">
      <c r="A315" s="185">
        <v>178</v>
      </c>
      <c r="B315" s="186">
        <v>44775</v>
      </c>
      <c r="C315" s="186"/>
      <c r="D315" s="187" t="s">
        <v>490</v>
      </c>
      <c r="E315" s="188" t="s">
        <v>591</v>
      </c>
      <c r="F315" s="158">
        <v>31.25</v>
      </c>
      <c r="G315" s="188"/>
      <c r="H315" s="188">
        <v>38.75</v>
      </c>
      <c r="I315" s="190">
        <v>38</v>
      </c>
      <c r="J315" s="160" t="s">
        <v>679</v>
      </c>
      <c r="K315" s="161">
        <f t="shared" si="98"/>
        <v>7.5</v>
      </c>
      <c r="L315" s="162">
        <f t="shared" si="99"/>
        <v>0.24</v>
      </c>
      <c r="M315" s="157" t="s">
        <v>594</v>
      </c>
      <c r="N315" s="163">
        <v>44844</v>
      </c>
      <c r="O315" s="37"/>
      <c r="S315" s="55"/>
    </row>
    <row r="316" spans="1:19" ht="12.75" customHeight="1">
      <c r="A316" s="185">
        <v>179</v>
      </c>
      <c r="B316" s="186">
        <v>44841</v>
      </c>
      <c r="C316" s="186"/>
      <c r="D316" s="187" t="s">
        <v>835</v>
      </c>
      <c r="E316" s="188" t="s">
        <v>591</v>
      </c>
      <c r="F316" s="158">
        <v>665</v>
      </c>
      <c r="G316" s="188"/>
      <c r="H316" s="188">
        <v>807.5</v>
      </c>
      <c r="I316" s="190">
        <v>840</v>
      </c>
      <c r="J316" s="160" t="s">
        <v>832</v>
      </c>
      <c r="K316" s="161">
        <f t="shared" si="98"/>
        <v>142.5</v>
      </c>
      <c r="L316" s="162">
        <f t="shared" si="99"/>
        <v>0.21428571428571427</v>
      </c>
      <c r="M316" s="157" t="s">
        <v>594</v>
      </c>
      <c r="N316" s="163">
        <v>45097</v>
      </c>
      <c r="O316" s="37"/>
      <c r="S316" s="55"/>
    </row>
    <row r="317" spans="1:19" ht="12.75" customHeight="1">
      <c r="A317" s="185">
        <v>180</v>
      </c>
      <c r="B317" s="186">
        <v>44844</v>
      </c>
      <c r="C317" s="186"/>
      <c r="D317" s="187" t="s">
        <v>437</v>
      </c>
      <c r="E317" s="188" t="s">
        <v>591</v>
      </c>
      <c r="F317" s="158">
        <v>227.5</v>
      </c>
      <c r="G317" s="188"/>
      <c r="H317" s="188">
        <v>270</v>
      </c>
      <c r="I317" s="190">
        <v>291</v>
      </c>
      <c r="J317" s="160" t="s">
        <v>868</v>
      </c>
      <c r="K317" s="161">
        <f t="shared" ref="K317" si="100">H317-F317</f>
        <v>42.5</v>
      </c>
      <c r="L317" s="162">
        <f t="shared" ref="L317" si="101">K317/F317</f>
        <v>0.18681318681318682</v>
      </c>
      <c r="M317" s="157" t="s">
        <v>594</v>
      </c>
      <c r="N317" s="163">
        <v>45160</v>
      </c>
      <c r="O317" s="37"/>
      <c r="R317" s="37"/>
      <c r="S317" s="55"/>
    </row>
    <row r="318" spans="1:19" ht="12.75" customHeight="1">
      <c r="A318" s="185">
        <v>181</v>
      </c>
      <c r="B318" s="186">
        <v>44845</v>
      </c>
      <c r="C318" s="186"/>
      <c r="D318" s="187" t="s">
        <v>435</v>
      </c>
      <c r="E318" s="188" t="s">
        <v>591</v>
      </c>
      <c r="F318" s="158">
        <v>555</v>
      </c>
      <c r="G318" s="188"/>
      <c r="H318" s="188">
        <v>700</v>
      </c>
      <c r="I318" s="190">
        <v>765</v>
      </c>
      <c r="J318" s="160" t="s">
        <v>867</v>
      </c>
      <c r="K318" s="161">
        <f t="shared" ref="K318" si="102">H318-F318</f>
        <v>145</v>
      </c>
      <c r="L318" s="162">
        <f t="shared" ref="L318" si="103">K318/F318</f>
        <v>0.26126126126126126</v>
      </c>
      <c r="M318" s="157" t="s">
        <v>594</v>
      </c>
      <c r="N318" s="163">
        <v>45159</v>
      </c>
      <c r="O318" s="37"/>
      <c r="R318" s="37"/>
      <c r="S318" s="55"/>
    </row>
    <row r="319" spans="1:19" ht="12.75" customHeight="1">
      <c r="A319" s="185">
        <v>182</v>
      </c>
      <c r="B319" s="186">
        <v>44981</v>
      </c>
      <c r="C319" s="186"/>
      <c r="D319" s="187" t="s">
        <v>452</v>
      </c>
      <c r="E319" s="188" t="s">
        <v>591</v>
      </c>
      <c r="F319" s="158">
        <v>1675</v>
      </c>
      <c r="G319" s="188"/>
      <c r="H319" s="188">
        <v>2080</v>
      </c>
      <c r="I319" s="190">
        <v>2080</v>
      </c>
      <c r="J319" s="160" t="s">
        <v>679</v>
      </c>
      <c r="K319" s="161">
        <f>H319-F319</f>
        <v>405</v>
      </c>
      <c r="L319" s="162">
        <f>K319/F319</f>
        <v>0.2417910447761194</v>
      </c>
      <c r="M319" s="157" t="s">
        <v>594</v>
      </c>
      <c r="N319" s="163">
        <v>45119</v>
      </c>
      <c r="O319" s="37"/>
      <c r="S319" s="55" t="s">
        <v>864</v>
      </c>
    </row>
    <row r="320" spans="1:19" ht="12.75" customHeight="1">
      <c r="A320" s="185">
        <v>183</v>
      </c>
      <c r="B320" s="186">
        <v>44986</v>
      </c>
      <c r="C320" s="186"/>
      <c r="D320" s="187" t="s">
        <v>490</v>
      </c>
      <c r="E320" s="188" t="s">
        <v>591</v>
      </c>
      <c r="F320" s="158">
        <v>57.5</v>
      </c>
      <c r="G320" s="188"/>
      <c r="H320" s="188">
        <v>120</v>
      </c>
      <c r="I320" s="190">
        <v>120</v>
      </c>
      <c r="J320" s="160" t="s">
        <v>679</v>
      </c>
      <c r="K320" s="161">
        <f>H320-F320</f>
        <v>62.5</v>
      </c>
      <c r="L320" s="162">
        <f>K320/F320</f>
        <v>1.0869565217391304</v>
      </c>
      <c r="M320" s="157" t="s">
        <v>594</v>
      </c>
      <c r="N320" s="163">
        <v>45049</v>
      </c>
      <c r="O320" s="37"/>
      <c r="S320" s="55" t="s">
        <v>864</v>
      </c>
    </row>
    <row r="321" spans="1:39" ht="12.75" customHeight="1">
      <c r="A321" s="185">
        <v>184</v>
      </c>
      <c r="B321" s="186">
        <v>45008</v>
      </c>
      <c r="C321" s="186"/>
      <c r="D321" s="187" t="s">
        <v>507</v>
      </c>
      <c r="E321" s="188" t="s">
        <v>591</v>
      </c>
      <c r="F321" s="158">
        <v>2765</v>
      </c>
      <c r="G321" s="188"/>
      <c r="H321" s="188">
        <v>3547.5</v>
      </c>
      <c r="I321" s="190">
        <v>3523</v>
      </c>
      <c r="J321" s="160" t="s">
        <v>679</v>
      </c>
      <c r="K321" s="161">
        <f>H321-F321</f>
        <v>782.5</v>
      </c>
      <c r="L321" s="162">
        <f>K321/F321</f>
        <v>0.28300180831826399</v>
      </c>
      <c r="M321" s="157" t="s">
        <v>594</v>
      </c>
      <c r="N321" s="163">
        <v>45177</v>
      </c>
      <c r="O321" s="37"/>
      <c r="S321" s="55" t="s">
        <v>864</v>
      </c>
    </row>
    <row r="322" spans="1:39" ht="12.75" customHeight="1">
      <c r="A322" s="185">
        <v>185</v>
      </c>
      <c r="B322" s="186">
        <v>45027</v>
      </c>
      <c r="C322" s="186"/>
      <c r="D322" s="187" t="s">
        <v>836</v>
      </c>
      <c r="E322" s="188" t="s">
        <v>591</v>
      </c>
      <c r="F322" s="158">
        <v>460</v>
      </c>
      <c r="G322" s="188"/>
      <c r="H322" s="188">
        <v>825</v>
      </c>
      <c r="I322" s="190">
        <v>810</v>
      </c>
      <c r="J322" s="160" t="s">
        <v>679</v>
      </c>
      <c r="K322" s="161">
        <f>H322-F322</f>
        <v>365</v>
      </c>
      <c r="L322" s="162">
        <f>K322/F322</f>
        <v>0.79347826086956519</v>
      </c>
      <c r="M322" s="157" t="s">
        <v>594</v>
      </c>
      <c r="N322" s="163">
        <v>45155</v>
      </c>
      <c r="O322" s="37"/>
      <c r="S322" s="55" t="s">
        <v>864</v>
      </c>
    </row>
    <row r="323" spans="1:39" ht="12.75" customHeight="1">
      <c r="A323" s="210">
        <v>186</v>
      </c>
      <c r="B323" s="211">
        <v>45050</v>
      </c>
      <c r="C323" s="53"/>
      <c r="D323" s="53" t="s">
        <v>42</v>
      </c>
      <c r="E323" s="215" t="s">
        <v>591</v>
      </c>
      <c r="F323" s="51" t="s">
        <v>837</v>
      </c>
      <c r="G323" s="51"/>
      <c r="H323" s="51"/>
      <c r="I323" s="51">
        <v>5040</v>
      </c>
      <c r="J323" s="51" t="s">
        <v>592</v>
      </c>
      <c r="K323" s="51"/>
      <c r="L323" s="51"/>
      <c r="M323" s="51"/>
      <c r="N323" s="51"/>
      <c r="O323" s="37"/>
      <c r="S323" s="55" t="s">
        <v>864</v>
      </c>
    </row>
    <row r="324" spans="1:39" ht="12.75" customHeight="1">
      <c r="A324" s="185">
        <v>187</v>
      </c>
      <c r="B324" s="186">
        <v>45075</v>
      </c>
      <c r="C324" s="186"/>
      <c r="D324" s="187" t="s">
        <v>838</v>
      </c>
      <c r="E324" s="188" t="s">
        <v>591</v>
      </c>
      <c r="F324" s="158">
        <v>585</v>
      </c>
      <c r="G324" s="188"/>
      <c r="H324" s="188">
        <v>732</v>
      </c>
      <c r="I324" s="190">
        <v>732</v>
      </c>
      <c r="J324" s="160" t="s">
        <v>679</v>
      </c>
      <c r="K324" s="161">
        <f>H324-F324</f>
        <v>147</v>
      </c>
      <c r="L324" s="162">
        <f>K324/F324</f>
        <v>0.25128205128205128</v>
      </c>
      <c r="M324" s="157" t="s">
        <v>594</v>
      </c>
      <c r="N324" s="163">
        <v>45152</v>
      </c>
      <c r="O324" s="37"/>
      <c r="R324" s="37"/>
      <c r="S324" s="55" t="s">
        <v>864</v>
      </c>
      <c r="U324" s="37"/>
      <c r="W324" s="37"/>
      <c r="X324" s="55"/>
      <c r="Z324" s="37"/>
      <c r="AB324" s="37"/>
      <c r="AC324" s="55"/>
      <c r="AE324" s="37"/>
      <c r="AG324" s="37"/>
      <c r="AH324" s="55"/>
      <c r="AJ324" s="37"/>
      <c r="AL324" s="37"/>
      <c r="AM324" s="55"/>
    </row>
    <row r="325" spans="1:39" ht="12.75" customHeight="1">
      <c r="A325" s="210">
        <v>188</v>
      </c>
      <c r="B325" s="211">
        <v>45078</v>
      </c>
      <c r="C325" s="53"/>
      <c r="D325" s="53" t="s">
        <v>539</v>
      </c>
      <c r="E325" s="215" t="s">
        <v>591</v>
      </c>
      <c r="F325" s="51" t="s">
        <v>839</v>
      </c>
      <c r="G325" s="51"/>
      <c r="H325" s="51"/>
      <c r="I325" s="51">
        <v>4300</v>
      </c>
      <c r="J325" s="51" t="s">
        <v>592</v>
      </c>
      <c r="K325" s="51"/>
      <c r="L325" s="51"/>
      <c r="M325" s="51"/>
      <c r="N325" s="51"/>
      <c r="O325" s="37"/>
      <c r="R325" s="37"/>
      <c r="S325" s="55" t="s">
        <v>864</v>
      </c>
      <c r="U325" s="37"/>
      <c r="W325" s="37"/>
      <c r="X325" s="55"/>
      <c r="Z325" s="37"/>
      <c r="AB325" s="37"/>
      <c r="AC325" s="55"/>
      <c r="AE325" s="37"/>
      <c r="AG325" s="37"/>
      <c r="AH325" s="55"/>
      <c r="AJ325" s="37"/>
      <c r="AL325" s="37"/>
      <c r="AM325" s="55"/>
    </row>
    <row r="326" spans="1:39" ht="12.75" customHeight="1">
      <c r="A326" s="210">
        <v>189</v>
      </c>
      <c r="B326" s="211">
        <v>45103</v>
      </c>
      <c r="C326" s="53"/>
      <c r="D326" s="53" t="s">
        <v>861</v>
      </c>
      <c r="E326" s="215" t="s">
        <v>591</v>
      </c>
      <c r="F326" s="51" t="s">
        <v>659</v>
      </c>
      <c r="G326" s="51"/>
      <c r="H326" s="51"/>
      <c r="I326" s="51">
        <v>383</v>
      </c>
      <c r="J326" s="51" t="s">
        <v>592</v>
      </c>
      <c r="K326" s="51"/>
      <c r="L326" s="51"/>
      <c r="M326" s="51"/>
      <c r="N326" s="51"/>
      <c r="O326" s="37"/>
      <c r="R326" s="37"/>
      <c r="S326" s="55" t="s">
        <v>864</v>
      </c>
      <c r="U326" s="37"/>
      <c r="W326" s="37"/>
      <c r="X326" s="55"/>
      <c r="Z326" s="37"/>
      <c r="AB326" s="37"/>
      <c r="AC326" s="55"/>
      <c r="AE326" s="37"/>
      <c r="AG326" s="37"/>
      <c r="AH326" s="55"/>
      <c r="AJ326" s="37"/>
      <c r="AL326" s="37"/>
      <c r="AM326" s="55"/>
    </row>
    <row r="327" spans="1:39" ht="12.75" customHeight="1">
      <c r="A327" s="185">
        <v>190</v>
      </c>
      <c r="B327" s="186">
        <v>45120</v>
      </c>
      <c r="C327" s="186"/>
      <c r="D327" s="187" t="s">
        <v>538</v>
      </c>
      <c r="E327" s="188" t="s">
        <v>591</v>
      </c>
      <c r="F327" s="158">
        <v>2312.5</v>
      </c>
      <c r="G327" s="188"/>
      <c r="H327" s="188">
        <v>2935</v>
      </c>
      <c r="I327" s="190">
        <v>2935</v>
      </c>
      <c r="J327" s="160" t="s">
        <v>679</v>
      </c>
      <c r="K327" s="161">
        <f>H327-F327</f>
        <v>622.5</v>
      </c>
      <c r="L327" s="162">
        <f>K327/F327</f>
        <v>0.26918918918918922</v>
      </c>
      <c r="M327" s="157" t="s">
        <v>594</v>
      </c>
      <c r="N327" s="163">
        <v>45177</v>
      </c>
      <c r="O327" s="37"/>
      <c r="R327" s="37"/>
      <c r="S327" s="55" t="s">
        <v>864</v>
      </c>
      <c r="U327" s="37"/>
      <c r="W327" s="37"/>
      <c r="X327" s="55"/>
      <c r="Z327" s="37"/>
      <c r="AB327" s="37"/>
      <c r="AC327" s="55"/>
      <c r="AE327" s="37"/>
      <c r="AG327" s="37"/>
      <c r="AH327" s="55"/>
      <c r="AJ327" s="37"/>
      <c r="AL327" s="37"/>
      <c r="AM327" s="55"/>
    </row>
    <row r="328" spans="1:39" ht="12.75" customHeight="1">
      <c r="A328" s="185">
        <v>191</v>
      </c>
      <c r="B328" s="186">
        <v>45125</v>
      </c>
      <c r="C328" s="186"/>
      <c r="D328" s="187" t="s">
        <v>203</v>
      </c>
      <c r="E328" s="188" t="s">
        <v>591</v>
      </c>
      <c r="F328" s="158">
        <v>3980</v>
      </c>
      <c r="G328" s="188"/>
      <c r="H328" s="188">
        <v>4895</v>
      </c>
      <c r="I328" s="190">
        <v>4895</v>
      </c>
      <c r="J328" s="160" t="s">
        <v>679</v>
      </c>
      <c r="K328" s="161">
        <f>H328-F328</f>
        <v>915</v>
      </c>
      <c r="L328" s="162">
        <f>K328/F328</f>
        <v>0.22989949748743718</v>
      </c>
      <c r="M328" s="157" t="s">
        <v>594</v>
      </c>
      <c r="N328" s="163">
        <v>45155</v>
      </c>
      <c r="O328" s="37"/>
      <c r="S328" s="55" t="s">
        <v>864</v>
      </c>
      <c r="U328" s="37"/>
      <c r="X328" s="55"/>
      <c r="Z328" s="37"/>
      <c r="AC328" s="55"/>
      <c r="AE328" s="37"/>
      <c r="AH328" s="55"/>
      <c r="AJ328" s="37"/>
      <c r="AM328" s="55"/>
    </row>
    <row r="329" spans="1:39" ht="12.75" customHeight="1">
      <c r="A329" s="185">
        <v>192</v>
      </c>
      <c r="B329" s="186">
        <v>45145</v>
      </c>
      <c r="C329" s="186"/>
      <c r="D329" s="187" t="s">
        <v>865</v>
      </c>
      <c r="E329" s="188" t="s">
        <v>591</v>
      </c>
      <c r="F329" s="158">
        <v>565</v>
      </c>
      <c r="G329" s="188"/>
      <c r="H329" s="188">
        <v>725</v>
      </c>
      <c r="I329" s="190">
        <v>725</v>
      </c>
      <c r="J329" s="160" t="s">
        <v>679</v>
      </c>
      <c r="K329" s="161">
        <f>H329-F329</f>
        <v>160</v>
      </c>
      <c r="L329" s="162">
        <f>K329/F329</f>
        <v>0.2831858407079646</v>
      </c>
      <c r="M329" s="157" t="s">
        <v>594</v>
      </c>
      <c r="N329" s="163">
        <v>45169</v>
      </c>
      <c r="O329" s="37"/>
      <c r="S329" s="55" t="s">
        <v>864</v>
      </c>
      <c r="U329" s="37"/>
      <c r="X329" s="55"/>
      <c r="Z329" s="37"/>
      <c r="AC329" s="55"/>
      <c r="AE329" s="37"/>
      <c r="AH329" s="55"/>
      <c r="AJ329" s="37"/>
      <c r="AM329" s="55"/>
    </row>
    <row r="330" spans="1:39" ht="12.75" customHeight="1">
      <c r="A330" s="210">
        <v>193</v>
      </c>
      <c r="B330" s="211">
        <v>45167</v>
      </c>
      <c r="C330" s="53"/>
      <c r="D330" s="53" t="s">
        <v>869</v>
      </c>
      <c r="E330" s="215" t="s">
        <v>591</v>
      </c>
      <c r="F330" s="51" t="s">
        <v>870</v>
      </c>
      <c r="G330" s="51"/>
      <c r="H330" s="51"/>
      <c r="I330" s="51">
        <v>950</v>
      </c>
      <c r="J330" s="51" t="s">
        <v>592</v>
      </c>
      <c r="K330" s="51"/>
      <c r="L330" s="51"/>
      <c r="M330" s="51"/>
      <c r="N330" s="51"/>
      <c r="O330" s="37"/>
      <c r="S330" s="55" t="s">
        <v>864</v>
      </c>
      <c r="U330" s="37"/>
      <c r="X330" s="55"/>
      <c r="Z330" s="37"/>
      <c r="AC330" s="55"/>
      <c r="AE330" s="37"/>
      <c r="AH330" s="55"/>
      <c r="AJ330" s="37"/>
      <c r="AM330" s="55"/>
    </row>
    <row r="331" spans="1:39" ht="12.75" customHeight="1">
      <c r="A331" s="210">
        <v>194</v>
      </c>
      <c r="B331" s="211">
        <v>45184</v>
      </c>
      <c r="C331" s="53"/>
      <c r="D331" s="53" t="s">
        <v>541</v>
      </c>
      <c r="E331" s="215" t="s">
        <v>591</v>
      </c>
      <c r="F331" s="51" t="s">
        <v>876</v>
      </c>
      <c r="G331" s="51"/>
      <c r="H331" s="51"/>
      <c r="I331" s="51">
        <v>480</v>
      </c>
      <c r="J331" s="51" t="s">
        <v>592</v>
      </c>
      <c r="K331" s="51"/>
      <c r="L331" s="51"/>
      <c r="M331" s="51"/>
      <c r="N331" s="51"/>
      <c r="O331" s="37"/>
      <c r="S331" s="55" t="s">
        <v>864</v>
      </c>
      <c r="U331" s="37"/>
      <c r="X331" s="55"/>
      <c r="Z331" s="37"/>
      <c r="AC331" s="55"/>
      <c r="AE331" s="37"/>
      <c r="AH331" s="55"/>
      <c r="AJ331" s="37"/>
      <c r="AM331" s="55"/>
    </row>
    <row r="332" spans="1:39" ht="12.75" customHeight="1">
      <c r="A332" s="210">
        <v>195</v>
      </c>
      <c r="B332" s="211">
        <v>45203</v>
      </c>
      <c r="C332" s="53"/>
      <c r="D332" s="53" t="s">
        <v>176</v>
      </c>
      <c r="E332" s="215" t="s">
        <v>591</v>
      </c>
      <c r="F332" s="51" t="s">
        <v>882</v>
      </c>
      <c r="G332" s="51"/>
      <c r="H332" s="51"/>
      <c r="I332" s="51">
        <v>1198</v>
      </c>
      <c r="J332" s="51" t="s">
        <v>592</v>
      </c>
      <c r="K332" s="51"/>
      <c r="L332" s="51"/>
      <c r="M332" s="51"/>
      <c r="N332" s="51"/>
      <c r="O332" s="37"/>
      <c r="S332" s="55" t="s">
        <v>904</v>
      </c>
      <c r="U332" s="37"/>
      <c r="X332" s="55"/>
      <c r="Z332" s="37"/>
      <c r="AC332" s="55"/>
      <c r="AE332" s="37"/>
      <c r="AH332" s="55"/>
      <c r="AJ332" s="37"/>
      <c r="AM332" s="55"/>
    </row>
    <row r="333" spans="1:39" ht="12.75" customHeight="1">
      <c r="A333" s="210">
        <v>196</v>
      </c>
      <c r="B333" s="211">
        <v>45216</v>
      </c>
      <c r="C333" s="53"/>
      <c r="D333" s="53" t="s">
        <v>107</v>
      </c>
      <c r="E333" s="215" t="s">
        <v>591</v>
      </c>
      <c r="F333" s="51" t="s">
        <v>885</v>
      </c>
      <c r="G333" s="51"/>
      <c r="H333" s="51"/>
      <c r="I333" s="51">
        <v>6870</v>
      </c>
      <c r="J333" s="51" t="s">
        <v>592</v>
      </c>
      <c r="K333" s="51"/>
      <c r="L333" s="51"/>
      <c r="M333" s="51"/>
      <c r="N333" s="51"/>
      <c r="O333" s="37"/>
      <c r="S333" s="55" t="s">
        <v>904</v>
      </c>
      <c r="U333" s="37"/>
      <c r="X333" s="55"/>
      <c r="Z333" s="37"/>
      <c r="AC333" s="55"/>
      <c r="AE333" s="37"/>
      <c r="AH333" s="55"/>
      <c r="AJ333" s="37"/>
      <c r="AM333" s="55"/>
    </row>
    <row r="334" spans="1:39" ht="12.75" customHeight="1">
      <c r="A334" s="210">
        <v>197</v>
      </c>
      <c r="B334" s="211">
        <v>45216</v>
      </c>
      <c r="C334" s="53"/>
      <c r="D334" s="53" t="s">
        <v>886</v>
      </c>
      <c r="E334" s="215" t="s">
        <v>591</v>
      </c>
      <c r="F334" s="51" t="s">
        <v>887</v>
      </c>
      <c r="G334" s="51"/>
      <c r="H334" s="51"/>
      <c r="I334" s="51">
        <v>1415</v>
      </c>
      <c r="J334" s="51" t="s">
        <v>592</v>
      </c>
      <c r="K334" s="51"/>
      <c r="L334" s="51"/>
      <c r="M334" s="51"/>
      <c r="N334" s="51"/>
      <c r="O334" s="37"/>
      <c r="S334" s="55" t="s">
        <v>864</v>
      </c>
      <c r="U334" s="37"/>
      <c r="X334" s="55"/>
      <c r="Z334" s="37"/>
      <c r="AC334" s="55"/>
      <c r="AE334" s="37"/>
      <c r="AH334" s="55"/>
      <c r="AJ334" s="37"/>
      <c r="AM334" s="55"/>
    </row>
    <row r="335" spans="1:39" ht="12.75" customHeight="1">
      <c r="A335" s="368">
        <v>198</v>
      </c>
      <c r="B335" s="369">
        <v>45236</v>
      </c>
      <c r="C335" s="370"/>
      <c r="D335" s="370" t="s">
        <v>934</v>
      </c>
      <c r="E335" s="371" t="s">
        <v>591</v>
      </c>
      <c r="F335" s="372">
        <v>1270</v>
      </c>
      <c r="G335" s="372"/>
      <c r="H335" s="372">
        <v>1613</v>
      </c>
      <c r="I335" s="372">
        <v>1613</v>
      </c>
      <c r="J335" s="373" t="s">
        <v>679</v>
      </c>
      <c r="K335" s="374">
        <f>H335-F335</f>
        <v>343</v>
      </c>
      <c r="L335" s="375">
        <f>K335/F335</f>
        <v>0.27007874015748029</v>
      </c>
      <c r="M335" s="376" t="s">
        <v>594</v>
      </c>
      <c r="N335" s="377">
        <v>45246</v>
      </c>
      <c r="O335" s="37"/>
      <c r="S335" s="55" t="s">
        <v>904</v>
      </c>
      <c r="U335" s="37"/>
      <c r="X335" s="55"/>
      <c r="Z335" s="37"/>
      <c r="AC335" s="55"/>
      <c r="AE335" s="37"/>
      <c r="AH335" s="55"/>
      <c r="AJ335" s="37"/>
      <c r="AM335" s="55"/>
    </row>
    <row r="336" spans="1:39" ht="12.75" customHeight="1">
      <c r="A336" s="210">
        <v>199</v>
      </c>
      <c r="B336" s="211">
        <v>45251</v>
      </c>
      <c r="C336" s="53"/>
      <c r="D336" s="53" t="s">
        <v>1073</v>
      </c>
      <c r="E336" s="215" t="s">
        <v>591</v>
      </c>
      <c r="F336" s="51" t="s">
        <v>1074</v>
      </c>
      <c r="G336" s="51"/>
      <c r="H336" s="51"/>
      <c r="I336" s="51">
        <v>1490</v>
      </c>
      <c r="J336" s="51"/>
      <c r="K336" s="51"/>
      <c r="L336" s="51"/>
      <c r="M336" s="51"/>
      <c r="N336" s="51"/>
      <c r="O336" s="37"/>
      <c r="S336" s="55" t="s">
        <v>864</v>
      </c>
      <c r="U336" s="37"/>
      <c r="X336" s="55"/>
      <c r="Z336" s="37"/>
      <c r="AC336" s="55"/>
      <c r="AE336" s="37"/>
      <c r="AH336" s="55"/>
      <c r="AJ336" s="37"/>
      <c r="AM336" s="55"/>
    </row>
    <row r="337" spans="1:39" ht="12.75" customHeight="1">
      <c r="A337" s="210"/>
      <c r="B337" s="211"/>
      <c r="C337" s="53"/>
      <c r="D337" s="53"/>
      <c r="E337" s="215"/>
      <c r="F337" s="51"/>
      <c r="G337" s="51"/>
      <c r="H337" s="51"/>
      <c r="I337" s="51"/>
      <c r="J337" s="51"/>
      <c r="K337" s="51"/>
      <c r="L337" s="51"/>
      <c r="M337" s="51"/>
      <c r="N337" s="51"/>
      <c r="O337" s="37"/>
      <c r="S337" s="55"/>
      <c r="U337" s="37"/>
      <c r="X337" s="55"/>
      <c r="Z337" s="37"/>
      <c r="AC337" s="55"/>
      <c r="AE337" s="37"/>
      <c r="AH337" s="55"/>
      <c r="AJ337" s="37"/>
      <c r="AM337" s="55"/>
    </row>
    <row r="338" spans="1:39" ht="12.75" customHeight="1">
      <c r="A338" s="53"/>
      <c r="B338" s="53"/>
      <c r="C338" s="53"/>
      <c r="D338" s="53"/>
      <c r="E338" s="53"/>
      <c r="F338" s="51"/>
      <c r="G338" s="51"/>
      <c r="H338" s="51"/>
      <c r="I338" s="51"/>
      <c r="J338" s="31"/>
      <c r="K338" s="51"/>
      <c r="L338" s="51"/>
      <c r="M338" s="51"/>
      <c r="N338" s="53"/>
      <c r="O338" s="37"/>
      <c r="S338" s="55"/>
      <c r="U338" s="37"/>
      <c r="X338" s="55"/>
      <c r="Z338" s="37"/>
      <c r="AC338" s="55"/>
      <c r="AE338" s="37"/>
      <c r="AH338" s="55"/>
      <c r="AJ338" s="37"/>
      <c r="AM338" s="55"/>
    </row>
    <row r="339" spans="1:39" ht="12.75" customHeight="1">
      <c r="B339" s="216" t="s">
        <v>840</v>
      </c>
      <c r="F339" s="55"/>
      <c r="G339" s="55"/>
      <c r="H339" s="55"/>
      <c r="I339" s="55"/>
      <c r="J339" s="37"/>
      <c r="K339" s="55"/>
      <c r="L339" s="55"/>
      <c r="M339" s="55"/>
      <c r="O339" s="37"/>
      <c r="S339" s="55"/>
      <c r="U339" s="37"/>
      <c r="X339" s="55"/>
      <c r="Z339" s="37"/>
      <c r="AC339" s="55"/>
      <c r="AE339" s="37"/>
      <c r="AH339" s="55"/>
      <c r="AJ339" s="37"/>
      <c r="AM339" s="55"/>
    </row>
    <row r="340" spans="1:39" ht="12.75" customHeight="1">
      <c r="A340" s="217"/>
      <c r="F340" s="55"/>
      <c r="G340" s="55"/>
      <c r="H340" s="55"/>
      <c r="I340" s="55"/>
      <c r="J340" s="37"/>
      <c r="K340" s="55"/>
      <c r="L340" s="55"/>
      <c r="M340" s="55"/>
      <c r="O340" s="37"/>
      <c r="S340" s="55"/>
      <c r="U340" s="37"/>
      <c r="X340" s="55"/>
      <c r="Z340" s="37"/>
      <c r="AC340" s="55"/>
      <c r="AE340" s="37"/>
      <c r="AH340" s="55"/>
      <c r="AJ340" s="37"/>
      <c r="AM340" s="55"/>
    </row>
    <row r="341" spans="1:39" ht="12.75" customHeight="1">
      <c r="A341" s="217"/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1:39" ht="12.75" customHeight="1">
      <c r="A342" s="51"/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1:3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1:3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1:3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1:3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1:3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1:3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1:3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1:3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1:3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1:3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  <row r="485" spans="6:19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S485" s="55"/>
    </row>
    <row r="486" spans="6:19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S486" s="55"/>
    </row>
    <row r="487" spans="6:19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S487" s="55"/>
    </row>
    <row r="488" spans="6:19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S488" s="55"/>
    </row>
    <row r="489" spans="6:19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S489" s="55"/>
    </row>
    <row r="490" spans="6:19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S490" s="55"/>
    </row>
    <row r="491" spans="6:19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S491" s="55"/>
    </row>
    <row r="492" spans="6:19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S492" s="55"/>
    </row>
    <row r="493" spans="6:19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S493" s="55"/>
    </row>
    <row r="494" spans="6:19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S494" s="55"/>
    </row>
    <row r="495" spans="6:19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S495" s="55"/>
    </row>
    <row r="496" spans="6:19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S496" s="55"/>
    </row>
    <row r="497" spans="6:19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S497" s="55"/>
    </row>
    <row r="498" spans="6:19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S498" s="55"/>
    </row>
    <row r="499" spans="6:19" ht="12.75" customHeight="1">
      <c r="F499" s="55"/>
      <c r="G499" s="55"/>
      <c r="H499" s="55"/>
      <c r="I499" s="55"/>
      <c r="J499" s="37"/>
      <c r="K499" s="55"/>
      <c r="L499" s="55"/>
      <c r="M499" s="55"/>
      <c r="O499" s="37"/>
      <c r="S499" s="55"/>
    </row>
    <row r="500" spans="6:19" ht="12.75" customHeight="1">
      <c r="F500" s="55"/>
      <c r="G500" s="55"/>
      <c r="H500" s="55"/>
      <c r="I500" s="55"/>
      <c r="J500" s="37"/>
      <c r="K500" s="55"/>
      <c r="L500" s="55"/>
      <c r="M500" s="55"/>
      <c r="O500" s="37"/>
      <c r="S500" s="55"/>
    </row>
    <row r="501" spans="6:19" ht="12.75" customHeight="1">
      <c r="F501" s="55"/>
      <c r="G501" s="55"/>
      <c r="H501" s="55"/>
      <c r="I501" s="55"/>
      <c r="J501" s="37"/>
      <c r="K501" s="55"/>
      <c r="L501" s="55"/>
      <c r="M501" s="55"/>
      <c r="O501" s="37"/>
      <c r="S501" s="55"/>
    </row>
    <row r="502" spans="6:19" ht="12.75" customHeight="1">
      <c r="F502" s="55"/>
      <c r="G502" s="55"/>
      <c r="H502" s="55"/>
      <c r="I502" s="55"/>
      <c r="J502" s="37"/>
      <c r="K502" s="55"/>
      <c r="L502" s="55"/>
      <c r="M502" s="55"/>
      <c r="O502" s="37"/>
      <c r="S502" s="55"/>
    </row>
    <row r="503" spans="6:19" ht="12.75" customHeight="1">
      <c r="F503" s="55"/>
      <c r="G503" s="55"/>
      <c r="H503" s="55"/>
      <c r="I503" s="55"/>
      <c r="J503" s="37"/>
      <c r="K503" s="55"/>
      <c r="L503" s="55"/>
      <c r="M503" s="55"/>
      <c r="O503" s="37"/>
      <c r="S503" s="55"/>
    </row>
    <row r="504" spans="6:19" ht="12.75" customHeight="1">
      <c r="F504" s="55"/>
      <c r="G504" s="55"/>
      <c r="H504" s="55"/>
      <c r="I504" s="55"/>
      <c r="J504" s="37"/>
      <c r="K504" s="55"/>
      <c r="L504" s="55"/>
      <c r="M504" s="55"/>
      <c r="O504" s="37"/>
      <c r="S504" s="55"/>
    </row>
    <row r="505" spans="6:19" ht="12.75" customHeight="1">
      <c r="F505" s="55"/>
      <c r="G505" s="55"/>
      <c r="H505" s="55"/>
      <c r="I505" s="55"/>
      <c r="J505" s="37"/>
      <c r="K505" s="55"/>
      <c r="L505" s="55"/>
      <c r="M505" s="55"/>
      <c r="O505" s="37"/>
      <c r="S505" s="55"/>
    </row>
    <row r="506" spans="6:19" ht="12.75" customHeight="1">
      <c r="F506" s="55"/>
      <c r="G506" s="55"/>
      <c r="H506" s="55"/>
      <c r="I506" s="55"/>
      <c r="J506" s="37"/>
      <c r="K506" s="55"/>
      <c r="L506" s="55"/>
      <c r="M506" s="55"/>
      <c r="O506" s="37"/>
      <c r="S506" s="55"/>
    </row>
    <row r="507" spans="6:19" ht="12.75" customHeight="1">
      <c r="F507" s="55"/>
      <c r="G507" s="55"/>
      <c r="H507" s="55"/>
      <c r="I507" s="55"/>
      <c r="J507" s="37"/>
      <c r="K507" s="55"/>
      <c r="L507" s="55"/>
      <c r="M507" s="55"/>
      <c r="O507" s="37"/>
      <c r="S507" s="55"/>
    </row>
    <row r="508" spans="6:19" ht="12.75" customHeight="1">
      <c r="F508" s="55"/>
      <c r="G508" s="55"/>
      <c r="H508" s="55"/>
      <c r="I508" s="55"/>
      <c r="J508" s="37"/>
      <c r="K508" s="55"/>
      <c r="L508" s="55"/>
      <c r="M508" s="55"/>
      <c r="O508" s="37"/>
      <c r="S508" s="55"/>
    </row>
    <row r="509" spans="6:19" ht="12.75" customHeight="1">
      <c r="F509" s="55"/>
      <c r="G509" s="55"/>
      <c r="H509" s="55"/>
      <c r="I509" s="55"/>
      <c r="J509" s="37"/>
      <c r="K509" s="55"/>
      <c r="L509" s="55"/>
      <c r="M509" s="55"/>
      <c r="O509" s="37"/>
      <c r="S509" s="55"/>
    </row>
    <row r="510" spans="6:19" ht="12.75" customHeight="1">
      <c r="F510" s="55"/>
      <c r="G510" s="55"/>
      <c r="H510" s="55"/>
      <c r="I510" s="55"/>
      <c r="J510" s="37"/>
      <c r="K510" s="55"/>
      <c r="L510" s="55"/>
      <c r="M510" s="55"/>
      <c r="O510" s="37"/>
      <c r="S510" s="55"/>
    </row>
    <row r="511" spans="6:19" ht="12.75" customHeight="1">
      <c r="F511" s="55"/>
      <c r="G511" s="55"/>
      <c r="H511" s="55"/>
      <c r="I511" s="55"/>
      <c r="J511" s="37"/>
      <c r="K511" s="55"/>
      <c r="L511" s="55"/>
      <c r="M511" s="55"/>
      <c r="O511" s="37"/>
      <c r="S511" s="55"/>
    </row>
    <row r="512" spans="6:19" ht="12.75" customHeight="1">
      <c r="F512" s="55"/>
      <c r="G512" s="55"/>
      <c r="H512" s="55"/>
      <c r="I512" s="55"/>
      <c r="J512" s="37"/>
      <c r="K512" s="55"/>
      <c r="L512" s="55"/>
      <c r="M512" s="55"/>
      <c r="O512" s="37"/>
      <c r="S512" s="55"/>
    </row>
    <row r="513" spans="6:19" ht="12.75" customHeight="1">
      <c r="F513" s="55"/>
      <c r="G513" s="55"/>
      <c r="H513" s="55"/>
      <c r="I513" s="55"/>
      <c r="J513" s="37"/>
      <c r="K513" s="55"/>
      <c r="L513" s="55"/>
      <c r="M513" s="55"/>
      <c r="O513" s="37"/>
      <c r="S513" s="55"/>
    </row>
    <row r="514" spans="6:19" ht="12.75" customHeight="1">
      <c r="F514" s="55"/>
      <c r="G514" s="55"/>
      <c r="H514" s="55"/>
      <c r="I514" s="55"/>
      <c r="J514" s="37"/>
      <c r="K514" s="55"/>
      <c r="L514" s="55"/>
      <c r="M514" s="55"/>
      <c r="O514" s="37"/>
      <c r="S514" s="55"/>
    </row>
    <row r="515" spans="6:19" ht="15" customHeight="1">
      <c r="F515" s="55"/>
      <c r="G515" s="55"/>
      <c r="H515" s="55"/>
      <c r="I515" s="55"/>
      <c r="J515" s="37"/>
      <c r="K515" s="55"/>
      <c r="L515" s="55"/>
      <c r="M515" s="55"/>
      <c r="O515" s="37"/>
      <c r="S515" s="55"/>
    </row>
  </sheetData>
  <autoFilter ref="S1:S338"/>
  <mergeCells count="91">
    <mergeCell ref="J107:J108"/>
    <mergeCell ref="O107:O108"/>
    <mergeCell ref="P107:P108"/>
    <mergeCell ref="A107:A108"/>
    <mergeCell ref="B107:B108"/>
    <mergeCell ref="P105:P106"/>
    <mergeCell ref="M105:M106"/>
    <mergeCell ref="A105:A106"/>
    <mergeCell ref="B105:B106"/>
    <mergeCell ref="M81:M82"/>
    <mergeCell ref="O81:O82"/>
    <mergeCell ref="J105:J106"/>
    <mergeCell ref="O105:O106"/>
    <mergeCell ref="J94:J95"/>
    <mergeCell ref="P94:P95"/>
    <mergeCell ref="A89:A90"/>
    <mergeCell ref="B89:B90"/>
    <mergeCell ref="J89:J90"/>
    <mergeCell ref="J91:J92"/>
    <mergeCell ref="O94:O95"/>
    <mergeCell ref="A94:A95"/>
    <mergeCell ref="B94:B95"/>
    <mergeCell ref="M94:M95"/>
    <mergeCell ref="B91:B92"/>
    <mergeCell ref="A91:A92"/>
    <mergeCell ref="M89:M90"/>
    <mergeCell ref="M43:M44"/>
    <mergeCell ref="P43:P44"/>
    <mergeCell ref="P87:P88"/>
    <mergeCell ref="M79:M80"/>
    <mergeCell ref="O79:O80"/>
    <mergeCell ref="O43:O44"/>
    <mergeCell ref="P81:P82"/>
    <mergeCell ref="M84:M85"/>
    <mergeCell ref="M87:M88"/>
    <mergeCell ref="O87:O88"/>
    <mergeCell ref="P84:P85"/>
    <mergeCell ref="O84:O85"/>
    <mergeCell ref="O64:O65"/>
    <mergeCell ref="P64:P65"/>
    <mergeCell ref="M64:M65"/>
    <mergeCell ref="N64:N65"/>
    <mergeCell ref="J81:J82"/>
    <mergeCell ref="A43:A44"/>
    <mergeCell ref="B43:B44"/>
    <mergeCell ref="J79:J80"/>
    <mergeCell ref="A79:A80"/>
    <mergeCell ref="B79:B80"/>
    <mergeCell ref="J43:J44"/>
    <mergeCell ref="A64:A65"/>
    <mergeCell ref="B64:B65"/>
    <mergeCell ref="G64:G65"/>
    <mergeCell ref="I64:I65"/>
    <mergeCell ref="J64:J65"/>
    <mergeCell ref="P89:P90"/>
    <mergeCell ref="M100:M101"/>
    <mergeCell ref="O100:O101"/>
    <mergeCell ref="J97:J98"/>
    <mergeCell ref="O97:O98"/>
    <mergeCell ref="P97:P98"/>
    <mergeCell ref="M97:M98"/>
    <mergeCell ref="J100:J101"/>
    <mergeCell ref="P100:P101"/>
    <mergeCell ref="M91:M92"/>
    <mergeCell ref="P91:P92"/>
    <mergeCell ref="O91:O92"/>
    <mergeCell ref="O89:O90"/>
    <mergeCell ref="N43:N44"/>
    <mergeCell ref="A109:A110"/>
    <mergeCell ref="B109:B110"/>
    <mergeCell ref="J109:J110"/>
    <mergeCell ref="A97:A98"/>
    <mergeCell ref="B97:B98"/>
    <mergeCell ref="A100:A101"/>
    <mergeCell ref="B100:B101"/>
    <mergeCell ref="A87:A88"/>
    <mergeCell ref="B87:B88"/>
    <mergeCell ref="J87:J88"/>
    <mergeCell ref="A81:A82"/>
    <mergeCell ref="B81:B82"/>
    <mergeCell ref="J84:J85"/>
    <mergeCell ref="A84:A85"/>
    <mergeCell ref="B84:B85"/>
    <mergeCell ref="A111:A112"/>
    <mergeCell ref="B111:B112"/>
    <mergeCell ref="P109:P110"/>
    <mergeCell ref="O109:O110"/>
    <mergeCell ref="J111:J112"/>
    <mergeCell ref="O111:O112"/>
    <mergeCell ref="P111:P112"/>
    <mergeCell ref="M111:M112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F44" numberStoredAsText="1"/>
    <ignoredError sqref="K44 K84:K86 K55 K89 K95:K99 K6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2023-07-25T18:59:36Z</cp:lastPrinted>
  <dcterms:created xsi:type="dcterms:W3CDTF">2015-06-08T02:34:00Z</dcterms:created>
  <dcterms:modified xsi:type="dcterms:W3CDTF">2023-11-23T02:35:03Z</dcterms:modified>
</cp:coreProperties>
</file>