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F&amp;O)'!$R$1:$R$337</definedName>
  </definedNames>
  <calcPr calcId="191029"/>
</workbook>
</file>

<file path=xl/calcChain.xml><?xml version="1.0" encoding="utf-8"?>
<calcChain xmlns="http://schemas.openxmlformats.org/spreadsheetml/2006/main">
  <c r="K113" i="6" l="1"/>
  <c r="M113" i="6" s="1"/>
  <c r="L28" i="6"/>
  <c r="K28" i="6"/>
  <c r="M28" i="6" s="1"/>
  <c r="K120" i="6"/>
  <c r="M120" i="6" s="1"/>
  <c r="L81" i="6"/>
  <c r="K81" i="6"/>
  <c r="L53" i="6"/>
  <c r="M81" i="6" l="1"/>
  <c r="P32" i="6"/>
  <c r="P31" i="6"/>
  <c r="P25" i="6"/>
  <c r="P24" i="6"/>
  <c r="P23" i="6"/>
  <c r="P15" i="6"/>
  <c r="P13" i="6"/>
  <c r="P19" i="6"/>
  <c r="P18" i="6"/>
  <c r="K322" i="6"/>
  <c r="L322" i="6" s="1"/>
  <c r="K53" i="6"/>
  <c r="M53" i="6" s="1"/>
  <c r="K119" i="6"/>
  <c r="M119" i="6" s="1"/>
  <c r="K118" i="6"/>
  <c r="M118" i="6" s="1"/>
  <c r="L30" i="6" l="1"/>
  <c r="K30" i="6"/>
  <c r="M30" i="6" l="1"/>
  <c r="K323" i="6"/>
  <c r="L323" i="6" s="1"/>
  <c r="K316" i="6"/>
  <c r="L316" i="6" s="1"/>
  <c r="M117" i="6"/>
  <c r="K117" i="6"/>
  <c r="K116" i="6"/>
  <c r="M116" i="6" s="1"/>
  <c r="K115" i="6"/>
  <c r="M115" i="6" s="1"/>
  <c r="K114" i="6"/>
  <c r="M114" i="6" s="1"/>
  <c r="K112" i="6"/>
  <c r="M112" i="6" s="1"/>
  <c r="K111" i="6"/>
  <c r="M111" i="6" s="1"/>
  <c r="L80" i="6"/>
  <c r="K80" i="6"/>
  <c r="K110" i="6"/>
  <c r="M110" i="6" s="1"/>
  <c r="L55" i="6"/>
  <c r="K55" i="6"/>
  <c r="M80" i="6" l="1"/>
  <c r="M55" i="6"/>
  <c r="K108" i="6"/>
  <c r="M108" i="6" s="1"/>
  <c r="K333" i="6"/>
  <c r="L333" i="6" s="1"/>
  <c r="K327" i="6"/>
  <c r="L327" i="6" s="1"/>
  <c r="K109" i="6" l="1"/>
  <c r="M109" i="6" s="1"/>
  <c r="L29" i="6"/>
  <c r="K29" i="6"/>
  <c r="L20" i="6"/>
  <c r="K20" i="6"/>
  <c r="L27" i="6"/>
  <c r="K27" i="6"/>
  <c r="K103" i="6"/>
  <c r="M103" i="6" s="1"/>
  <c r="K107" i="6"/>
  <c r="M107" i="6" s="1"/>
  <c r="L21" i="6"/>
  <c r="K21" i="6"/>
  <c r="K329" i="6"/>
  <c r="L329" i="6" s="1"/>
  <c r="K106" i="6"/>
  <c r="M106" i="6" s="1"/>
  <c r="K105" i="6"/>
  <c r="M105" i="6" s="1"/>
  <c r="K104" i="6"/>
  <c r="M104" i="6" s="1"/>
  <c r="L26" i="6"/>
  <c r="K26" i="6"/>
  <c r="L14" i="6"/>
  <c r="K14" i="6"/>
  <c r="M14" i="6" s="1"/>
  <c r="L79" i="6"/>
  <c r="K79" i="6"/>
  <c r="L54" i="6"/>
  <c r="K54" i="6"/>
  <c r="M54" i="6" s="1"/>
  <c r="M20" i="6" l="1"/>
  <c r="M27" i="6"/>
  <c r="M29" i="6"/>
  <c r="M26" i="6"/>
  <c r="M21" i="6"/>
  <c r="M79" i="6"/>
  <c r="L22" i="6"/>
  <c r="K22" i="6"/>
  <c r="K102" i="6"/>
  <c r="M102" i="6" s="1"/>
  <c r="L77" i="6"/>
  <c r="K77" i="6"/>
  <c r="K101" i="6"/>
  <c r="M101" i="6" s="1"/>
  <c r="L52" i="6"/>
  <c r="K52" i="6"/>
  <c r="L12" i="6"/>
  <c r="K12" i="6"/>
  <c r="L78" i="6"/>
  <c r="K78" i="6"/>
  <c r="L47" i="6"/>
  <c r="K47" i="6"/>
  <c r="M22" i="6" l="1"/>
  <c r="M47" i="6"/>
  <c r="M77" i="6"/>
  <c r="M52" i="6"/>
  <c r="M12" i="6"/>
  <c r="M78" i="6"/>
  <c r="L51" i="6"/>
  <c r="K51" i="6"/>
  <c r="K100" i="6"/>
  <c r="M100" i="6" s="1"/>
  <c r="K99" i="6"/>
  <c r="M99" i="6" s="1"/>
  <c r="L75" i="6"/>
  <c r="K75" i="6"/>
  <c r="L76" i="6"/>
  <c r="K76" i="6"/>
  <c r="L74" i="6"/>
  <c r="K74" i="6"/>
  <c r="K97" i="6"/>
  <c r="M97" i="6" s="1"/>
  <c r="M51" i="6" l="1"/>
  <c r="M75" i="6"/>
  <c r="M76" i="6"/>
  <c r="M74" i="6"/>
  <c r="K98" i="6"/>
  <c r="M98" i="6" s="1"/>
  <c r="L11" i="6"/>
  <c r="K11" i="6"/>
  <c r="L69" i="6"/>
  <c r="K69" i="6"/>
  <c r="L127" i="6"/>
  <c r="K127" i="6"/>
  <c r="L49" i="6"/>
  <c r="L50" i="6"/>
  <c r="M69" i="6" l="1"/>
  <c r="M127" i="6"/>
  <c r="M11" i="6"/>
  <c r="L6" i="2"/>
  <c r="K6" i="3"/>
  <c r="L73" i="6"/>
  <c r="K73" i="6"/>
  <c r="L72" i="6"/>
  <c r="K72" i="6"/>
  <c r="L71" i="6"/>
  <c r="K71" i="6"/>
  <c r="M71" i="6" l="1"/>
  <c r="M72" i="6"/>
  <c r="M73" i="6"/>
  <c r="L17" i="6"/>
  <c r="L16" i="6"/>
  <c r="L10" i="6"/>
  <c r="L48" i="6"/>
  <c r="L46" i="6"/>
  <c r="L70" i="6"/>
  <c r="L68" i="6"/>
  <c r="L67" i="6"/>
  <c r="L66" i="6"/>
  <c r="L65" i="6"/>
  <c r="K46" i="6" l="1"/>
  <c r="M46" i="6" s="1"/>
  <c r="K70" i="6"/>
  <c r="M70" i="6" l="1"/>
  <c r="K96" i="6"/>
  <c r="M96" i="6" s="1"/>
  <c r="K68" i="6"/>
  <c r="K50" i="6"/>
  <c r="K89" i="6"/>
  <c r="M89" i="6" s="1"/>
  <c r="K92" i="6"/>
  <c r="M92" i="6" s="1"/>
  <c r="K95" i="6"/>
  <c r="M95" i="6" s="1"/>
  <c r="K94" i="6"/>
  <c r="M94" i="6" s="1"/>
  <c r="M68" i="6" l="1"/>
  <c r="M50" i="6"/>
  <c r="K91" i="6"/>
  <c r="M91" i="6" s="1"/>
  <c r="K93" i="6"/>
  <c r="M93" i="6" s="1"/>
  <c r="K16" i="6"/>
  <c r="K67" i="6"/>
  <c r="K17" i="6"/>
  <c r="K65" i="6"/>
  <c r="K90" i="6"/>
  <c r="M90" i="6" s="1"/>
  <c r="M17" i="6" l="1"/>
  <c r="M16" i="6"/>
  <c r="M67" i="6"/>
  <c r="M65" i="6"/>
  <c r="K49" i="6"/>
  <c r="K10" i="6"/>
  <c r="M10" i="6" l="1"/>
  <c r="M49" i="6"/>
  <c r="K48" i="6"/>
  <c r="M48" i="6" s="1"/>
  <c r="K66" i="6"/>
  <c r="M66" i="6" l="1"/>
  <c r="D7" i="5"/>
  <c r="M7" i="6"/>
  <c r="K324" i="6" l="1"/>
  <c r="L324" i="6" s="1"/>
  <c r="K321" i="6" l="1"/>
  <c r="L321" i="6" s="1"/>
  <c r="K325" i="6" l="1"/>
  <c r="L325" i="6" s="1"/>
  <c r="K320" i="6"/>
  <c r="L320" i="6" s="1"/>
  <c r="K319" i="6"/>
  <c r="L319" i="6" s="1"/>
  <c r="K317" i="6"/>
  <c r="L317" i="6" s="1"/>
  <c r="H315" i="6"/>
  <c r="K315" i="6" s="1"/>
  <c r="L315" i="6" s="1"/>
  <c r="K314" i="6"/>
  <c r="L314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F283" i="6"/>
  <c r="K283" i="6" s="1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F277" i="6"/>
  <c r="K277" i="6" s="1"/>
  <c r="L277" i="6" s="1"/>
  <c r="F276" i="6"/>
  <c r="K276" i="6" s="1"/>
  <c r="L276" i="6" s="1"/>
  <c r="K275" i="6"/>
  <c r="L275" i="6" s="1"/>
  <c r="F274" i="6"/>
  <c r="K274" i="6" s="1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8" i="6"/>
  <c r="L258" i="6" s="1"/>
  <c r="K256" i="6"/>
  <c r="L256" i="6" s="1"/>
  <c r="K255" i="6"/>
  <c r="L255" i="6" s="1"/>
  <c r="F254" i="6"/>
  <c r="K254" i="6" s="1"/>
  <c r="L254" i="6" s="1"/>
  <c r="K253" i="6"/>
  <c r="L253" i="6" s="1"/>
  <c r="K250" i="6"/>
  <c r="L250" i="6" s="1"/>
  <c r="K249" i="6"/>
  <c r="L249" i="6" s="1"/>
  <c r="K248" i="6"/>
  <c r="L248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6" i="6"/>
  <c r="L226" i="6" s="1"/>
  <c r="K224" i="6"/>
  <c r="L224" i="6" s="1"/>
  <c r="K222" i="6"/>
  <c r="L222" i="6" s="1"/>
  <c r="K221" i="6"/>
  <c r="L221" i="6" s="1"/>
  <c r="K220" i="6"/>
  <c r="L220" i="6" s="1"/>
  <c r="K218" i="6"/>
  <c r="L218" i="6" s="1"/>
  <c r="K217" i="6"/>
  <c r="L217" i="6" s="1"/>
  <c r="K216" i="6"/>
  <c r="L216" i="6" s="1"/>
  <c r="K215" i="6"/>
  <c r="K214" i="6"/>
  <c r="L214" i="6" s="1"/>
  <c r="K213" i="6"/>
  <c r="L213" i="6" s="1"/>
  <c r="K211" i="6"/>
  <c r="L211" i="6" s="1"/>
  <c r="K210" i="6"/>
  <c r="L210" i="6" s="1"/>
  <c r="K209" i="6"/>
  <c r="L209" i="6" s="1"/>
  <c r="K208" i="6"/>
  <c r="L208" i="6" s="1"/>
  <c r="K207" i="6"/>
  <c r="L207" i="6" s="1"/>
  <c r="F206" i="6"/>
  <c r="K206" i="6" s="1"/>
  <c r="L206" i="6" s="1"/>
  <c r="H205" i="6"/>
  <c r="K205" i="6" s="1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H171" i="6"/>
  <c r="K171" i="6" s="1"/>
  <c r="L171" i="6" s="1"/>
  <c r="F170" i="6"/>
  <c r="K170" i="6" s="1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6" i="4"/>
</calcChain>
</file>

<file path=xl/sharedStrings.xml><?xml version="1.0" encoding="utf-8"?>
<sst xmlns="http://schemas.openxmlformats.org/spreadsheetml/2006/main" count="3453" uniqueCount="1285">
  <si>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</si>
  <si>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</si>
  <si>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</si>
  <si>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</si>
  <si>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</si>
  <si>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</si>
  <si>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</si>
  <si>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</si>
  <si>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</si>
  <si>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</si>
  <si>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</si>
  <si>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</si>
  <si>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</si>
  <si>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</si>
  <si>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</si>
  <si>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</si>
  <si>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</si>
  <si>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</si>
  <si>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</si>
  <si>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</si>
  <si>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</si>
  <si>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</si>
  <si>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</si>
  <si>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</si>
  <si>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</si>
  <si>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</si>
  <si>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</si>
  <si>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</si>
  <si>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</si>
  <si>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</si>
  <si>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</si>
  <si>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</si>
  <si>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</si>
  <si>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</si>
  <si>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</si>
  <si>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</si>
  <si>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</si>
  <si>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</si>
  <si>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</si>
  <si>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</si>
  <si>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</si>
  <si>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</si>
  <si>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</si>
  <si>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</si>
  <si>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</si>
  <si>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</si>
  <si>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</si>
  <si>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</si>
  <si>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</si>
  <si>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</si>
  <si>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</si>
  <si>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</si>
  <si>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</si>
  <si>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</si>
  <si>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</si>
  <si>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</si>
  <si>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</si>
  <si>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</si>
  <si>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</si>
  <si>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</si>
  <si>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</si>
  <si>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</si>
  <si>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</si>
  <si>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</si>
  <si>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</si>
  <si>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</si>
  <si>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</si>
  <si>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</si>
  <si>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</si>
  <si>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</si>
  <si>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</si>
  <si>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</si>
  <si>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</si>
  <si>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</si>
  <si>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</si>
  <si>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</si>
  <si>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</si>
  <si>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</si>
  <si>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</si>
  <si>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</si>
  <si>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</si>
  <si>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</si>
  <si>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</si>
  <si>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</si>
  <si>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</si>
  <si>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</si>
  <si>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</si>
  <si>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</si>
  <si>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</si>
  <si>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</si>
  <si>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</si>
  <si>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</si>
  <si>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</si>
  <si>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</si>
  <si>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</si>
  <si>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</si>
  <si>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</si>
  <si>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</si>
  <si>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</si>
  <si>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</si>
  <si>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</si>
  <si>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</si>
  <si>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</si>
  <si>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</si>
  <si>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</si>
  <si>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</si>
  <si>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</si>
  <si>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</si>
  <si>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</si>
  <si>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</si>
  <si>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</si>
  <si>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</si>
  <si>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</si>
  <si>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</si>
  <si>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</si>
  <si>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</si>
  <si>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</si>
  <si>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</si>
  <si>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</si>
  <si>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</si>
  <si>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</si>
  <si>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</si>
  <si>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</si>
  <si>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</si>
  <si>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</si>
  <si>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</si>
  <si>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</si>
  <si>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</si>
  <si>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</si>
  <si>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</si>
  <si>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</si>
  <si>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</si>
  <si>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</si>
  <si>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</si>
  <si>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</si>
  <si>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</si>
  <si>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</si>
  <si>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</si>
  <si>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</si>
  <si>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</si>
  <si>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</si>
  <si>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</si>
  <si>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</si>
  <si>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</si>
  <si>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</si>
  <si>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</si>
  <si>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</si>
  <si>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</si>
  <si>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</si>
  <si>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</si>
  <si>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</si>
  <si>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</si>
  <si>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</si>
  <si>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</si>
  <si>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</si>
  <si>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</si>
  <si>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</si>
  <si>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</si>
  <si>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</si>
  <si>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</si>
  <si>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</si>
  <si>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</si>
  <si>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</si>
  <si>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</si>
  <si>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</si>
  <si>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</si>
  <si>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</si>
  <si>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</si>
  <si>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</si>
  <si>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</si>
  <si>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</si>
  <si>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</si>
  <si>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</si>
  <si>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</si>
  <si>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</si>
  <si>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</si>
  <si>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</si>
  <si>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</si>
  <si>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</si>
  <si>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</si>
  <si>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</si>
  <si>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</si>
  <si>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</si>
  <si>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</si>
  <si>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</si>
  <si>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</si>
  <si>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</si>
  <si>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</si>
  <si>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</si>
  <si>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</si>
  <si>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</si>
  <si>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</si>
  <si>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</si>
  <si>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</si>
  <si>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</si>
  <si>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</si>
  <si>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</si>
  <si>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</si>
  <si>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</si>
  <si>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</si>
  <si>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</si>
  <si>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</si>
  <si>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</si>
  <si>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</si>
  <si>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</si>
  <si>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</si>
  <si>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</si>
  <si>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</si>
  <si>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</si>
  <si>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</si>
  <si>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</si>
  <si>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</si>
  <si>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</si>
  <si>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</si>
  <si>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</si>
  <si>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</si>
  <si>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</si>
  <si>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</si>
  <si>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</si>
  <si>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</si>
  <si>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</si>
  <si>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</si>
  <si>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</si>
  <si>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</si>
  <si>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</si>
  <si>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</si>
  <si>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</si>
  <si>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</si>
  <si>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</si>
  <si>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</si>
  <si>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</si>
  <si>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</si>
  <si>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</si>
  <si>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</si>
  <si>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</si>
  <si>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</si>
  <si>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</si>
  <si>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</si>
  <si>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</si>
  <si>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</si>
  <si>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</si>
  <si>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</si>
  <si>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</si>
  <si>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</si>
  <si>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</si>
  <si>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</si>
  <si>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</si>
  <si>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</si>
  <si>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</si>
  <si>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</si>
  <si>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</si>
  <si>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</si>
  <si>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</si>
  <si>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</si>
  <si>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</si>
  <si>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</si>
  <si>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</si>
  <si>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</si>
  <si>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</si>
  <si>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</si>
  <si>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</si>
  <si>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</si>
  <si>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</si>
  <si>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</si>
  <si>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</si>
  <si>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</si>
  <si>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</si>
  <si>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</si>
  <si>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</si>
  <si>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</si>
  <si>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</si>
  <si>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</si>
  <si>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</si>
  <si>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</si>
  <si>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</si>
  <si>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</si>
  <si>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</si>
  <si>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</si>
  <si>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</si>
  <si>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</si>
  <si>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</si>
  <si>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</si>
  <si>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</si>
  <si>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</si>
  <si>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</si>
  <si>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</si>
  <si>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</si>
  <si>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</si>
  <si>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</si>
  <si>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</si>
  <si>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</si>
  <si>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</si>
  <si>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</si>
  <si>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</si>
  <si>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</si>
  <si>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</si>
  <si>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</si>
  <si>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</si>
  <si>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</si>
  <si>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</si>
  <si>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</si>
  <si>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</si>
  <si>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</si>
  <si>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</si>
  <si>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</si>
  <si>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</si>
  <si>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</si>
  <si>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</si>
  <si>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</si>
  <si>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</si>
  <si>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</si>
  <si>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</si>
  <si>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</si>
  <si>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</si>
  <si>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</si>
  <si>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</si>
  <si>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</si>
  <si>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</si>
  <si>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</si>
  <si>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</si>
  <si>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</si>
  <si>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</si>
  <si>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</si>
  <si>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</si>
  <si>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</si>
  <si>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</si>
  <si>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</si>
  <si>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</si>
  <si>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</si>
  <si>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</si>
  <si>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</si>
  <si>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</si>
  <si>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</si>
  <si>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</si>
  <si>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</si>
  <si>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</si>
  <si>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</si>
  <si>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</si>
  <si>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</si>
  <si>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</si>
  <si>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</si>
  <si>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</si>
  <si>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</si>
  <si>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</si>
  <si>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</si>
  <si>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</si>
  <si>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</si>
  <si>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</si>
  <si>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</si>
  <si>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</si>
  <si>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</si>
  <si>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</si>
  <si>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</si>
  <si>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</si>
  <si>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</si>
  <si>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</si>
  <si>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</si>
  <si>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</si>
  <si>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</si>
  <si>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</si>
  <si>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</si>
  <si>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</si>
  <si>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</si>
  <si>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</si>
  <si>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</si>
  <si>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</si>
  <si>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</si>
  <si>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</si>
  <si>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</si>
  <si>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</si>
  <si>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</si>
  <si>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</si>
  <si>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</si>
  <si>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</si>
  <si>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</si>
  <si>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</si>
  <si>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</si>
  <si>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</si>
  <si>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</si>
  <si>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</si>
  <si>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</si>
  <si>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</si>
  <si>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</si>
  <si>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</si>
  <si>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</si>
  <si>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</si>
  <si>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</si>
  <si>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</si>
  <si>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</si>
  <si>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</si>
  <si>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</si>
  <si>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</si>
  <si>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</si>
  <si>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</si>
  <si>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</si>
  <si>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</si>
  <si>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</si>
  <si>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</si>
  <si>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</si>
  <si>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</si>
  <si>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</si>
  <si>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</si>
  <si>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</si>
  <si>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</si>
  <si>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</si>
  <si>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</si>
  <si>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</si>
  <si>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</si>
  <si>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</si>
  <si>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</si>
  <si>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</si>
  <si>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</si>
  <si>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</si>
  <si>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</si>
  <si>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</si>
  <si>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</si>
  <si>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</si>
  <si>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</si>
  <si>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</si>
  <si>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</si>
  <si>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</si>
  <si>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</si>
  <si>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</si>
  <si>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</si>
  <si>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</si>
  <si>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</si>
  <si>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</si>
  <si>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</si>
  <si>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</si>
  <si>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</si>
  <si>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</si>
  <si>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</si>
  <si>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</si>
  <si>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</si>
  <si>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</si>
  <si>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</si>
  <si>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</si>
  <si>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</si>
  <si>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</si>
  <si>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</si>
  <si>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</si>
  <si>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</si>
  <si>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</si>
  <si>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</si>
  <si>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</si>
  <si>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</si>
  <si>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</si>
  <si>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</si>
  <si>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</si>
  <si>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</si>
  <si>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</si>
  <si>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</si>
  <si>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</si>
  <si>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</si>
  <si>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</si>
  <si>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</si>
  <si>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</si>
  <si>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</si>
  <si>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</si>
  <si>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</si>
  <si>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</si>
  <si>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</si>
  <si>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</si>
  <si>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</si>
  <si>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</si>
  <si>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</si>
  <si>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</si>
  <si>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</si>
  <si>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</si>
  <si>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</si>
  <si>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</si>
  <si>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</si>
  <si>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</si>
  <si>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</si>
  <si>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</si>
  <si>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</si>
  <si>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</si>
  <si>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</si>
  <si>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</si>
  <si>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</si>
  <si>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</si>
  <si>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</si>
  <si>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</si>
  <si>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</si>
  <si>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</si>
  <si>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</si>
  <si>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</si>
  <si>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</si>
  <si>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</si>
  <si>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</si>
  <si>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</si>
  <si>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</si>
  <si>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</si>
  <si>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</si>
  <si>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</si>
  <si>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</si>
  <si>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</si>
  <si>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</si>
  <si>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</si>
  <si>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</si>
  <si>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</si>
  <si>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</si>
  <si>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</si>
  <si>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</si>
  <si>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</si>
  <si>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</si>
  <si>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</si>
  <si>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</si>
  <si>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</si>
  <si>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</si>
  <si>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</si>
  <si>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</si>
  <si>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</si>
  <si>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</si>
  <si>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</si>
  <si>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</si>
  <si>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</si>
  <si>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</si>
  <si>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</si>
  <si>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</si>
  <si>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</si>
  <si>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</si>
  <si>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</si>
  <si>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</si>
  <si>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</si>
  <si>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</si>
  <si>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</si>
  <si>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</si>
  <si>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</si>
  <si>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</si>
  <si>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</si>
  <si>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</si>
  <si>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</si>
  <si>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</si>
  <si>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</si>
  <si>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</si>
  <si>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</si>
  <si>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</si>
  <si>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</si>
  <si>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</si>
  <si>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</si>
  <si>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</si>
  <si>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</si>
  <si>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</si>
  <si>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</si>
  <si>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</si>
  <si>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</si>
  <si>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</si>
  <si>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</si>
  <si>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</si>
  <si>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</si>
  <si>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</si>
  <si>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</si>
  <si>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</si>
  <si>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</si>
  <si>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</si>
  <si>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</si>
  <si>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</si>
  <si>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</si>
  <si>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</si>
  <si>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</si>
  <si>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</si>
  <si>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</si>
  <si>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</si>
  <si>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</si>
  <si>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</si>
  <si>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</si>
  <si>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</si>
  <si>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</si>
  <si>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</si>
  <si>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</si>
  <si>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</si>
  <si>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</si>
  <si>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</si>
  <si>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</si>
  <si>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</si>
  <si>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</si>
  <si>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</si>
  <si>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</si>
  <si>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</si>
  <si>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</si>
  <si>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</si>
  <si>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</si>
  <si>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</si>
  <si>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</si>
  <si>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</si>
  <si>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</si>
  <si>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</si>
  <si>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</si>
  <si>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</si>
  <si>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</si>
  <si>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</si>
  <si>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</si>
  <si>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</si>
  <si>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</si>
  <si>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</si>
  <si>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</si>
  <si>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</si>
  <si>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</si>
  <si>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</si>
  <si>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</si>
  <si>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</si>
  <si>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</si>
  <si>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</si>
  <si>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</si>
  <si>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</si>
  <si>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</si>
  <si>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</si>
  <si>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</si>
  <si>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</si>
  <si>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</si>
  <si>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</si>
  <si>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</si>
  <si>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</si>
  <si>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</si>
  <si>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</si>
  <si>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</si>
  <si>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</si>
  <si>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</si>
  <si>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</si>
  <si>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</si>
  <si>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</si>
  <si>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</si>
  <si>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</si>
  <si>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</si>
  <si>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</si>
  <si>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</si>
  <si>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</si>
  <si>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</si>
  <si>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</si>
  <si>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</si>
  <si>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</si>
  <si>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</si>
  <si>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</si>
  <si>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</si>
  <si>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</si>
  <si>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</si>
  <si>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</si>
  <si>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</si>
  <si>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</si>
  <si>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</si>
  <si>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</si>
  <si>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</si>
  <si>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</si>
  <si>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</si>
  <si>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</si>
  <si>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</si>
  <si>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</si>
  <si>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</si>
  <si>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</si>
  <si>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</si>
  <si>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</si>
  <si>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</si>
  <si>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</si>
  <si>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</si>
  <si>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</si>
  <si>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</si>
  <si>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</si>
  <si>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</si>
  <si>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</si>
  <si>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</si>
  <si>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</si>
  <si>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</si>
  <si>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</si>
  <si>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</si>
  <si>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</si>
  <si>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</si>
  <si>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</si>
  <si>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</si>
  <si>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</si>
  <si>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</si>
  <si>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</si>
  <si>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</si>
  <si>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</si>
  <si>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</si>
  <si>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</si>
  <si>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</si>
  <si>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</si>
  <si>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</si>
  <si>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</si>
  <si>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</si>
  <si>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</si>
  <si>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</si>
  <si>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</si>
  <si>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</si>
  <si>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</si>
  <si>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</si>
  <si>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</si>
  <si>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</si>
  <si>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</si>
  <si>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</si>
  <si>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</si>
  <si>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</si>
  <si>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</si>
  <si>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</si>
  <si>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</si>
  <si>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</si>
  <si>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</si>
  <si>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</si>
  <si>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</si>
  <si>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</si>
  <si>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</si>
  <si>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</si>
  <si>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</si>
  <si>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</si>
  <si>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</si>
  <si>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</si>
  <si>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</si>
  <si>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</si>
  <si>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</si>
  <si>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</si>
  <si>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</si>
  <si>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</si>
  <si>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</si>
  <si>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</si>
  <si>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</si>
  <si>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</si>
  <si>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</si>
  <si>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</si>
  <si>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</si>
  <si>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</si>
  <si>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</si>
  <si>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</si>
  <si>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</si>
  <si>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</si>
  <si>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</si>
  <si>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</si>
  <si>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</si>
  <si>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</si>
  <si>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</si>
  <si>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</si>
  <si>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</si>
  <si>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</si>
  <si>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</si>
  <si>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</si>
  <si>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</si>
  <si>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</si>
  <si>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</si>
  <si>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</si>
  <si>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</si>
  <si>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</si>
  <si>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</si>
  <si>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</si>
  <si>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</si>
  <si>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</si>
  <si>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</si>
  <si>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</si>
  <si>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</si>
  <si>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</si>
  <si>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</si>
  <si>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</si>
  <si>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</si>
  <si>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</si>
  <si>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</si>
  <si>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</si>
  <si>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</si>
  <si>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</si>
  <si>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</si>
  <si>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</si>
  <si>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</si>
  <si>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</si>
  <si>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</si>
  <si>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</si>
  <si>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</si>
  <si>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</si>
  <si>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</si>
  <si>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</si>
  <si>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</si>
  <si>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</si>
  <si>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</si>
  <si>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</si>
  <si>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</si>
  <si>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</si>
  <si>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</si>
  <si>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</si>
  <si>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</si>
  <si>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</si>
  <si>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</si>
  <si>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</si>
  <si>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</si>
  <si>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</si>
  <si>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</si>
  <si>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</si>
  <si>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</si>
  <si>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</si>
  <si>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</si>
  <si>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</si>
  <si>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</si>
  <si>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</si>
  <si>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</si>
  <si>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</si>
  <si>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</si>
  <si>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</si>
  <si>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</si>
  <si>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</si>
  <si>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</si>
  <si>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</si>
  <si>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</si>
  <si>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</si>
  <si>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</si>
  <si>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</si>
  <si>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</si>
  <si>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</si>
  <si>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</si>
  <si>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</si>
  <si>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</si>
  <si>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</si>
  <si>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</si>
  <si>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</si>
  <si>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</si>
  <si>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</si>
  <si>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</si>
  <si>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</si>
  <si>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</si>
  <si>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</si>
  <si>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</si>
  <si>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</si>
  <si>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</si>
  <si>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</si>
  <si>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</si>
  <si>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</si>
  <si>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</si>
  <si>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</si>
  <si>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</si>
  <si>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</si>
  <si>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</si>
  <si>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</si>
  <si>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</si>
  <si>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</si>
  <si>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</si>
  <si>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</si>
  <si>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</si>
  <si>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</si>
  <si>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</si>
  <si>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</si>
  <si>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</si>
  <si>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</si>
  <si>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</si>
  <si>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</si>
  <si>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</si>
  <si>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</si>
  <si>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</si>
  <si>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</si>
  <si>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</si>
  <si>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2750-2780</t>
  </si>
  <si>
    <t>GRSE</t>
  </si>
  <si>
    <t>3600-3660</t>
  </si>
  <si>
    <t>GRAVITA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</si>
  <si>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</si>
  <si>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</si>
  <si>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</si>
  <si>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</si>
  <si>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</si>
  <si>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</si>
  <si>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</si>
  <si>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</si>
  <si>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</si>
  <si>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</si>
  <si>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</si>
  <si>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</si>
  <si>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</si>
  <si>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</si>
  <si>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</si>
  <si>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</si>
  <si>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</si>
  <si>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</si>
  <si>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</si>
  <si>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</si>
  <si>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</si>
  <si>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</si>
  <si>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</si>
  <si>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</si>
  <si>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</si>
  <si>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</si>
  <si>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</si>
  <si>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</si>
  <si>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</si>
  <si>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</si>
  <si>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</si>
  <si>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1595-1655</t>
  </si>
  <si>
    <t>2300-2325</t>
  </si>
  <si>
    <t>118-122</t>
  </si>
  <si>
    <t>MINDACORP</t>
  </si>
  <si>
    <t>MANKIND</t>
  </si>
  <si>
    <t>Profit of Rs.9.5/-</t>
  </si>
  <si>
    <t>29</t>
  </si>
  <si>
    <t>564-594</t>
  </si>
  <si>
    <t>640-660</t>
  </si>
  <si>
    <t>195-205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</si>
  <si>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</si>
  <si>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</si>
  <si>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</si>
  <si>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</si>
  <si>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</si>
  <si>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</si>
  <si>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</si>
  <si>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</si>
  <si>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190-200</t>
  </si>
  <si>
    <t xml:space="preserve">MARUTI </t>
  </si>
  <si>
    <t>10100-10300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</si>
  <si>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</si>
  <si>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</si>
  <si>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</si>
  <si>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</si>
  <si>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</si>
  <si>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</si>
  <si>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</si>
  <si>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</si>
  <si>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</si>
  <si>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</si>
  <si>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</si>
  <si>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</si>
  <si>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</si>
  <si>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</si>
  <si>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</si>
  <si>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</si>
  <si>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</si>
  <si>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</si>
  <si>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</si>
  <si>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</si>
  <si>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</si>
  <si>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</si>
  <si>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</si>
  <si>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</si>
  <si>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</si>
  <si>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</si>
  <si>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</si>
  <si>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</si>
  <si>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</si>
  <si>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</si>
  <si>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</si>
  <si>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</si>
  <si>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</si>
  <si>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</si>
  <si>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</si>
  <si>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</si>
  <si>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</si>
  <si>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</si>
  <si>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</si>
  <si>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</si>
  <si>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</si>
  <si>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</si>
  <si>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</si>
  <si>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</si>
  <si>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</si>
  <si>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</si>
  <si>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</si>
  <si>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</si>
  <si>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</si>
  <si>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</si>
  <si>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</si>
  <si>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</si>
  <si>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</si>
  <si>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</si>
  <si>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</si>
  <si>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</si>
  <si>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</si>
  <si>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</si>
  <si>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</si>
  <si>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</si>
  <si>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</si>
  <si>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</si>
  <si>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</si>
  <si>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</si>
  <si>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</si>
  <si>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</si>
  <si>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</si>
  <si>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</si>
  <si>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</si>
  <si>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1000-1025</t>
  </si>
  <si>
    <t>1100-1150</t>
  </si>
  <si>
    <t>JUBLFOOD AUG FUT</t>
  </si>
  <si>
    <t>520-525</t>
  </si>
  <si>
    <t>DRREDDY 5750 CE AUG</t>
  </si>
  <si>
    <t>160-180</t>
  </si>
  <si>
    <t>FINNIFTY 20100 PE 08-AUG</t>
  </si>
  <si>
    <t>30-45</t>
  </si>
  <si>
    <t>12</t>
  </si>
  <si>
    <t>Profit of Rs.10.5/-</t>
  </si>
  <si>
    <t>LTTS AUG FUT</t>
  </si>
  <si>
    <t>4350-4400</t>
  </si>
  <si>
    <t>SBLI</t>
  </si>
  <si>
    <t>Loss of Rs.37.5/-</t>
  </si>
  <si>
    <t>106.5</t>
  </si>
  <si>
    <t>Profit of Rs.23.5/-</t>
  </si>
  <si>
    <t>507</t>
  </si>
  <si>
    <t>Loss of Rs.10/-</t>
  </si>
  <si>
    <t>900-950</t>
  </si>
  <si>
    <t>MARUTI 9600 CE AUG</t>
  </si>
  <si>
    <t>200-240</t>
  </si>
  <si>
    <t>ABB AUG FUT</t>
  </si>
  <si>
    <t>4600-4640</t>
  </si>
  <si>
    <t>RELIANCE 2520 CE AUG</t>
  </si>
  <si>
    <t>65-75</t>
  </si>
  <si>
    <t>Profit of Rs.37.5/-</t>
  </si>
  <si>
    <t>Profit of Rs.40.5/-</t>
  </si>
  <si>
    <t xml:space="preserve">MANAPPURAM </t>
  </si>
  <si>
    <t>152-158</t>
  </si>
  <si>
    <t>146</t>
  </si>
  <si>
    <t>44</t>
  </si>
  <si>
    <t>Profit of Rs.7/-</t>
  </si>
  <si>
    <t>ABBOTINDIA AUG FUT</t>
  </si>
  <si>
    <t>24500-24700</t>
  </si>
  <si>
    <t>4320-4350</t>
  </si>
  <si>
    <t>Profit of Rs.2.5/-</t>
  </si>
  <si>
    <t>Loss of Rs.28/-</t>
  </si>
  <si>
    <t>Profit of Rs.80/-</t>
  </si>
  <si>
    <t>Profit of Rs.5/-</t>
  </si>
  <si>
    <t>180-190</t>
  </si>
  <si>
    <t>PERSISTENT 5000 CE AUG</t>
  </si>
  <si>
    <t>140-160</t>
  </si>
  <si>
    <t>106</t>
  </si>
  <si>
    <t>Profit of Rs.19/-</t>
  </si>
  <si>
    <t>Profit of Rs.205/-</t>
  </si>
  <si>
    <t>FINNIFTY 19850 CE 14-AUG</t>
  </si>
  <si>
    <t>59</t>
  </si>
  <si>
    <t>120-150</t>
  </si>
  <si>
    <t>Loss of Rs.170/-</t>
  </si>
  <si>
    <t>GOPAIST</t>
  </si>
  <si>
    <t xml:space="preserve">SIEMENS </t>
  </si>
  <si>
    <t>3750-3800</t>
  </si>
  <si>
    <t>4250-4300</t>
  </si>
  <si>
    <t xml:space="preserve">TATAPOWER </t>
  </si>
  <si>
    <t>COFORGE 5350 CE 31-AUG</t>
  </si>
  <si>
    <t>FINNIFTY 19600 CE 14-AUG</t>
  </si>
  <si>
    <t>50-70</t>
  </si>
  <si>
    <t>22.5</t>
  </si>
  <si>
    <t>Profit of Rs.18.5/-</t>
  </si>
  <si>
    <t>FINNIFTY 19700 CE 14-AUG</t>
  </si>
  <si>
    <t>FINNIFTY 19650 PE 14-AUG</t>
  </si>
  <si>
    <t>6</t>
  </si>
  <si>
    <t>Loss of Rs.19.5/-</t>
  </si>
  <si>
    <t>BPCL 365 CE 31-AUG</t>
  </si>
  <si>
    <t>GUJGASLTD AUG FUT</t>
  </si>
  <si>
    <t>465-475</t>
  </si>
  <si>
    <t>NCLRESE</t>
  </si>
  <si>
    <t>VIBRANT SECURITIES PRIVATE LIMITED</t>
  </si>
  <si>
    <t>Profit of Rs.48.75/-</t>
  </si>
  <si>
    <t>Accu&lt;&gt;</t>
  </si>
  <si>
    <t>Profit of Rs.7.1/-</t>
  </si>
  <si>
    <t>Loss of Rs.195/-</t>
  </si>
  <si>
    <t>Profit of Rs.109/-</t>
  </si>
  <si>
    <t>08-09</t>
  </si>
  <si>
    <t>4.75</t>
  </si>
  <si>
    <t>96.5</t>
  </si>
  <si>
    <t>Profit of Rs.17.5/-</t>
  </si>
  <si>
    <t>MPHASIS 2400 CE 31-AUG</t>
  </si>
  <si>
    <t>Loss of Rs.9.5/-</t>
  </si>
  <si>
    <t>1150-1200</t>
  </si>
  <si>
    <t>Profit of Rs.52/-</t>
  </si>
  <si>
    <t>DRREDDY 5900 CE 31-AUG</t>
  </si>
  <si>
    <t>95.5</t>
  </si>
  <si>
    <t>Profit of Rs.16.5/-</t>
  </si>
  <si>
    <t>260-280</t>
  </si>
  <si>
    <t>DHYAANI</t>
  </si>
  <si>
    <t>SKSE SECURITIES LIMITED CORP CM/TM PROP A/C</t>
  </si>
  <si>
    <t>VISAGAR</t>
  </si>
  <si>
    <t>BRITANNIA 4600 CE 31-AUG</t>
  </si>
  <si>
    <t>80-90</t>
  </si>
  <si>
    <t>1180-1220</t>
  </si>
  <si>
    <t>7-9</t>
  </si>
  <si>
    <t>LT 2680 CE 31-AUG</t>
  </si>
  <si>
    <t>55-65</t>
  </si>
  <si>
    <t>47</t>
  </si>
  <si>
    <t>Loss of Rs.17/-</t>
  </si>
  <si>
    <t>220-230</t>
  </si>
  <si>
    <t>152-155</t>
  </si>
  <si>
    <t>160-190</t>
  </si>
  <si>
    <t>QE SECURITIES LLP</t>
  </si>
  <si>
    <t>TRF</t>
  </si>
  <si>
    <t>TRF Limited</t>
  </si>
  <si>
    <t>SHRIRAMPPS</t>
  </si>
  <si>
    <t>Shriram Properties Ltd</t>
  </si>
  <si>
    <t>AJIAM CAPITAL PRIVATE LIMITED .</t>
  </si>
  <si>
    <t>SHALINI JAIN</t>
  </si>
  <si>
    <t>SCARNOSE</t>
  </si>
  <si>
    <t>MORARJEE</t>
  </si>
  <si>
    <t>Morarjee Textiles Limited</t>
  </si>
  <si>
    <t>MITTAL RIMPY</t>
  </si>
  <si>
    <t>MOS</t>
  </si>
  <si>
    <t>Mos Utility Limited</t>
  </si>
  <si>
    <t>GISOLUTION</t>
  </si>
  <si>
    <t>GI Engineering Solutions</t>
  </si>
  <si>
    <t>G G ENGINEERING LIMITED</t>
  </si>
  <si>
    <t>OMEGA TC SABRE HOLDINGS PTE LIMITED</t>
  </si>
  <si>
    <t>Profit of Rs.7.5/-</t>
  </si>
  <si>
    <t>35</t>
  </si>
  <si>
    <t>4.20</t>
  </si>
  <si>
    <t>Loss of Rs.2.2/-</t>
  </si>
  <si>
    <t>Loss of Rs.15/-</t>
  </si>
  <si>
    <t>HINDUNILVR 2560 CE 31-AUG</t>
  </si>
  <si>
    <t>45-55</t>
  </si>
  <si>
    <t>24</t>
  </si>
  <si>
    <t>Profit of Rs.6.5/-</t>
  </si>
  <si>
    <t>32</t>
  </si>
  <si>
    <t>60-70</t>
  </si>
  <si>
    <t>Profit of Rs.10/-</t>
  </si>
  <si>
    <t>BHARATFORG 990 CE 31-AUG</t>
  </si>
  <si>
    <t>BHARATFORG 1010 CE 31-AUG</t>
  </si>
  <si>
    <t>Sell</t>
  </si>
  <si>
    <t>14.50</t>
  </si>
  <si>
    <t>9</t>
  </si>
  <si>
    <t>Profit of Rs.3/-</t>
  </si>
  <si>
    <t>COFORGE 5050 CE 31-AUG</t>
  </si>
  <si>
    <t>LT 2660 CE 31-AUG</t>
  </si>
  <si>
    <t>110-130</t>
  </si>
  <si>
    <t>Profit of Rs.57.5/-</t>
  </si>
  <si>
    <t>Profiit of Rs.65/-</t>
  </si>
  <si>
    <t>Profiit of Rs.145/-</t>
  </si>
  <si>
    <t>76.5</t>
  </si>
  <si>
    <t>Profit of Rs.28.5/-</t>
  </si>
  <si>
    <t>7200-7400</t>
  </si>
  <si>
    <t>UBL AUG FUT</t>
  </si>
  <si>
    <t>1570-1600</t>
  </si>
  <si>
    <t>BAJAJFINSV 1500 CE 31-AUG</t>
  </si>
  <si>
    <t>25-32</t>
  </si>
  <si>
    <t>GRASIM AUG FUT</t>
  </si>
  <si>
    <t>1804-1807</t>
  </si>
  <si>
    <t>1840-1860</t>
  </si>
  <si>
    <t>146.5-153.5</t>
  </si>
  <si>
    <t>170-175</t>
  </si>
  <si>
    <t>6480-6790</t>
  </si>
  <si>
    <t>Profiit of Rs.42.50/-</t>
  </si>
  <si>
    <t>ALEXANDER</t>
  </si>
  <si>
    <t>BHAVSAR RIDDHI</t>
  </si>
  <si>
    <t>TOPGAIN FINANCE PRIVATE LIMITED</t>
  </si>
  <si>
    <t>BONANZA COMMODITY BROKERS PRIVATE LIMITED</t>
  </si>
  <si>
    <t>GKPR TRADEX PRIVATE LIMITED</t>
  </si>
  <si>
    <t>KAMINI GIRISH MISTRY</t>
  </si>
  <si>
    <t>KENVI</t>
  </si>
  <si>
    <t>MIHIKA</t>
  </si>
  <si>
    <t>VAKANDA SERVICES PRIVATE LIMITED</t>
  </si>
  <si>
    <t>EKLINGJI TRADELINK PRIVATE LIMITED</t>
  </si>
  <si>
    <t>AMRISH VINOD MEHTA</t>
  </si>
  <si>
    <t>BIRLACABLE</t>
  </si>
  <si>
    <t>Birla Cable Limited</t>
  </si>
  <si>
    <t>AAKRAYA RESEARCH LLP</t>
  </si>
  <si>
    <t>DREDGECORP</t>
  </si>
  <si>
    <t>Dredging Corporation of I</t>
  </si>
  <si>
    <t>ELIXIR WEALTH MANAGEMENT PRIVATE LIMITED</t>
  </si>
  <si>
    <t>NK SECURITIES RESEARCH PRIVATE LIMITED</t>
  </si>
  <si>
    <t>LIBERTSHOE</t>
  </si>
  <si>
    <t>Liberty Shoes Ltd</t>
  </si>
  <si>
    <t>SAHASTRAA ADVISORS PRIVATE LIMITED</t>
  </si>
  <si>
    <t>HRTI PRIVATE LIMITED</t>
  </si>
  <si>
    <t>SOCIETE GENERALE</t>
  </si>
  <si>
    <t>SHUBHAM FINANCIAL SERVICES</t>
  </si>
  <si>
    <t>SOUTHBANK</t>
  </si>
  <si>
    <t>South Indian Bank Ltd.</t>
  </si>
  <si>
    <t>URBAN</t>
  </si>
  <si>
    <t>Urban Enviro Waste Mgmt L</t>
  </si>
  <si>
    <t>VIJIFIN</t>
  </si>
  <si>
    <t>Viji Finance Limited</t>
  </si>
  <si>
    <t>PRITHVI  FINMART  PRIVATE LIMITED</t>
  </si>
  <si>
    <t>Profit of Rs.51/-</t>
  </si>
  <si>
    <t>16</t>
  </si>
  <si>
    <t>EXIDEIND AUG FUT</t>
  </si>
  <si>
    <t>268-269</t>
  </si>
  <si>
    <t>275-278</t>
  </si>
  <si>
    <t>111.5</t>
  </si>
  <si>
    <t>Profit of Rs.8.5/-</t>
  </si>
  <si>
    <t>AAPLUSTRAD</t>
  </si>
  <si>
    <t>RINKY</t>
  </si>
  <si>
    <t>ISHAN PYARELAL JAYSWAL</t>
  </si>
  <si>
    <t>NIKHIL RAJESH SINGH</t>
  </si>
  <si>
    <t>AJAY SALVI</t>
  </si>
  <si>
    <t>MALTI SALVI</t>
  </si>
  <si>
    <t>AAYUSH</t>
  </si>
  <si>
    <t>PALLAVI MITTAL</t>
  </si>
  <si>
    <t>ACCELERATE</t>
  </si>
  <si>
    <t>NIKET OSWAL</t>
  </si>
  <si>
    <t>SUBHASH S JOGANI HUF</t>
  </si>
  <si>
    <t>SHETH BROTHER</t>
  </si>
  <si>
    <t>SUMICKSHA</t>
  </si>
  <si>
    <t>YUGA STOCKS AND COMMODITIES PRIVATE LIMITED .</t>
  </si>
  <si>
    <t>ALFATRAN</t>
  </si>
  <si>
    <t>VIPIN AGGARWAL</t>
  </si>
  <si>
    <t>BNL</t>
  </si>
  <si>
    <t>B B COMMERCIAL LTD</t>
  </si>
  <si>
    <t>YUSUF IQBAL KHAN</t>
  </si>
  <si>
    <t>CEINSYSTECH</t>
  </si>
  <si>
    <t>ZODIUS TECHNOLOGY FUND II</t>
  </si>
  <si>
    <t>D P JAIN &amp; CO INFRASTRUCTURE PRIVATE LIMITED</t>
  </si>
  <si>
    <t>CRESSAN</t>
  </si>
  <si>
    <t>HANSRAJ COMMOSALES LLP</t>
  </si>
  <si>
    <t>NANDINI VINODBHAI PATEL</t>
  </si>
  <si>
    <t>GEE</t>
  </si>
  <si>
    <t>MERU INVESTMENT FUND PCC- CELL 1</t>
  </si>
  <si>
    <t>MISTERKAPOORKESHRI</t>
  </si>
  <si>
    <t>ANJNADEVISHYAMSUNDARSARDANA</t>
  </si>
  <si>
    <t>KUNDANBEN BHAVESHBHAI PATEL</t>
  </si>
  <si>
    <t>INNOVATIVE</t>
  </si>
  <si>
    <t>SUNIL KUMAR DUBEY</t>
  </si>
  <si>
    <t>JANUSCORP</t>
  </si>
  <si>
    <t>VIJAYKUMAR JAYANTILAL THAKKAR</t>
  </si>
  <si>
    <t>JTAPARIA</t>
  </si>
  <si>
    <t>NAVARATHANMAL ANIL KUMAR</t>
  </si>
  <si>
    <t>SUTLAJ SALES PRIVATE LIMITED</t>
  </si>
  <si>
    <t>MONIKA UDAY SHAH</t>
  </si>
  <si>
    <t>ANILKUMAR</t>
  </si>
  <si>
    <t>SATISHKUMAR RAMANLAL GAJJAR</t>
  </si>
  <si>
    <t>PANTH</t>
  </si>
  <si>
    <t>PATEL PARSHOTTAMBHAI Z</t>
  </si>
  <si>
    <t>SALIM KASAMBHAI FULANI</t>
  </si>
  <si>
    <t>PRAGNYABEN MAHENDRASINH CHAUHAN</t>
  </si>
  <si>
    <t>MOHD IRSHAD MOHD ASHRAF GAFULI</t>
  </si>
  <si>
    <t>NARMADABEN VAGHELA</t>
  </si>
  <si>
    <t>KALAWATI KISHOR THAKKAR</t>
  </si>
  <si>
    <t>SHALPRO</t>
  </si>
  <si>
    <t>SHEETAL</t>
  </si>
  <si>
    <t>SHELTER</t>
  </si>
  <si>
    <t>SELVAMURTHY AKILANDESWARI</t>
  </si>
  <si>
    <t>VINEY EQUITY MARKET LLP</t>
  </si>
  <si>
    <t>SHERWOOD SECURITIES PVT LTD</t>
  </si>
  <si>
    <t>SHREESEC</t>
  </si>
  <si>
    <t>AMRAPALI FINCAP PVT LTD</t>
  </si>
  <si>
    <t>SIMPLEXCAS</t>
  </si>
  <si>
    <t>KETAKI PRIYADARSHAN SIRAS</t>
  </si>
  <si>
    <t>SUDARSHAN</t>
  </si>
  <si>
    <t>VIVEK MEHROTRA</t>
  </si>
  <si>
    <t>SUYOG</t>
  </si>
  <si>
    <t>GANITA TECHNOLOGIES AND SERVICES PRIVATE LIMITED</t>
  </si>
  <si>
    <t>VISHAL SURENDRA GUPTA</t>
  </si>
  <si>
    <t>TCMLMTD</t>
  </si>
  <si>
    <t>DHWAJA SHARES &amp; SECURITIES PVT LTD</t>
  </si>
  <si>
    <t>TRANSPACT</t>
  </si>
  <si>
    <t>RAHUL ANANTRAI MEHTA</t>
  </si>
  <si>
    <t>MANISH NITIN THAKUR</t>
  </si>
  <si>
    <t>TRESCON</t>
  </si>
  <si>
    <t>DIVYA DEVEN PATHAK</t>
  </si>
  <si>
    <t>VILAS PRALHADRAO KHARCHE</t>
  </si>
  <si>
    <t>VISESHINFO</t>
  </si>
  <si>
    <t>ASLIND</t>
  </si>
  <si>
    <t>ASL Industries Limited</t>
  </si>
  <si>
    <t>ATULAUTO</t>
  </si>
  <si>
    <t>Atul Auto Limited</t>
  </si>
  <si>
    <t>CUPID</t>
  </si>
  <si>
    <t>Cupid Limited</t>
  </si>
  <si>
    <t>DBSTOCKBRO</t>
  </si>
  <si>
    <t>DB (Int) Stock Brokers</t>
  </si>
  <si>
    <t>SHANKER CREDITS PRIVATE LIMITED</t>
  </si>
  <si>
    <t>MUDUPULAVEMULA SURENDRANADHA REDDY</t>
  </si>
  <si>
    <t>MADHUDEVI SANJAY BUCHA</t>
  </si>
  <si>
    <t>GMDCLTD</t>
  </si>
  <si>
    <t>Gujarat Min. Dev. Corpn</t>
  </si>
  <si>
    <t>LGHL</t>
  </si>
  <si>
    <t>Laxmi Goldorna House Ltd</t>
  </si>
  <si>
    <t>RENUKA PRAVINCHANDRA SHAH</t>
  </si>
  <si>
    <t>MITHANI INVESTMENT AND TRADING PRIVATE LIMITED</t>
  </si>
  <si>
    <t>NELCO</t>
  </si>
  <si>
    <t>Nelco Ltd.</t>
  </si>
  <si>
    <t>NIDAN</t>
  </si>
  <si>
    <t>Nidan Labs and Health Ltd</t>
  </si>
  <si>
    <t>AJAY  SALVI</t>
  </si>
  <si>
    <t>OBCL</t>
  </si>
  <si>
    <t>Orissa Bengal Carrier Ltd</t>
  </si>
  <si>
    <t>RADHABALLABH GUPTA</t>
  </si>
  <si>
    <t>OMFURN</t>
  </si>
  <si>
    <t>Omfurn India Limited</t>
  </si>
  <si>
    <t>RAHUL R KOTHARI</t>
  </si>
  <si>
    <t>PANACEABIO</t>
  </si>
  <si>
    <t>Panacea Biotec Ltd.</t>
  </si>
  <si>
    <t>PARAS</t>
  </si>
  <si>
    <t>Paras Def and Spce Tech L</t>
  </si>
  <si>
    <t>PEARLPOLY</t>
  </si>
  <si>
    <t>Pearl Polymers Ltd</t>
  </si>
  <si>
    <t>PIYUSH MAKHIJANI</t>
  </si>
  <si>
    <t>RICHA</t>
  </si>
  <si>
    <t>Richa Info Systems Ltd</t>
  </si>
  <si>
    <t>STATSOL RESEARCH LLP</t>
  </si>
  <si>
    <t>SNOWMAN</t>
  </si>
  <si>
    <t>Snowman Logistics Ltd.</t>
  </si>
  <si>
    <t>GATEWAY DISTRIPARKS LIMITED</t>
  </si>
  <si>
    <t>SYNOPTICS</t>
  </si>
  <si>
    <t>Synoptics Technologies L</t>
  </si>
  <si>
    <t>M SHIKAR</t>
  </si>
  <si>
    <t>PARAG COMMOSALES</t>
  </si>
  <si>
    <t>GENSOL</t>
  </si>
  <si>
    <t>Gensol Engineering Ltd</t>
  </si>
  <si>
    <t>BASANT TRADERS - PRAKASH SATYANARAYAN JALAN</t>
  </si>
  <si>
    <t>BHARTI JIKESH SHAH</t>
  </si>
  <si>
    <t>NITIN VITTHALRAO THORAVE</t>
  </si>
  <si>
    <t>RAVI AGRAWAL</t>
  </si>
  <si>
    <t>SERUM INSTITUTE OF INDIA PRIVATE LIMITED</t>
  </si>
  <si>
    <t>SUNFLOWER BROKING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</si>
</sst>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9" fontId="40" fillId="0" borderId="0" applyFont="0" applyFill="0" applyBorder="0" applyAlignment="0" applyProtection="0"/>
    <xf numFmtId="0" fontId="1" fillId="0" borderId="24"/>
    <xf numFmtId="0" fontId="1" fillId="0" borderId="24"/>
  </cellStyleXfs>
  <cellXfs count="373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0" fontId="37" fillId="13" borderId="20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/>
    </xf>
    <xf numFmtId="43" fontId="36" fillId="13" borderId="31" xfId="0" applyNumberFormat="1" applyFont="1" applyFill="1" applyBorder="1" applyAlignment="1">
      <alignment horizontal="center" vertical="top"/>
    </xf>
    <xf numFmtId="0" fontId="37" fillId="15" borderId="2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0" fontId="37" fillId="15" borderId="2" xfId="0" applyNumberFormat="1" applyFont="1" applyFill="1" applyBorder="1" applyAlignment="1">
      <alignment horizontal="center" vertical="center" wrapText="1"/>
    </xf>
    <xf numFmtId="0" fontId="37" fillId="15" borderId="20" xfId="0" applyFont="1" applyFill="1" applyBorder="1" applyAlignment="1">
      <alignment horizontal="center" vertical="center"/>
    </xf>
    <xf numFmtId="16" fontId="37" fillId="15" borderId="31" xfId="0" applyNumberFormat="1" applyFont="1" applyFill="1" applyBorder="1" applyAlignment="1">
      <alignment horizontal="center" vertical="center"/>
    </xf>
    <xf numFmtId="2" fontId="37" fillId="13" borderId="1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6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9" fillId="17" borderId="2" xfId="0" applyFont="1" applyFill="1" applyBorder="1" applyAlignment="1">
      <alignment horizontal="left"/>
    </xf>
    <xf numFmtId="43" fontId="36" fillId="17" borderId="2" xfId="0" applyNumberFormat="1" applyFont="1" applyFill="1" applyBorder="1" applyAlignment="1">
      <alignment horizontal="center" vertical="top"/>
    </xf>
    <xf numFmtId="0" fontId="37" fillId="17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2" fontId="37" fillId="18" borderId="2" xfId="0" applyNumberFormat="1" applyFont="1" applyFill="1" applyBorder="1" applyAlignment="1">
      <alignment horizontal="center" vertical="center"/>
    </xf>
    <xf numFmtId="10" fontId="37" fillId="18" borderId="2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16" fontId="37" fillId="18" borderId="31" xfId="0" applyNumberFormat="1" applyFont="1" applyFill="1" applyBorder="1" applyAlignment="1">
      <alignment horizontal="center" vertical="center"/>
    </xf>
    <xf numFmtId="0" fontId="39" fillId="13" borderId="31" xfId="0" applyFont="1" applyFill="1" applyBorder="1" applyAlignment="1">
      <alignment horizontal="left"/>
    </xf>
    <xf numFmtId="2" fontId="37" fillId="11" borderId="17" xfId="0" applyNumberFormat="1" applyFont="1" applyFill="1" applyBorder="1" applyAlignment="1">
      <alignment horizontal="center" vertical="center"/>
    </xf>
    <xf numFmtId="166" fontId="36" fillId="13" borderId="31" xfId="0" applyNumberFormat="1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6" fillId="11" borderId="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13" borderId="32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0" fontId="37" fillId="13" borderId="32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0" fontId="36" fillId="11" borderId="32" xfId="0" applyFont="1" applyFill="1" applyBorder="1" applyAlignment="1">
      <alignment horizontal="center" vertical="center"/>
    </xf>
    <xf numFmtId="0" fontId="36" fillId="11" borderId="33" xfId="0" applyFont="1" applyFill="1" applyBorder="1" applyAlignment="1">
      <alignment horizontal="center" vertical="center"/>
    </xf>
    <xf numFmtId="165" fontId="36" fillId="11" borderId="32" xfId="0" applyNumberFormat="1" applyFont="1" applyFill="1" applyBorder="1" applyAlignment="1">
      <alignment horizontal="center" vertical="center"/>
    </xf>
    <xf numFmtId="165" fontId="36" fillId="11" borderId="33" xfId="0" applyNumberFormat="1" applyFont="1" applyFill="1" applyBorder="1" applyAlignment="1">
      <alignment horizontal="center" vertical="center"/>
    </xf>
    <xf numFmtId="0" fontId="37" fillId="11" borderId="34" xfId="0" applyFont="1" applyFill="1" applyBorder="1" applyAlignment="1">
      <alignment horizontal="center" vertical="center"/>
    </xf>
    <xf numFmtId="0" fontId="37" fillId="11" borderId="35" xfId="0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0" fontId="37" fillId="16" borderId="36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165" fontId="36" fillId="11" borderId="36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36" xfId="0" applyFont="1" applyFill="1" applyBorder="1" applyAlignment="1">
      <alignment horizontal="center" vertical="center"/>
    </xf>
    <xf numFmtId="165" fontId="36" fillId="13" borderId="32" xfId="0" applyNumberFormat="1" applyFont="1" applyFill="1" applyBorder="1" applyAlignment="1">
      <alignment horizontal="center" vertical="center"/>
    </xf>
    <xf numFmtId="165" fontId="36" fillId="13" borderId="33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9" sqref="B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45162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45162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5" t="s">
        <v>16</v>
      </c>
      <c r="B9" s="347" t="s">
        <v>17</v>
      </c>
      <c r="C9" s="347" t="s">
        <v>18</v>
      </c>
      <c r="D9" s="347" t="s">
        <v>19</v>
      </c>
      <c r="E9" s="26" t="s">
        <v>20</v>
      </c>
      <c r="F9" s="26" t="s">
        <v>21</v>
      </c>
      <c r="G9" s="342" t="s">
        <v>22</v>
      </c>
      <c r="H9" s="343"/>
      <c r="I9" s="344"/>
      <c r="J9" s="342" t="s">
        <v>23</v>
      </c>
      <c r="K9" s="343"/>
      <c r="L9" s="344"/>
      <c r="M9" s="26"/>
      <c r="N9" s="27"/>
      <c r="O9" s="27"/>
      <c r="P9" s="27"/>
    </row>
    <row r="10" spans="1:16" ht="38.25">
      <c r="A10" s="346"/>
      <c r="B10" s="348"/>
      <c r="C10" s="348"/>
      <c r="D10" s="34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872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19430.900000000001</v>
      </c>
      <c r="F11" s="35">
        <v>19413.3</v>
      </c>
      <c r="G11" s="36">
        <v>19369.849999999999</v>
      </c>
      <c r="H11" s="36">
        <v>19308.8</v>
      </c>
      <c r="I11" s="36">
        <v>19265.349999999999</v>
      </c>
      <c r="J11" s="36">
        <v>19474.349999999999</v>
      </c>
      <c r="K11" s="36">
        <v>19517.800000000003</v>
      </c>
      <c r="L11" s="36">
        <v>19578.849999999999</v>
      </c>
      <c r="M11" s="37">
        <v>19456.75</v>
      </c>
      <c r="N11" s="37">
        <v>19352.25</v>
      </c>
      <c r="O11" s="255">
        <v>12901950</v>
      </c>
      <c r="P11" s="257">
        <v>-7.7941753247252618E-3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44519.45</v>
      </c>
      <c r="F12" s="38">
        <v>44369.75</v>
      </c>
      <c r="G12" s="39">
        <v>44165.85</v>
      </c>
      <c r="H12" s="39">
        <v>43812.25</v>
      </c>
      <c r="I12" s="39">
        <v>43608.35</v>
      </c>
      <c r="J12" s="39">
        <v>44723.35</v>
      </c>
      <c r="K12" s="39">
        <v>44927.249999999993</v>
      </c>
      <c r="L12" s="39">
        <v>45280.85</v>
      </c>
      <c r="M12" s="31">
        <v>44573.65</v>
      </c>
      <c r="N12" s="31">
        <v>44016.15</v>
      </c>
      <c r="O12" s="256">
        <v>2322045</v>
      </c>
      <c r="P12" s="257">
        <v>3.6351951155831376E-2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19740</v>
      </c>
      <c r="F13" s="38">
        <v>19675.116666666665</v>
      </c>
      <c r="G13" s="39">
        <v>19588.383333333331</v>
      </c>
      <c r="H13" s="39">
        <v>19436.766666666666</v>
      </c>
      <c r="I13" s="39">
        <v>19350.033333333333</v>
      </c>
      <c r="J13" s="39">
        <v>19826.73333333333</v>
      </c>
      <c r="K13" s="39">
        <v>19913.46666666666</v>
      </c>
      <c r="L13" s="39">
        <v>20065.083333333328</v>
      </c>
      <c r="M13" s="31">
        <v>19761.849999999999</v>
      </c>
      <c r="N13" s="31">
        <v>19523.5</v>
      </c>
      <c r="O13" s="256">
        <v>103840</v>
      </c>
      <c r="P13" s="258">
        <v>-0.13177257525083613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45166</v>
      </c>
      <c r="E14" s="38">
        <v>8785.0499999999993</v>
      </c>
      <c r="F14" s="38">
        <v>8768.3833333333332</v>
      </c>
      <c r="G14" s="39">
        <v>8730.7166666666672</v>
      </c>
      <c r="H14" s="39">
        <v>8676.3833333333332</v>
      </c>
      <c r="I14" s="39">
        <v>8638.7166666666672</v>
      </c>
      <c r="J14" s="39">
        <v>8822.7166666666672</v>
      </c>
      <c r="K14" s="39">
        <v>8860.383333333335</v>
      </c>
      <c r="L14" s="39">
        <v>8914.7166666666672</v>
      </c>
      <c r="M14" s="31">
        <v>8806.0499999999993</v>
      </c>
      <c r="N14" s="31">
        <v>8714.0499999999993</v>
      </c>
      <c r="O14" s="256">
        <v>85950</v>
      </c>
      <c r="P14" s="258">
        <v>6.0129509713228495E-2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462.45</v>
      </c>
      <c r="F15" s="38">
        <v>459.86666666666662</v>
      </c>
      <c r="G15" s="39">
        <v>455.98333333333323</v>
      </c>
      <c r="H15" s="39">
        <v>449.51666666666659</v>
      </c>
      <c r="I15" s="39">
        <v>445.63333333333321</v>
      </c>
      <c r="J15" s="39">
        <v>466.33333333333326</v>
      </c>
      <c r="K15" s="39">
        <v>470.21666666666658</v>
      </c>
      <c r="L15" s="39">
        <v>476.68333333333328</v>
      </c>
      <c r="M15" s="31">
        <v>463.75</v>
      </c>
      <c r="N15" s="31">
        <v>453.4</v>
      </c>
      <c r="O15" s="256">
        <v>12346000</v>
      </c>
      <c r="P15" s="257">
        <v>6.9325503629394016E-3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4309</v>
      </c>
      <c r="F16" s="38">
        <v>4320.3166666666666</v>
      </c>
      <c r="G16" s="39">
        <v>4288.6833333333334</v>
      </c>
      <c r="H16" s="39">
        <v>4268.3666666666668</v>
      </c>
      <c r="I16" s="39">
        <v>4236.7333333333336</v>
      </c>
      <c r="J16" s="39">
        <v>4340.6333333333332</v>
      </c>
      <c r="K16" s="39">
        <v>4372.2666666666664</v>
      </c>
      <c r="L16" s="39">
        <v>4392.583333333333</v>
      </c>
      <c r="M16" s="31">
        <v>4351.95</v>
      </c>
      <c r="N16" s="31">
        <v>4300</v>
      </c>
      <c r="O16" s="256">
        <v>1616750</v>
      </c>
      <c r="P16" s="257">
        <v>-1.5077672860188851E-2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23245.85</v>
      </c>
      <c r="F17" s="38">
        <v>23308.666666666668</v>
      </c>
      <c r="G17" s="39">
        <v>23149.083333333336</v>
      </c>
      <c r="H17" s="39">
        <v>23052.316666666669</v>
      </c>
      <c r="I17" s="39">
        <v>22892.733333333337</v>
      </c>
      <c r="J17" s="39">
        <v>23405.433333333334</v>
      </c>
      <c r="K17" s="39">
        <v>23565.01666666667</v>
      </c>
      <c r="L17" s="39">
        <v>23661.783333333333</v>
      </c>
      <c r="M17" s="31">
        <v>23468.25</v>
      </c>
      <c r="N17" s="31">
        <v>23211.9</v>
      </c>
      <c r="O17" s="256">
        <v>77440</v>
      </c>
      <c r="P17" s="257">
        <v>1.0438413361169102E-2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187.4</v>
      </c>
      <c r="F18" s="38">
        <v>186.65</v>
      </c>
      <c r="G18" s="39">
        <v>184.85000000000002</v>
      </c>
      <c r="H18" s="39">
        <v>182.3</v>
      </c>
      <c r="I18" s="39">
        <v>180.50000000000003</v>
      </c>
      <c r="J18" s="39">
        <v>189.20000000000002</v>
      </c>
      <c r="K18" s="39">
        <v>191.00000000000003</v>
      </c>
      <c r="L18" s="39">
        <v>193.55</v>
      </c>
      <c r="M18" s="31">
        <v>188.45</v>
      </c>
      <c r="N18" s="31">
        <v>184.1</v>
      </c>
      <c r="O18" s="256">
        <v>26330400</v>
      </c>
      <c r="P18" s="257">
        <v>1.2320328542094457E-3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219.3</v>
      </c>
      <c r="F19" s="38">
        <v>220.2166666666667</v>
      </c>
      <c r="G19" s="39">
        <v>218.03333333333339</v>
      </c>
      <c r="H19" s="39">
        <v>216.76666666666668</v>
      </c>
      <c r="I19" s="39">
        <v>214.58333333333337</v>
      </c>
      <c r="J19" s="39">
        <v>221.48333333333341</v>
      </c>
      <c r="K19" s="39">
        <v>223.66666666666669</v>
      </c>
      <c r="L19" s="39">
        <v>224.93333333333342</v>
      </c>
      <c r="M19" s="31">
        <v>222.4</v>
      </c>
      <c r="N19" s="31">
        <v>218.95</v>
      </c>
      <c r="O19" s="256">
        <v>23771800</v>
      </c>
      <c r="P19" s="257">
        <v>-5.3307223672758924E-3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1963.85</v>
      </c>
      <c r="F20" s="38">
        <v>1968.1333333333332</v>
      </c>
      <c r="G20" s="39">
        <v>1948.2666666666664</v>
      </c>
      <c r="H20" s="39">
        <v>1932.6833333333332</v>
      </c>
      <c r="I20" s="39">
        <v>1912.8166666666664</v>
      </c>
      <c r="J20" s="39">
        <v>1983.7166666666665</v>
      </c>
      <c r="K20" s="39">
        <v>2003.5833333333333</v>
      </c>
      <c r="L20" s="39">
        <v>2019.1666666666665</v>
      </c>
      <c r="M20" s="31">
        <v>1988</v>
      </c>
      <c r="N20" s="31">
        <v>1952.55</v>
      </c>
      <c r="O20" s="256">
        <v>6462900</v>
      </c>
      <c r="P20" s="257">
        <v>-4.317121918720853E-2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2531.1</v>
      </c>
      <c r="F21" s="38">
        <v>2582.35</v>
      </c>
      <c r="G21" s="39">
        <v>2440.2999999999997</v>
      </c>
      <c r="H21" s="39">
        <v>2349.5</v>
      </c>
      <c r="I21" s="39">
        <v>2207.4499999999998</v>
      </c>
      <c r="J21" s="39">
        <v>2673.1499999999996</v>
      </c>
      <c r="K21" s="39">
        <v>2815.2</v>
      </c>
      <c r="L21" s="39">
        <v>2905.9999999999995</v>
      </c>
      <c r="M21" s="31">
        <v>2724.4</v>
      </c>
      <c r="N21" s="31">
        <v>2491.5500000000002</v>
      </c>
      <c r="O21" s="256">
        <v>11634000</v>
      </c>
      <c r="P21" s="257">
        <v>-3.6282306163021867E-2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826.5</v>
      </c>
      <c r="F22" s="38">
        <v>836.69999999999993</v>
      </c>
      <c r="G22" s="39">
        <v>810.04999999999984</v>
      </c>
      <c r="H22" s="39">
        <v>793.59999999999991</v>
      </c>
      <c r="I22" s="39">
        <v>766.94999999999982</v>
      </c>
      <c r="J22" s="39">
        <v>853.14999999999986</v>
      </c>
      <c r="K22" s="39">
        <v>879.8</v>
      </c>
      <c r="L22" s="39">
        <v>896.24999999999989</v>
      </c>
      <c r="M22" s="31">
        <v>863.35</v>
      </c>
      <c r="N22" s="31">
        <v>820.25</v>
      </c>
      <c r="O22" s="256">
        <v>43389600</v>
      </c>
      <c r="P22" s="257">
        <v>-1.3352494951883721E-2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3772.9</v>
      </c>
      <c r="F23" s="38">
        <v>3771.5833333333335</v>
      </c>
      <c r="G23" s="39">
        <v>3757.6166666666668</v>
      </c>
      <c r="H23" s="39">
        <v>3742.3333333333335</v>
      </c>
      <c r="I23" s="39">
        <v>3728.3666666666668</v>
      </c>
      <c r="J23" s="39">
        <v>3786.8666666666668</v>
      </c>
      <c r="K23" s="39">
        <v>3800.833333333333</v>
      </c>
      <c r="L23" s="39">
        <v>3816.1166666666668</v>
      </c>
      <c r="M23" s="31">
        <v>3785.55</v>
      </c>
      <c r="N23" s="31">
        <v>3756.3</v>
      </c>
      <c r="O23" s="256">
        <v>682800</v>
      </c>
      <c r="P23" s="257">
        <v>1.3056379821958458E-2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453.2</v>
      </c>
      <c r="F24" s="38">
        <v>457.13333333333338</v>
      </c>
      <c r="G24" s="39">
        <v>446.26666666666677</v>
      </c>
      <c r="H24" s="39">
        <v>439.33333333333337</v>
      </c>
      <c r="I24" s="39">
        <v>428.46666666666675</v>
      </c>
      <c r="J24" s="39">
        <v>464.06666666666678</v>
      </c>
      <c r="K24" s="39">
        <v>474.93333333333345</v>
      </c>
      <c r="L24" s="39">
        <v>481.86666666666679</v>
      </c>
      <c r="M24" s="31">
        <v>468</v>
      </c>
      <c r="N24" s="31">
        <v>450.2</v>
      </c>
      <c r="O24" s="256">
        <v>67541400</v>
      </c>
      <c r="P24" s="257">
        <v>-8.7964919695688922E-3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4943.45</v>
      </c>
      <c r="F25" s="38">
        <v>4948.2666666666673</v>
      </c>
      <c r="G25" s="39">
        <v>4911.5333333333347</v>
      </c>
      <c r="H25" s="39">
        <v>4879.6166666666677</v>
      </c>
      <c r="I25" s="39">
        <v>4842.883333333335</v>
      </c>
      <c r="J25" s="39">
        <v>4980.1833333333343</v>
      </c>
      <c r="K25" s="39">
        <v>5016.9166666666661</v>
      </c>
      <c r="L25" s="39">
        <v>5048.8333333333339</v>
      </c>
      <c r="M25" s="31">
        <v>4985</v>
      </c>
      <c r="N25" s="31">
        <v>4916.3500000000004</v>
      </c>
      <c r="O25" s="256">
        <v>2473875</v>
      </c>
      <c r="P25" s="257">
        <v>-2.2714927657893437E-2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392.6</v>
      </c>
      <c r="F26" s="38">
        <v>391.63333333333338</v>
      </c>
      <c r="G26" s="39">
        <v>388.11666666666679</v>
      </c>
      <c r="H26" s="39">
        <v>383.63333333333338</v>
      </c>
      <c r="I26" s="39">
        <v>380.11666666666679</v>
      </c>
      <c r="J26" s="39">
        <v>396.11666666666679</v>
      </c>
      <c r="K26" s="39">
        <v>399.63333333333333</v>
      </c>
      <c r="L26" s="39">
        <v>404.11666666666679</v>
      </c>
      <c r="M26" s="31">
        <v>395.15</v>
      </c>
      <c r="N26" s="31">
        <v>387.15</v>
      </c>
      <c r="O26" s="256">
        <v>13135900</v>
      </c>
      <c r="P26" s="257">
        <v>0.10369947150407084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187.15</v>
      </c>
      <c r="F27" s="38">
        <v>187.31666666666669</v>
      </c>
      <c r="G27" s="39">
        <v>186.13333333333338</v>
      </c>
      <c r="H27" s="39">
        <v>185.1166666666667</v>
      </c>
      <c r="I27" s="39">
        <v>183.93333333333339</v>
      </c>
      <c r="J27" s="39">
        <v>188.33333333333337</v>
      </c>
      <c r="K27" s="39">
        <v>189.51666666666671</v>
      </c>
      <c r="L27" s="39">
        <v>190.53333333333336</v>
      </c>
      <c r="M27" s="31">
        <v>188.5</v>
      </c>
      <c r="N27" s="31">
        <v>186.3</v>
      </c>
      <c r="O27" s="256">
        <v>81520000</v>
      </c>
      <c r="P27" s="257">
        <v>-1.4087094996018865E-3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3169</v>
      </c>
      <c r="F28" s="38">
        <v>3177.4333333333329</v>
      </c>
      <c r="G28" s="39">
        <v>3157.3166666666657</v>
      </c>
      <c r="H28" s="39">
        <v>3145.6333333333328</v>
      </c>
      <c r="I28" s="39">
        <v>3125.5166666666655</v>
      </c>
      <c r="J28" s="39">
        <v>3189.1166666666659</v>
      </c>
      <c r="K28" s="39">
        <v>3209.2333333333336</v>
      </c>
      <c r="L28" s="39">
        <v>3220.9166666666661</v>
      </c>
      <c r="M28" s="31">
        <v>3197.55</v>
      </c>
      <c r="N28" s="31">
        <v>3165.75</v>
      </c>
      <c r="O28" s="256">
        <v>5078800</v>
      </c>
      <c r="P28" s="257">
        <v>1.4623621543870865E-2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2006.65</v>
      </c>
      <c r="F29" s="38">
        <v>2017.3333333333333</v>
      </c>
      <c r="G29" s="39">
        <v>1990.0166666666664</v>
      </c>
      <c r="H29" s="39">
        <v>1973.3833333333332</v>
      </c>
      <c r="I29" s="39">
        <v>1946.0666666666664</v>
      </c>
      <c r="J29" s="39">
        <v>2033.9666666666665</v>
      </c>
      <c r="K29" s="39">
        <v>2061.2833333333338</v>
      </c>
      <c r="L29" s="39">
        <v>2077.9166666666665</v>
      </c>
      <c r="M29" s="31">
        <v>2044.65</v>
      </c>
      <c r="N29" s="31">
        <v>2000.7</v>
      </c>
      <c r="O29" s="256">
        <v>3739730</v>
      </c>
      <c r="P29" s="257">
        <v>3.5454008272601928E-3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6796.95</v>
      </c>
      <c r="F30" s="38">
        <v>6812.75</v>
      </c>
      <c r="G30" s="39">
        <v>6756.5</v>
      </c>
      <c r="H30" s="39">
        <v>6716.05</v>
      </c>
      <c r="I30" s="39">
        <v>6659.8</v>
      </c>
      <c r="J30" s="39">
        <v>6853.2</v>
      </c>
      <c r="K30" s="39">
        <v>6909.45</v>
      </c>
      <c r="L30" s="39">
        <v>6949.9</v>
      </c>
      <c r="M30" s="31">
        <v>6869</v>
      </c>
      <c r="N30" s="31">
        <v>6772.3</v>
      </c>
      <c r="O30" s="256">
        <v>412725</v>
      </c>
      <c r="P30" s="257">
        <v>-1.3799283154121864E-2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729.8</v>
      </c>
      <c r="F31" s="38">
        <v>729.51666666666677</v>
      </c>
      <c r="G31" s="39">
        <v>722.73333333333358</v>
      </c>
      <c r="H31" s="39">
        <v>715.66666666666686</v>
      </c>
      <c r="I31" s="39">
        <v>708.88333333333367</v>
      </c>
      <c r="J31" s="39">
        <v>736.58333333333348</v>
      </c>
      <c r="K31" s="39">
        <v>743.36666666666656</v>
      </c>
      <c r="L31" s="39">
        <v>750.43333333333339</v>
      </c>
      <c r="M31" s="31">
        <v>736.3</v>
      </c>
      <c r="N31" s="31">
        <v>722.45</v>
      </c>
      <c r="O31" s="256">
        <v>15063000</v>
      </c>
      <c r="P31" s="257">
        <v>4.5678583825060744E-2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839.8</v>
      </c>
      <c r="F32" s="38">
        <v>843.05000000000007</v>
      </c>
      <c r="G32" s="39">
        <v>834.00000000000011</v>
      </c>
      <c r="H32" s="39">
        <v>828.2</v>
      </c>
      <c r="I32" s="39">
        <v>819.15000000000009</v>
      </c>
      <c r="J32" s="39">
        <v>848.85000000000014</v>
      </c>
      <c r="K32" s="39">
        <v>857.90000000000009</v>
      </c>
      <c r="L32" s="39">
        <v>863.70000000000016</v>
      </c>
      <c r="M32" s="31">
        <v>852.1</v>
      </c>
      <c r="N32" s="31">
        <v>837.25</v>
      </c>
      <c r="O32" s="256">
        <v>15540800</v>
      </c>
      <c r="P32" s="257">
        <v>1.152717118923176E-2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978.9</v>
      </c>
      <c r="F33" s="38">
        <v>972.4666666666667</v>
      </c>
      <c r="G33" s="39">
        <v>964.58333333333337</v>
      </c>
      <c r="H33" s="39">
        <v>950.26666666666665</v>
      </c>
      <c r="I33" s="39">
        <v>942.38333333333333</v>
      </c>
      <c r="J33" s="39">
        <v>986.78333333333342</v>
      </c>
      <c r="K33" s="39">
        <v>994.66666666666663</v>
      </c>
      <c r="L33" s="39">
        <v>1008.9833333333335</v>
      </c>
      <c r="M33" s="31">
        <v>980.35</v>
      </c>
      <c r="N33" s="31">
        <v>958.15</v>
      </c>
      <c r="O33" s="256">
        <v>41633125</v>
      </c>
      <c r="P33" s="257">
        <v>-5.3994177376979334E-2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4660.1499999999996</v>
      </c>
      <c r="F34" s="38">
        <v>4650.2</v>
      </c>
      <c r="G34" s="39">
        <v>4631.5</v>
      </c>
      <c r="H34" s="39">
        <v>4602.8500000000004</v>
      </c>
      <c r="I34" s="39">
        <v>4584.1500000000005</v>
      </c>
      <c r="J34" s="39">
        <v>4678.8499999999995</v>
      </c>
      <c r="K34" s="39">
        <v>4697.5499999999984</v>
      </c>
      <c r="L34" s="39">
        <v>4726.1999999999989</v>
      </c>
      <c r="M34" s="31">
        <v>4668.8999999999996</v>
      </c>
      <c r="N34" s="31">
        <v>4621.55</v>
      </c>
      <c r="O34" s="256">
        <v>2434250</v>
      </c>
      <c r="P34" s="257">
        <v>-1.4772842254376202E-2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1472.9</v>
      </c>
      <c r="F35" s="38">
        <v>1468.5666666666666</v>
      </c>
      <c r="G35" s="39">
        <v>1462.1333333333332</v>
      </c>
      <c r="H35" s="39">
        <v>1451.3666666666666</v>
      </c>
      <c r="I35" s="39">
        <v>1444.9333333333332</v>
      </c>
      <c r="J35" s="39">
        <v>1479.3333333333333</v>
      </c>
      <c r="K35" s="39">
        <v>1485.7666666666667</v>
      </c>
      <c r="L35" s="39">
        <v>1496.5333333333333</v>
      </c>
      <c r="M35" s="31">
        <v>1475</v>
      </c>
      <c r="N35" s="31">
        <v>1457.8</v>
      </c>
      <c r="O35" s="256">
        <v>10648500</v>
      </c>
      <c r="P35" s="257">
        <v>-4.0218865453865221E-3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7120.7</v>
      </c>
      <c r="F36" s="38">
        <v>7088.7333333333336</v>
      </c>
      <c r="G36" s="39">
        <v>7032.4666666666672</v>
      </c>
      <c r="H36" s="39">
        <v>6944.2333333333336</v>
      </c>
      <c r="I36" s="39">
        <v>6887.9666666666672</v>
      </c>
      <c r="J36" s="39">
        <v>7176.9666666666672</v>
      </c>
      <c r="K36" s="39">
        <v>7233.2333333333336</v>
      </c>
      <c r="L36" s="39">
        <v>7321.4666666666672</v>
      </c>
      <c r="M36" s="31">
        <v>7145</v>
      </c>
      <c r="N36" s="31">
        <v>7000.5</v>
      </c>
      <c r="O36" s="256">
        <v>4851875</v>
      </c>
      <c r="P36" s="257">
        <v>-3.197246676808739E-2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2377.25</v>
      </c>
      <c r="F37" s="38">
        <v>2385.5</v>
      </c>
      <c r="G37" s="39">
        <v>2363</v>
      </c>
      <c r="H37" s="39">
        <v>2348.75</v>
      </c>
      <c r="I37" s="39">
        <v>2326.25</v>
      </c>
      <c r="J37" s="39">
        <v>2399.75</v>
      </c>
      <c r="K37" s="39">
        <v>2422.25</v>
      </c>
      <c r="L37" s="39">
        <v>2436.5</v>
      </c>
      <c r="M37" s="31">
        <v>2408</v>
      </c>
      <c r="N37" s="31">
        <v>2371.25</v>
      </c>
      <c r="O37" s="256">
        <v>1923600</v>
      </c>
      <c r="P37" s="257">
        <v>-6.8153655514250309E-3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391.2</v>
      </c>
      <c r="F38" s="38">
        <v>390.56666666666666</v>
      </c>
      <c r="G38" s="39">
        <v>385.63333333333333</v>
      </c>
      <c r="H38" s="39">
        <v>380.06666666666666</v>
      </c>
      <c r="I38" s="39">
        <v>375.13333333333333</v>
      </c>
      <c r="J38" s="39">
        <v>396.13333333333333</v>
      </c>
      <c r="K38" s="39">
        <v>401.06666666666661</v>
      </c>
      <c r="L38" s="39">
        <v>406.63333333333333</v>
      </c>
      <c r="M38" s="31">
        <v>395.5</v>
      </c>
      <c r="N38" s="31">
        <v>385</v>
      </c>
      <c r="O38" s="256">
        <v>10984000</v>
      </c>
      <c r="P38" s="257">
        <v>-1.8584703359542529E-2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237.9</v>
      </c>
      <c r="F39" s="38">
        <v>236.51666666666665</v>
      </c>
      <c r="G39" s="39">
        <v>233.8833333333333</v>
      </c>
      <c r="H39" s="39">
        <v>229.86666666666665</v>
      </c>
      <c r="I39" s="39">
        <v>227.23333333333329</v>
      </c>
      <c r="J39" s="39">
        <v>240.5333333333333</v>
      </c>
      <c r="K39" s="39">
        <v>243.16666666666663</v>
      </c>
      <c r="L39" s="39">
        <v>247.18333333333331</v>
      </c>
      <c r="M39" s="31">
        <v>239.15</v>
      </c>
      <c r="N39" s="31">
        <v>232.5</v>
      </c>
      <c r="O39" s="256">
        <v>84835000</v>
      </c>
      <c r="P39" s="257">
        <v>1.0752688172043012E-2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193.9</v>
      </c>
      <c r="F40" s="38">
        <v>193.23333333333335</v>
      </c>
      <c r="G40" s="39">
        <v>191.26666666666671</v>
      </c>
      <c r="H40" s="39">
        <v>188.63333333333335</v>
      </c>
      <c r="I40" s="39">
        <v>186.66666666666671</v>
      </c>
      <c r="J40" s="39">
        <v>195.8666666666667</v>
      </c>
      <c r="K40" s="39">
        <v>197.83333333333334</v>
      </c>
      <c r="L40" s="39">
        <v>200.4666666666667</v>
      </c>
      <c r="M40" s="31">
        <v>195.2</v>
      </c>
      <c r="N40" s="31">
        <v>190.6</v>
      </c>
      <c r="O40" s="256">
        <v>114279750</v>
      </c>
      <c r="P40" s="257">
        <v>1.3173590581401379E-2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1725.95</v>
      </c>
      <c r="F41" s="38">
        <v>1716.1499999999999</v>
      </c>
      <c r="G41" s="39">
        <v>1695.8499999999997</v>
      </c>
      <c r="H41" s="39">
        <v>1665.7499999999998</v>
      </c>
      <c r="I41" s="39">
        <v>1645.4499999999996</v>
      </c>
      <c r="J41" s="39">
        <v>1746.2499999999998</v>
      </c>
      <c r="K41" s="39">
        <v>1766.55</v>
      </c>
      <c r="L41" s="39">
        <v>1796.6499999999999</v>
      </c>
      <c r="M41" s="31">
        <v>1736.45</v>
      </c>
      <c r="N41" s="31">
        <v>1686.05</v>
      </c>
      <c r="O41" s="256">
        <v>2058750</v>
      </c>
      <c r="P41" s="257">
        <v>-3.2939933063237628E-2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133.75</v>
      </c>
      <c r="F42" s="38">
        <v>134.01666666666668</v>
      </c>
      <c r="G42" s="39">
        <v>132.53333333333336</v>
      </c>
      <c r="H42" s="39">
        <v>131.31666666666669</v>
      </c>
      <c r="I42" s="39">
        <v>129.83333333333337</v>
      </c>
      <c r="J42" s="39">
        <v>135.23333333333335</v>
      </c>
      <c r="K42" s="39">
        <v>136.71666666666664</v>
      </c>
      <c r="L42" s="39">
        <v>137.93333333333334</v>
      </c>
      <c r="M42" s="31">
        <v>135.5</v>
      </c>
      <c r="N42" s="31">
        <v>132.80000000000001</v>
      </c>
      <c r="O42" s="256">
        <v>86047200</v>
      </c>
      <c r="P42" s="257">
        <v>2.2902832362108688E-2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699.5</v>
      </c>
      <c r="F43" s="38">
        <v>704.9666666666667</v>
      </c>
      <c r="G43" s="39">
        <v>692.43333333333339</v>
      </c>
      <c r="H43" s="39">
        <v>685.36666666666667</v>
      </c>
      <c r="I43" s="39">
        <v>672.83333333333337</v>
      </c>
      <c r="J43" s="39">
        <v>712.03333333333342</v>
      </c>
      <c r="K43" s="39">
        <v>724.56666666666672</v>
      </c>
      <c r="L43" s="39">
        <v>731.63333333333344</v>
      </c>
      <c r="M43" s="31">
        <v>717.5</v>
      </c>
      <c r="N43" s="31">
        <v>697.9</v>
      </c>
      <c r="O43" s="256">
        <v>8693300</v>
      </c>
      <c r="P43" s="257">
        <v>-4.9106018635104512E-3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1037.4000000000001</v>
      </c>
      <c r="F44" s="38">
        <v>1030.0166666666667</v>
      </c>
      <c r="G44" s="39">
        <v>1017.0333333333333</v>
      </c>
      <c r="H44" s="39">
        <v>996.66666666666663</v>
      </c>
      <c r="I44" s="39">
        <v>983.68333333333328</v>
      </c>
      <c r="J44" s="39">
        <v>1050.3833333333332</v>
      </c>
      <c r="K44" s="39">
        <v>1063.3666666666663</v>
      </c>
      <c r="L44" s="39">
        <v>1083.7333333333333</v>
      </c>
      <c r="M44" s="31">
        <v>1043</v>
      </c>
      <c r="N44" s="31">
        <v>1009.65</v>
      </c>
      <c r="O44" s="256">
        <v>9872000</v>
      </c>
      <c r="P44" s="257">
        <v>3.9486153522164891E-2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868.75</v>
      </c>
      <c r="F45" s="38">
        <v>870.9666666666667</v>
      </c>
      <c r="G45" s="39">
        <v>865.48333333333335</v>
      </c>
      <c r="H45" s="39">
        <v>862.2166666666667</v>
      </c>
      <c r="I45" s="39">
        <v>856.73333333333335</v>
      </c>
      <c r="J45" s="39">
        <v>874.23333333333335</v>
      </c>
      <c r="K45" s="39">
        <v>879.7166666666667</v>
      </c>
      <c r="L45" s="39">
        <v>882.98333333333335</v>
      </c>
      <c r="M45" s="31">
        <v>876.45</v>
      </c>
      <c r="N45" s="31">
        <v>867.7</v>
      </c>
      <c r="O45" s="256">
        <v>39193200</v>
      </c>
      <c r="P45" s="257">
        <v>7.4479255695831604E-3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109.45</v>
      </c>
      <c r="F46" s="38">
        <v>110.31666666666666</v>
      </c>
      <c r="G46" s="39">
        <v>107.43333333333332</v>
      </c>
      <c r="H46" s="39">
        <v>105.41666666666666</v>
      </c>
      <c r="I46" s="39">
        <v>102.53333333333332</v>
      </c>
      <c r="J46" s="39">
        <v>112.33333333333333</v>
      </c>
      <c r="K46" s="39">
        <v>115.21666666666665</v>
      </c>
      <c r="L46" s="39">
        <v>117.23333333333333</v>
      </c>
      <c r="M46" s="31">
        <v>113.2</v>
      </c>
      <c r="N46" s="31">
        <v>108.3</v>
      </c>
      <c r="O46" s="256">
        <v>114964500</v>
      </c>
      <c r="P46" s="257">
        <v>-0.11694491491249294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260.89999999999998</v>
      </c>
      <c r="F47" s="38">
        <v>260.98333333333335</v>
      </c>
      <c r="G47" s="39">
        <v>259.86666666666667</v>
      </c>
      <c r="H47" s="39">
        <v>258.83333333333331</v>
      </c>
      <c r="I47" s="39">
        <v>257.71666666666664</v>
      </c>
      <c r="J47" s="39">
        <v>262.01666666666671</v>
      </c>
      <c r="K47" s="39">
        <v>263.13333333333338</v>
      </c>
      <c r="L47" s="39">
        <v>264.16666666666674</v>
      </c>
      <c r="M47" s="31">
        <v>262.10000000000002</v>
      </c>
      <c r="N47" s="31">
        <v>259.95</v>
      </c>
      <c r="O47" s="256">
        <v>30687500</v>
      </c>
      <c r="P47" s="257">
        <v>4.8903741136196923E-4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18396.95</v>
      </c>
      <c r="F48" s="38">
        <v>18408.933333333331</v>
      </c>
      <c r="G48" s="39">
        <v>18332.866666666661</v>
      </c>
      <c r="H48" s="39">
        <v>18268.783333333329</v>
      </c>
      <c r="I48" s="39">
        <v>18192.71666666666</v>
      </c>
      <c r="J48" s="39">
        <v>18473.016666666663</v>
      </c>
      <c r="K48" s="39">
        <v>18549.083333333336</v>
      </c>
      <c r="L48" s="39">
        <v>18613.166666666664</v>
      </c>
      <c r="M48" s="31">
        <v>18485</v>
      </c>
      <c r="N48" s="31">
        <v>18344.849999999999</v>
      </c>
      <c r="O48" s="256">
        <v>186550</v>
      </c>
      <c r="P48" s="257">
        <v>-1.6055659620016055E-3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345.45</v>
      </c>
      <c r="F49" s="38">
        <v>346.4666666666667</v>
      </c>
      <c r="G49" s="39">
        <v>343.48333333333341</v>
      </c>
      <c r="H49" s="39">
        <v>341.51666666666671</v>
      </c>
      <c r="I49" s="39">
        <v>338.53333333333342</v>
      </c>
      <c r="J49" s="39">
        <v>348.43333333333339</v>
      </c>
      <c r="K49" s="39">
        <v>351.41666666666674</v>
      </c>
      <c r="L49" s="39">
        <v>353.38333333333338</v>
      </c>
      <c r="M49" s="31">
        <v>349.45</v>
      </c>
      <c r="N49" s="31">
        <v>344.5</v>
      </c>
      <c r="O49" s="256">
        <v>33604200</v>
      </c>
      <c r="P49" s="257">
        <v>4.8113631259824839E-2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4514.05</v>
      </c>
      <c r="F50" s="38">
        <v>4513.55</v>
      </c>
      <c r="G50" s="39">
        <v>4488.2000000000007</v>
      </c>
      <c r="H50" s="39">
        <v>4462.3500000000004</v>
      </c>
      <c r="I50" s="39">
        <v>4437.0000000000009</v>
      </c>
      <c r="J50" s="39">
        <v>4539.4000000000005</v>
      </c>
      <c r="K50" s="39">
        <v>4564.7500000000009</v>
      </c>
      <c r="L50" s="39">
        <v>4590.6000000000004</v>
      </c>
      <c r="M50" s="31">
        <v>4538.8999999999996</v>
      </c>
      <c r="N50" s="31">
        <v>4487.7</v>
      </c>
      <c r="O50" s="256">
        <v>2652200</v>
      </c>
      <c r="P50" s="257">
        <v>-1.6829774614472125E-2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465.85</v>
      </c>
      <c r="F51" s="38">
        <v>467.3</v>
      </c>
      <c r="G51" s="39">
        <v>462.85</v>
      </c>
      <c r="H51" s="39">
        <v>459.85</v>
      </c>
      <c r="I51" s="39">
        <v>455.40000000000003</v>
      </c>
      <c r="J51" s="39">
        <v>470.3</v>
      </c>
      <c r="K51" s="39">
        <v>474.74999999999994</v>
      </c>
      <c r="L51" s="39">
        <v>477.75</v>
      </c>
      <c r="M51" s="31">
        <v>471.75</v>
      </c>
      <c r="N51" s="31">
        <v>464.3</v>
      </c>
      <c r="O51" s="256">
        <v>6584000</v>
      </c>
      <c r="P51" s="257">
        <v>-1.9362526064938934E-2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333.55</v>
      </c>
      <c r="F52" s="38">
        <v>332.2166666666667</v>
      </c>
      <c r="G52" s="39">
        <v>328.03333333333342</v>
      </c>
      <c r="H52" s="39">
        <v>322.51666666666671</v>
      </c>
      <c r="I52" s="39">
        <v>318.33333333333343</v>
      </c>
      <c r="J52" s="39">
        <v>337.73333333333341</v>
      </c>
      <c r="K52" s="39">
        <v>341.91666666666669</v>
      </c>
      <c r="L52" s="39">
        <v>347.43333333333339</v>
      </c>
      <c r="M52" s="31">
        <v>336.4</v>
      </c>
      <c r="N52" s="31">
        <v>326.7</v>
      </c>
      <c r="O52" s="256">
        <v>60245100</v>
      </c>
      <c r="P52" s="257">
        <v>5.180541152069388E-2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750.4</v>
      </c>
      <c r="F53" s="38">
        <v>751.13333333333333</v>
      </c>
      <c r="G53" s="39">
        <v>744.86666666666667</v>
      </c>
      <c r="H53" s="39">
        <v>739.33333333333337</v>
      </c>
      <c r="I53" s="39">
        <v>733.06666666666672</v>
      </c>
      <c r="J53" s="39">
        <v>756.66666666666663</v>
      </c>
      <c r="K53" s="39">
        <v>762.93333333333328</v>
      </c>
      <c r="L53" s="39">
        <v>768.46666666666658</v>
      </c>
      <c r="M53" s="31">
        <v>757.4</v>
      </c>
      <c r="N53" s="31">
        <v>745.6</v>
      </c>
      <c r="O53" s="256">
        <v>4990050</v>
      </c>
      <c r="P53" s="257">
        <v>-2.7279812938425566E-3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270.5</v>
      </c>
      <c r="F54" s="38">
        <v>269.41666666666669</v>
      </c>
      <c r="G54" s="39">
        <v>264.53333333333336</v>
      </c>
      <c r="H54" s="39">
        <v>258.56666666666666</v>
      </c>
      <c r="I54" s="39">
        <v>253.68333333333334</v>
      </c>
      <c r="J54" s="39">
        <v>275.38333333333338</v>
      </c>
      <c r="K54" s="39">
        <v>280.26666666666671</v>
      </c>
      <c r="L54" s="39">
        <v>286.23333333333341</v>
      </c>
      <c r="M54" s="31">
        <v>274.3</v>
      </c>
      <c r="N54" s="31">
        <v>263.45</v>
      </c>
      <c r="O54" s="256">
        <v>13045400</v>
      </c>
      <c r="P54" s="257">
        <v>2.615453594380511E-2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1089.5</v>
      </c>
      <c r="F55" s="38">
        <v>1081.5666666666666</v>
      </c>
      <c r="G55" s="39">
        <v>1070.3833333333332</v>
      </c>
      <c r="H55" s="39">
        <v>1051.2666666666667</v>
      </c>
      <c r="I55" s="39">
        <v>1040.0833333333333</v>
      </c>
      <c r="J55" s="39">
        <v>1100.6833333333332</v>
      </c>
      <c r="K55" s="39">
        <v>1111.8666666666666</v>
      </c>
      <c r="L55" s="39">
        <v>1130.9833333333331</v>
      </c>
      <c r="M55" s="31">
        <v>1092.75</v>
      </c>
      <c r="N55" s="31">
        <v>1062.45</v>
      </c>
      <c r="O55" s="256">
        <v>14805000</v>
      </c>
      <c r="P55" s="257">
        <v>6.6450567260940036E-2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1229.8</v>
      </c>
      <c r="F56" s="38">
        <v>1237.7166666666665</v>
      </c>
      <c r="G56" s="39">
        <v>1219.083333333333</v>
      </c>
      <c r="H56" s="39">
        <v>1208.3666666666666</v>
      </c>
      <c r="I56" s="39">
        <v>1189.7333333333331</v>
      </c>
      <c r="J56" s="39">
        <v>1248.4333333333329</v>
      </c>
      <c r="K56" s="39">
        <v>1267.0666666666666</v>
      </c>
      <c r="L56" s="39">
        <v>1277.7833333333328</v>
      </c>
      <c r="M56" s="31">
        <v>1256.3499999999999</v>
      </c>
      <c r="N56" s="31">
        <v>1227</v>
      </c>
      <c r="O56" s="256">
        <v>10240100</v>
      </c>
      <c r="P56" s="257">
        <v>-4.0460235175116951E-3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230.95</v>
      </c>
      <c r="F57" s="38">
        <v>230.7166666666667</v>
      </c>
      <c r="G57" s="39">
        <v>229.78333333333339</v>
      </c>
      <c r="H57" s="39">
        <v>228.6166666666667</v>
      </c>
      <c r="I57" s="39">
        <v>227.68333333333339</v>
      </c>
      <c r="J57" s="39">
        <v>231.88333333333338</v>
      </c>
      <c r="K57" s="39">
        <v>232.81666666666666</v>
      </c>
      <c r="L57" s="39">
        <v>233.98333333333338</v>
      </c>
      <c r="M57" s="31">
        <v>231.65</v>
      </c>
      <c r="N57" s="31">
        <v>229.55</v>
      </c>
      <c r="O57" s="256">
        <v>79737000</v>
      </c>
      <c r="P57" s="257">
        <v>1.0162817920612962E-2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4884.2</v>
      </c>
      <c r="F58" s="38">
        <v>4908.666666666667</v>
      </c>
      <c r="G58" s="39">
        <v>4822.3333333333339</v>
      </c>
      <c r="H58" s="39">
        <v>4760.4666666666672</v>
      </c>
      <c r="I58" s="39">
        <v>4674.1333333333341</v>
      </c>
      <c r="J58" s="39">
        <v>4970.5333333333338</v>
      </c>
      <c r="K58" s="39">
        <v>5056.8666666666677</v>
      </c>
      <c r="L58" s="39">
        <v>5118.7333333333336</v>
      </c>
      <c r="M58" s="31">
        <v>4995</v>
      </c>
      <c r="N58" s="31">
        <v>4846.8</v>
      </c>
      <c r="O58" s="256">
        <v>1231800</v>
      </c>
      <c r="P58" s="257">
        <v>0.25469824293353704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1949.6</v>
      </c>
      <c r="F59" s="38">
        <v>1966.4166666666667</v>
      </c>
      <c r="G59" s="39">
        <v>1927.1833333333334</v>
      </c>
      <c r="H59" s="39">
        <v>1904.7666666666667</v>
      </c>
      <c r="I59" s="39">
        <v>1865.5333333333333</v>
      </c>
      <c r="J59" s="39">
        <v>1988.8333333333335</v>
      </c>
      <c r="K59" s="39">
        <v>2028.0666666666666</v>
      </c>
      <c r="L59" s="39">
        <v>2050.4833333333336</v>
      </c>
      <c r="M59" s="31">
        <v>2005.65</v>
      </c>
      <c r="N59" s="31">
        <v>1944</v>
      </c>
      <c r="O59" s="256">
        <v>2642850</v>
      </c>
      <c r="P59" s="257">
        <v>0.13497670223959116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661.5</v>
      </c>
      <c r="F60" s="38">
        <v>664.41666666666663</v>
      </c>
      <c r="G60" s="39">
        <v>654.33333333333326</v>
      </c>
      <c r="H60" s="39">
        <v>647.16666666666663</v>
      </c>
      <c r="I60" s="39">
        <v>637.08333333333326</v>
      </c>
      <c r="J60" s="39">
        <v>671.58333333333326</v>
      </c>
      <c r="K60" s="39">
        <v>681.66666666666652</v>
      </c>
      <c r="L60" s="39">
        <v>688.83333333333326</v>
      </c>
      <c r="M60" s="31">
        <v>674.5</v>
      </c>
      <c r="N60" s="31">
        <v>657.25</v>
      </c>
      <c r="O60" s="256">
        <v>5413000</v>
      </c>
      <c r="P60" s="257">
        <v>6.2205651491365775E-2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1069.1500000000001</v>
      </c>
      <c r="F61" s="38">
        <v>1069.6833333333334</v>
      </c>
      <c r="G61" s="39">
        <v>1064.3666666666668</v>
      </c>
      <c r="H61" s="39">
        <v>1059.5833333333335</v>
      </c>
      <c r="I61" s="39">
        <v>1054.2666666666669</v>
      </c>
      <c r="J61" s="39">
        <v>1074.4666666666667</v>
      </c>
      <c r="K61" s="39">
        <v>1079.7833333333333</v>
      </c>
      <c r="L61" s="39">
        <v>1084.5666666666666</v>
      </c>
      <c r="M61" s="31">
        <v>1075</v>
      </c>
      <c r="N61" s="31">
        <v>1064.9000000000001</v>
      </c>
      <c r="O61" s="256">
        <v>1640800</v>
      </c>
      <c r="P61" s="257">
        <v>-2.5768911055694097E-2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309.14999999999998</v>
      </c>
      <c r="F62" s="38">
        <v>309.43333333333334</v>
      </c>
      <c r="G62" s="39">
        <v>301.66666666666669</v>
      </c>
      <c r="H62" s="39">
        <v>294.18333333333334</v>
      </c>
      <c r="I62" s="39">
        <v>286.41666666666669</v>
      </c>
      <c r="J62" s="39">
        <v>316.91666666666669</v>
      </c>
      <c r="K62" s="39">
        <v>324.68333333333334</v>
      </c>
      <c r="L62" s="39">
        <v>332.16666666666669</v>
      </c>
      <c r="M62" s="31">
        <v>317.2</v>
      </c>
      <c r="N62" s="31">
        <v>301.95</v>
      </c>
      <c r="O62" s="256">
        <v>12126600</v>
      </c>
      <c r="P62" s="257">
        <v>4.7256334525104929E-2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126.6</v>
      </c>
      <c r="F63" s="38">
        <v>125.8</v>
      </c>
      <c r="G63" s="39">
        <v>124.35</v>
      </c>
      <c r="H63" s="39">
        <v>122.1</v>
      </c>
      <c r="I63" s="39">
        <v>120.64999999999999</v>
      </c>
      <c r="J63" s="39">
        <v>128.05000000000001</v>
      </c>
      <c r="K63" s="39">
        <v>129.5</v>
      </c>
      <c r="L63" s="39">
        <v>131.75</v>
      </c>
      <c r="M63" s="31">
        <v>127.25</v>
      </c>
      <c r="N63" s="31">
        <v>123.55</v>
      </c>
      <c r="O63" s="256">
        <v>41685000</v>
      </c>
      <c r="P63" s="257">
        <v>4.1994750656167978E-2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1729.6</v>
      </c>
      <c r="F64" s="38">
        <v>1736.3</v>
      </c>
      <c r="G64" s="39">
        <v>1720.3</v>
      </c>
      <c r="H64" s="39">
        <v>1711</v>
      </c>
      <c r="I64" s="39">
        <v>1695</v>
      </c>
      <c r="J64" s="39">
        <v>1745.6</v>
      </c>
      <c r="K64" s="39">
        <v>1761.6</v>
      </c>
      <c r="L64" s="39">
        <v>1770.8999999999999</v>
      </c>
      <c r="M64" s="31">
        <v>1752.3</v>
      </c>
      <c r="N64" s="31">
        <v>1727</v>
      </c>
      <c r="O64" s="256">
        <v>5852400</v>
      </c>
      <c r="P64" s="257">
        <v>-1.6932070147147753E-2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568.04999999999995</v>
      </c>
      <c r="F65" s="38">
        <v>570.7833333333333</v>
      </c>
      <c r="G65" s="39">
        <v>564.51666666666665</v>
      </c>
      <c r="H65" s="39">
        <v>560.98333333333335</v>
      </c>
      <c r="I65" s="39">
        <v>554.7166666666667</v>
      </c>
      <c r="J65" s="39">
        <v>574.31666666666661</v>
      </c>
      <c r="K65" s="39">
        <v>580.58333333333326</v>
      </c>
      <c r="L65" s="39">
        <v>584.11666666666656</v>
      </c>
      <c r="M65" s="31">
        <v>577.04999999999995</v>
      </c>
      <c r="N65" s="31">
        <v>567.25</v>
      </c>
      <c r="O65" s="256">
        <v>15343750</v>
      </c>
      <c r="P65" s="257">
        <v>1.2120712401055408E-2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1988.05</v>
      </c>
      <c r="F66" s="38">
        <v>1988.1500000000003</v>
      </c>
      <c r="G66" s="39">
        <v>1956.3000000000006</v>
      </c>
      <c r="H66" s="39">
        <v>1924.5500000000004</v>
      </c>
      <c r="I66" s="39">
        <v>1892.7000000000007</v>
      </c>
      <c r="J66" s="39">
        <v>2019.9000000000005</v>
      </c>
      <c r="K66" s="39">
        <v>2051.7500000000005</v>
      </c>
      <c r="L66" s="39">
        <v>2083.5000000000005</v>
      </c>
      <c r="M66" s="31">
        <v>2020</v>
      </c>
      <c r="N66" s="31">
        <v>1956.4</v>
      </c>
      <c r="O66" s="256">
        <v>1676500</v>
      </c>
      <c r="P66" s="257">
        <v>6.1411839189616971E-2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1997.55</v>
      </c>
      <c r="F67" s="38">
        <v>1995.8333333333333</v>
      </c>
      <c r="G67" s="39">
        <v>1989.7166666666665</v>
      </c>
      <c r="H67" s="39">
        <v>1981.8833333333332</v>
      </c>
      <c r="I67" s="39">
        <v>1975.7666666666664</v>
      </c>
      <c r="J67" s="39">
        <v>2003.6666666666665</v>
      </c>
      <c r="K67" s="39">
        <v>2009.7833333333333</v>
      </c>
      <c r="L67" s="39">
        <v>2017.6166666666666</v>
      </c>
      <c r="M67" s="31">
        <v>2001.95</v>
      </c>
      <c r="N67" s="31">
        <v>1988</v>
      </c>
      <c r="O67" s="256">
        <v>2599500</v>
      </c>
      <c r="P67" s="257">
        <v>4.9666868564506361E-2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181.55</v>
      </c>
      <c r="F68" s="38">
        <v>182</v>
      </c>
      <c r="G68" s="39">
        <v>180.5</v>
      </c>
      <c r="H68" s="39">
        <v>179.45</v>
      </c>
      <c r="I68" s="39">
        <v>177.95</v>
      </c>
      <c r="J68" s="39">
        <v>183.05</v>
      </c>
      <c r="K68" s="39">
        <v>184.55</v>
      </c>
      <c r="L68" s="39">
        <v>185.60000000000002</v>
      </c>
      <c r="M68" s="31">
        <v>183.5</v>
      </c>
      <c r="N68" s="31">
        <v>180.95</v>
      </c>
      <c r="O68" s="256">
        <v>13678000</v>
      </c>
      <c r="P68" s="257">
        <v>-1.0532712173384647E-2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3700.7</v>
      </c>
      <c r="F69" s="38">
        <v>3696.6833333333329</v>
      </c>
      <c r="G69" s="39">
        <v>3667.4666666666658</v>
      </c>
      <c r="H69" s="39">
        <v>3634.2333333333327</v>
      </c>
      <c r="I69" s="39">
        <v>3605.0166666666655</v>
      </c>
      <c r="J69" s="39">
        <v>3729.9166666666661</v>
      </c>
      <c r="K69" s="39">
        <v>3759.1333333333332</v>
      </c>
      <c r="L69" s="39">
        <v>3792.3666666666663</v>
      </c>
      <c r="M69" s="31">
        <v>3725.9</v>
      </c>
      <c r="N69" s="31">
        <v>3663.45</v>
      </c>
      <c r="O69" s="256">
        <v>2609600</v>
      </c>
      <c r="P69" s="257">
        <v>9.2052776925437253E-4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5007.6499999999996</v>
      </c>
      <c r="F70" s="38">
        <v>5013.7</v>
      </c>
      <c r="G70" s="39">
        <v>4953.8499999999995</v>
      </c>
      <c r="H70" s="39">
        <v>4900.0499999999993</v>
      </c>
      <c r="I70" s="39">
        <v>4840.1999999999989</v>
      </c>
      <c r="J70" s="39">
        <v>5067.5</v>
      </c>
      <c r="K70" s="39">
        <v>5127.3500000000004</v>
      </c>
      <c r="L70" s="39">
        <v>5181.1500000000005</v>
      </c>
      <c r="M70" s="31">
        <v>5073.55</v>
      </c>
      <c r="N70" s="31">
        <v>4959.8999999999996</v>
      </c>
      <c r="O70" s="256">
        <v>1548200</v>
      </c>
      <c r="P70" s="257">
        <v>4.6722907203114858E-3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481.65</v>
      </c>
      <c r="F71" s="38">
        <v>481.7833333333333</v>
      </c>
      <c r="G71" s="39">
        <v>478.16666666666663</v>
      </c>
      <c r="H71" s="39">
        <v>474.68333333333334</v>
      </c>
      <c r="I71" s="39">
        <v>471.06666666666666</v>
      </c>
      <c r="J71" s="39">
        <v>485.26666666666659</v>
      </c>
      <c r="K71" s="39">
        <v>488.88333333333327</v>
      </c>
      <c r="L71" s="39">
        <v>492.36666666666656</v>
      </c>
      <c r="M71" s="31">
        <v>485.4</v>
      </c>
      <c r="N71" s="31">
        <v>478.3</v>
      </c>
      <c r="O71" s="256">
        <v>44477400</v>
      </c>
      <c r="P71" s="257">
        <v>-5.9320777102180033E-4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5952.05</v>
      </c>
      <c r="F72" s="38">
        <v>5947.25</v>
      </c>
      <c r="G72" s="39">
        <v>5920.5</v>
      </c>
      <c r="H72" s="39">
        <v>5888.95</v>
      </c>
      <c r="I72" s="39">
        <v>5862.2</v>
      </c>
      <c r="J72" s="39">
        <v>5978.8</v>
      </c>
      <c r="K72" s="39">
        <v>6005.55</v>
      </c>
      <c r="L72" s="39">
        <v>6037.1</v>
      </c>
      <c r="M72" s="31">
        <v>5974</v>
      </c>
      <c r="N72" s="31">
        <v>5915.7</v>
      </c>
      <c r="O72" s="256">
        <v>3836250</v>
      </c>
      <c r="P72" s="257">
        <v>-4.5560566008396829E-2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3355.8</v>
      </c>
      <c r="F73" s="38">
        <v>3356.7833333333333</v>
      </c>
      <c r="G73" s="39">
        <v>3329.5666666666666</v>
      </c>
      <c r="H73" s="39">
        <v>3303.3333333333335</v>
      </c>
      <c r="I73" s="39">
        <v>3276.1166666666668</v>
      </c>
      <c r="J73" s="39">
        <v>3383.0166666666664</v>
      </c>
      <c r="K73" s="39">
        <v>3410.2333333333327</v>
      </c>
      <c r="L73" s="39">
        <v>3436.4666666666662</v>
      </c>
      <c r="M73" s="31">
        <v>3384</v>
      </c>
      <c r="N73" s="31">
        <v>3330.55</v>
      </c>
      <c r="O73" s="256">
        <v>4196850</v>
      </c>
      <c r="P73" s="257">
        <v>-2.6111675126903554E-2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2898.85</v>
      </c>
      <c r="F74" s="38">
        <v>2905.2666666666664</v>
      </c>
      <c r="G74" s="39">
        <v>2879.1333333333328</v>
      </c>
      <c r="H74" s="39">
        <v>2859.4166666666665</v>
      </c>
      <c r="I74" s="39">
        <v>2833.2833333333328</v>
      </c>
      <c r="J74" s="39">
        <v>2924.9833333333327</v>
      </c>
      <c r="K74" s="39">
        <v>2951.1166666666659</v>
      </c>
      <c r="L74" s="39">
        <v>2970.8333333333326</v>
      </c>
      <c r="M74" s="31">
        <v>2931.4</v>
      </c>
      <c r="N74" s="31">
        <v>2885.55</v>
      </c>
      <c r="O74" s="256">
        <v>1818025</v>
      </c>
      <c r="P74" s="257">
        <v>-0.10261979095968508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268.7</v>
      </c>
      <c r="F75" s="38">
        <v>269.76666666666665</v>
      </c>
      <c r="G75" s="39">
        <v>266.58333333333331</v>
      </c>
      <c r="H75" s="39">
        <v>264.46666666666664</v>
      </c>
      <c r="I75" s="39">
        <v>261.2833333333333</v>
      </c>
      <c r="J75" s="39">
        <v>271.88333333333333</v>
      </c>
      <c r="K75" s="39">
        <v>275.06666666666672</v>
      </c>
      <c r="L75" s="39">
        <v>277.18333333333334</v>
      </c>
      <c r="M75" s="31">
        <v>272.95</v>
      </c>
      <c r="N75" s="31">
        <v>267.64999999999998</v>
      </c>
      <c r="O75" s="256">
        <v>18079200</v>
      </c>
      <c r="P75" s="257">
        <v>7.193169690501601E-2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142.05000000000001</v>
      </c>
      <c r="F76" s="38">
        <v>140.21666666666667</v>
      </c>
      <c r="G76" s="39">
        <v>137.93333333333334</v>
      </c>
      <c r="H76" s="39">
        <v>133.81666666666666</v>
      </c>
      <c r="I76" s="39">
        <v>131.53333333333333</v>
      </c>
      <c r="J76" s="39">
        <v>144.33333333333334</v>
      </c>
      <c r="K76" s="39">
        <v>146.6166666666667</v>
      </c>
      <c r="L76" s="39">
        <v>150.73333333333335</v>
      </c>
      <c r="M76" s="31">
        <v>142.5</v>
      </c>
      <c r="N76" s="31">
        <v>136.1</v>
      </c>
      <c r="O76" s="256">
        <v>139535000</v>
      </c>
      <c r="P76" s="257">
        <v>2.4899922876345074E-2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117.65</v>
      </c>
      <c r="F77" s="38">
        <v>117.51666666666667</v>
      </c>
      <c r="G77" s="39">
        <v>116.38333333333333</v>
      </c>
      <c r="H77" s="39">
        <v>115.11666666666666</v>
      </c>
      <c r="I77" s="39">
        <v>113.98333333333332</v>
      </c>
      <c r="J77" s="39">
        <v>118.78333333333333</v>
      </c>
      <c r="K77" s="39">
        <v>119.91666666666669</v>
      </c>
      <c r="L77" s="39">
        <v>121.18333333333334</v>
      </c>
      <c r="M77" s="31">
        <v>118.65</v>
      </c>
      <c r="N77" s="31">
        <v>116.25</v>
      </c>
      <c r="O77" s="256">
        <v>128767950</v>
      </c>
      <c r="P77" s="257">
        <v>-2.8342662793169418E-3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760.9</v>
      </c>
      <c r="F78" s="38">
        <v>762.04999999999984</v>
      </c>
      <c r="G78" s="39">
        <v>754.54999999999973</v>
      </c>
      <c r="H78" s="39">
        <v>748.19999999999993</v>
      </c>
      <c r="I78" s="39">
        <v>740.69999999999982</v>
      </c>
      <c r="J78" s="39">
        <v>768.39999999999964</v>
      </c>
      <c r="K78" s="39">
        <v>775.89999999999986</v>
      </c>
      <c r="L78" s="39">
        <v>782.24999999999955</v>
      </c>
      <c r="M78" s="31">
        <v>769.55</v>
      </c>
      <c r="N78" s="31">
        <v>755.7</v>
      </c>
      <c r="O78" s="256">
        <v>6365500</v>
      </c>
      <c r="P78" s="257">
        <v>2.7409776153494748E-3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59.4</v>
      </c>
      <c r="F79" s="38">
        <v>59.25</v>
      </c>
      <c r="G79" s="39">
        <v>58.25</v>
      </c>
      <c r="H79" s="39">
        <v>57.1</v>
      </c>
      <c r="I79" s="39">
        <v>56.1</v>
      </c>
      <c r="J79" s="39">
        <v>60.4</v>
      </c>
      <c r="K79" s="39">
        <v>61.4</v>
      </c>
      <c r="L79" s="39">
        <v>62.55</v>
      </c>
      <c r="M79" s="31">
        <v>60.25</v>
      </c>
      <c r="N79" s="31">
        <v>58.1</v>
      </c>
      <c r="O79" s="256">
        <v>152707500</v>
      </c>
      <c r="P79" s="257">
        <v>6.6970602106587021E-2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556.6</v>
      </c>
      <c r="F80" s="38">
        <v>557.18333333333328</v>
      </c>
      <c r="G80" s="39">
        <v>553.36666666666656</v>
      </c>
      <c r="H80" s="39">
        <v>550.13333333333333</v>
      </c>
      <c r="I80" s="39">
        <v>546.31666666666661</v>
      </c>
      <c r="J80" s="39">
        <v>560.41666666666652</v>
      </c>
      <c r="K80" s="39">
        <v>564.23333333333335</v>
      </c>
      <c r="L80" s="39">
        <v>567.46666666666647</v>
      </c>
      <c r="M80" s="31">
        <v>561</v>
      </c>
      <c r="N80" s="31">
        <v>553.95000000000005</v>
      </c>
      <c r="O80" s="256">
        <v>8472100</v>
      </c>
      <c r="P80" s="257">
        <v>-2.7313432835820897E-2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1026.0999999999999</v>
      </c>
      <c r="F81" s="38">
        <v>1030.8666666666666</v>
      </c>
      <c r="G81" s="39">
        <v>1019.9833333333331</v>
      </c>
      <c r="H81" s="39">
        <v>1013.8666666666666</v>
      </c>
      <c r="I81" s="39">
        <v>1002.9833333333331</v>
      </c>
      <c r="J81" s="39">
        <v>1036.9833333333331</v>
      </c>
      <c r="K81" s="39">
        <v>1047.8666666666668</v>
      </c>
      <c r="L81" s="39">
        <v>1053.9833333333331</v>
      </c>
      <c r="M81" s="31">
        <v>1041.75</v>
      </c>
      <c r="N81" s="31">
        <v>1024.75</v>
      </c>
      <c r="O81" s="256">
        <v>8502000</v>
      </c>
      <c r="P81" s="257">
        <v>1.3590844062947067E-2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1596.75</v>
      </c>
      <c r="F82" s="38">
        <v>1588.0666666666666</v>
      </c>
      <c r="G82" s="39">
        <v>1572.8833333333332</v>
      </c>
      <c r="H82" s="39">
        <v>1549.0166666666667</v>
      </c>
      <c r="I82" s="39">
        <v>1533.8333333333333</v>
      </c>
      <c r="J82" s="39">
        <v>1611.9333333333332</v>
      </c>
      <c r="K82" s="39">
        <v>1627.1166666666666</v>
      </c>
      <c r="L82" s="39">
        <v>1650.9833333333331</v>
      </c>
      <c r="M82" s="31">
        <v>1603.25</v>
      </c>
      <c r="N82" s="31">
        <v>1564.2</v>
      </c>
      <c r="O82" s="256">
        <v>3666525</v>
      </c>
      <c r="P82" s="257">
        <v>-3.7429013939081052E-3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295.2</v>
      </c>
      <c r="F83" s="38">
        <v>295.7833333333333</v>
      </c>
      <c r="G83" s="39">
        <v>294.36666666666662</v>
      </c>
      <c r="H83" s="39">
        <v>293.5333333333333</v>
      </c>
      <c r="I83" s="39">
        <v>292.11666666666662</v>
      </c>
      <c r="J83" s="39">
        <v>296.61666666666662</v>
      </c>
      <c r="K83" s="39">
        <v>298.03333333333336</v>
      </c>
      <c r="L83" s="39">
        <v>298.86666666666662</v>
      </c>
      <c r="M83" s="31">
        <v>297.2</v>
      </c>
      <c r="N83" s="31">
        <v>294.95</v>
      </c>
      <c r="O83" s="256">
        <v>10994000</v>
      </c>
      <c r="P83" s="257">
        <v>-7.2714051990547168E-4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1802.05</v>
      </c>
      <c r="F84" s="38">
        <v>1806.2333333333333</v>
      </c>
      <c r="G84" s="39">
        <v>1793.8166666666666</v>
      </c>
      <c r="H84" s="39">
        <v>1785.5833333333333</v>
      </c>
      <c r="I84" s="39">
        <v>1773.1666666666665</v>
      </c>
      <c r="J84" s="39">
        <v>1814.4666666666667</v>
      </c>
      <c r="K84" s="39">
        <v>1826.8833333333332</v>
      </c>
      <c r="L84" s="39">
        <v>1835.1166666666668</v>
      </c>
      <c r="M84" s="31">
        <v>1818.65</v>
      </c>
      <c r="N84" s="31">
        <v>1798</v>
      </c>
      <c r="O84" s="256">
        <v>13169375</v>
      </c>
      <c r="P84" s="257">
        <v>3.8742848866681152E-3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452.9</v>
      </c>
      <c r="F85" s="38">
        <v>453.26666666666665</v>
      </c>
      <c r="G85" s="39">
        <v>451.83333333333331</v>
      </c>
      <c r="H85" s="39">
        <v>450.76666666666665</v>
      </c>
      <c r="I85" s="39">
        <v>449.33333333333331</v>
      </c>
      <c r="J85" s="39">
        <v>454.33333333333331</v>
      </c>
      <c r="K85" s="39">
        <v>455.76666666666671</v>
      </c>
      <c r="L85" s="39">
        <v>456.83333333333331</v>
      </c>
      <c r="M85" s="31">
        <v>454.7</v>
      </c>
      <c r="N85" s="31">
        <v>452.2</v>
      </c>
      <c r="O85" s="256">
        <v>8806250</v>
      </c>
      <c r="P85" s="257">
        <v>2.3684975297878524E-2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4029.35</v>
      </c>
      <c r="F86" s="38">
        <v>3988.8666666666668</v>
      </c>
      <c r="G86" s="39">
        <v>3931.7333333333336</v>
      </c>
      <c r="H86" s="39">
        <v>3834.1166666666668</v>
      </c>
      <c r="I86" s="39">
        <v>3776.9833333333336</v>
      </c>
      <c r="J86" s="39">
        <v>4086.4833333333336</v>
      </c>
      <c r="K86" s="39">
        <v>4143.6166666666668</v>
      </c>
      <c r="L86" s="39">
        <v>4241.2333333333336</v>
      </c>
      <c r="M86" s="31">
        <v>4046</v>
      </c>
      <c r="N86" s="31">
        <v>3891.25</v>
      </c>
      <c r="O86" s="256">
        <v>5503800</v>
      </c>
      <c r="P86" s="257">
        <v>0.10159721388255073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1343.75</v>
      </c>
      <c r="F87" s="38">
        <v>1337.7666666666667</v>
      </c>
      <c r="G87" s="39">
        <v>1326.7833333333333</v>
      </c>
      <c r="H87" s="39">
        <v>1309.8166666666666</v>
      </c>
      <c r="I87" s="39">
        <v>1298.8333333333333</v>
      </c>
      <c r="J87" s="39">
        <v>1354.7333333333333</v>
      </c>
      <c r="K87" s="39">
        <v>1365.7166666666665</v>
      </c>
      <c r="L87" s="39">
        <v>1382.6833333333334</v>
      </c>
      <c r="M87" s="31">
        <v>1348.75</v>
      </c>
      <c r="N87" s="31">
        <v>1320.8</v>
      </c>
      <c r="O87" s="256">
        <v>5743500</v>
      </c>
      <c r="P87" s="257">
        <v>8.2506802422540153E-3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1181.75</v>
      </c>
      <c r="F88" s="38">
        <v>1183.5166666666667</v>
      </c>
      <c r="G88" s="39">
        <v>1176.4333333333334</v>
      </c>
      <c r="H88" s="39">
        <v>1171.1166666666668</v>
      </c>
      <c r="I88" s="39">
        <v>1164.0333333333335</v>
      </c>
      <c r="J88" s="39">
        <v>1188.8333333333333</v>
      </c>
      <c r="K88" s="39">
        <v>1195.9166666666667</v>
      </c>
      <c r="L88" s="39">
        <v>1201.2333333333331</v>
      </c>
      <c r="M88" s="31">
        <v>1190.5999999999999</v>
      </c>
      <c r="N88" s="31">
        <v>1178.2</v>
      </c>
      <c r="O88" s="256">
        <v>9375100</v>
      </c>
      <c r="P88" s="257">
        <v>-2.3904963195102397E-2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2493.9499999999998</v>
      </c>
      <c r="F89" s="38">
        <v>2500.7999999999997</v>
      </c>
      <c r="G89" s="39">
        <v>2480.1499999999996</v>
      </c>
      <c r="H89" s="39">
        <v>2466.35</v>
      </c>
      <c r="I89" s="39">
        <v>2445.6999999999998</v>
      </c>
      <c r="J89" s="39">
        <v>2514.5999999999995</v>
      </c>
      <c r="K89" s="39">
        <v>2535.25</v>
      </c>
      <c r="L89" s="39">
        <v>2549.0499999999993</v>
      </c>
      <c r="M89" s="31">
        <v>2521.4499999999998</v>
      </c>
      <c r="N89" s="31">
        <v>2487</v>
      </c>
      <c r="O89" s="256">
        <v>3576900</v>
      </c>
      <c r="P89" s="257">
        <v>4.2767185586846251E-2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1590.7</v>
      </c>
      <c r="F90" s="38">
        <v>1586.7666666666667</v>
      </c>
      <c r="G90" s="39">
        <v>1579.9333333333334</v>
      </c>
      <c r="H90" s="39">
        <v>1569.1666666666667</v>
      </c>
      <c r="I90" s="39">
        <v>1562.3333333333335</v>
      </c>
      <c r="J90" s="39">
        <v>1597.5333333333333</v>
      </c>
      <c r="K90" s="39">
        <v>1604.3666666666668</v>
      </c>
      <c r="L90" s="39">
        <v>1615.1333333333332</v>
      </c>
      <c r="M90" s="31">
        <v>1593.6</v>
      </c>
      <c r="N90" s="31">
        <v>1576</v>
      </c>
      <c r="O90" s="256">
        <v>129116350</v>
      </c>
      <c r="P90" s="257">
        <v>1.1234164265191752E-2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633.45000000000005</v>
      </c>
      <c r="F91" s="38">
        <v>634.35</v>
      </c>
      <c r="G91" s="39">
        <v>629.90000000000009</v>
      </c>
      <c r="H91" s="39">
        <v>626.35</v>
      </c>
      <c r="I91" s="39">
        <v>621.90000000000009</v>
      </c>
      <c r="J91" s="39">
        <v>637.90000000000009</v>
      </c>
      <c r="K91" s="39">
        <v>642.35000000000014</v>
      </c>
      <c r="L91" s="39">
        <v>645.90000000000009</v>
      </c>
      <c r="M91" s="31">
        <v>638.79999999999995</v>
      </c>
      <c r="N91" s="31">
        <v>630.79999999999995</v>
      </c>
      <c r="O91" s="256">
        <v>18531700</v>
      </c>
      <c r="P91" s="257">
        <v>9.8303662410837381E-3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2949.85</v>
      </c>
      <c r="F92" s="38">
        <v>2949.3166666666671</v>
      </c>
      <c r="G92" s="39">
        <v>2932.6333333333341</v>
      </c>
      <c r="H92" s="39">
        <v>2915.416666666667</v>
      </c>
      <c r="I92" s="39">
        <v>2898.733333333334</v>
      </c>
      <c r="J92" s="39">
        <v>2966.5333333333342</v>
      </c>
      <c r="K92" s="39">
        <v>2983.2166666666676</v>
      </c>
      <c r="L92" s="39">
        <v>3000.4333333333343</v>
      </c>
      <c r="M92" s="31">
        <v>2966</v>
      </c>
      <c r="N92" s="31">
        <v>2932.1</v>
      </c>
      <c r="O92" s="256">
        <v>4050900</v>
      </c>
      <c r="P92" s="257">
        <v>1.2674366281685915E-2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462.35</v>
      </c>
      <c r="F93" s="38">
        <v>460.5</v>
      </c>
      <c r="G93" s="39">
        <v>454.85</v>
      </c>
      <c r="H93" s="39">
        <v>447.35</v>
      </c>
      <c r="I93" s="39">
        <v>441.70000000000005</v>
      </c>
      <c r="J93" s="39">
        <v>468</v>
      </c>
      <c r="K93" s="39">
        <v>473.65</v>
      </c>
      <c r="L93" s="39">
        <v>481.15</v>
      </c>
      <c r="M93" s="31">
        <v>466.15</v>
      </c>
      <c r="N93" s="31">
        <v>453</v>
      </c>
      <c r="O93" s="256">
        <v>24327800</v>
      </c>
      <c r="P93" s="257">
        <v>1.0525703652012096E-2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148.4</v>
      </c>
      <c r="F94" s="38">
        <v>148.15</v>
      </c>
      <c r="G94" s="39">
        <v>146.45000000000002</v>
      </c>
      <c r="H94" s="39">
        <v>144.5</v>
      </c>
      <c r="I94" s="39">
        <v>142.80000000000001</v>
      </c>
      <c r="J94" s="39">
        <v>150.10000000000002</v>
      </c>
      <c r="K94" s="39">
        <v>151.80000000000001</v>
      </c>
      <c r="L94" s="39">
        <v>153.75000000000003</v>
      </c>
      <c r="M94" s="31">
        <v>149.85</v>
      </c>
      <c r="N94" s="31">
        <v>146.19999999999999</v>
      </c>
      <c r="O94" s="256">
        <v>29224200</v>
      </c>
      <c r="P94" s="257">
        <v>-3.9707419017763847E-2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260.5</v>
      </c>
      <c r="F95" s="38">
        <v>260.43333333333334</v>
      </c>
      <c r="G95" s="39">
        <v>259.31666666666666</v>
      </c>
      <c r="H95" s="39">
        <v>258.13333333333333</v>
      </c>
      <c r="I95" s="39">
        <v>257.01666666666665</v>
      </c>
      <c r="J95" s="39">
        <v>261.61666666666667</v>
      </c>
      <c r="K95" s="39">
        <v>262.73333333333335</v>
      </c>
      <c r="L95" s="39">
        <v>263.91666666666669</v>
      </c>
      <c r="M95" s="31">
        <v>261.55</v>
      </c>
      <c r="N95" s="31">
        <v>259.25</v>
      </c>
      <c r="O95" s="256">
        <v>46615500</v>
      </c>
      <c r="P95" s="257">
        <v>6.99912510936133E-3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2572.65</v>
      </c>
      <c r="F96" s="38">
        <v>2572.9</v>
      </c>
      <c r="G96" s="39">
        <v>2560.75</v>
      </c>
      <c r="H96" s="39">
        <v>2548.85</v>
      </c>
      <c r="I96" s="39">
        <v>2536.6999999999998</v>
      </c>
      <c r="J96" s="39">
        <v>2584.8000000000002</v>
      </c>
      <c r="K96" s="39">
        <v>2596.9500000000007</v>
      </c>
      <c r="L96" s="39">
        <v>2608.8500000000004</v>
      </c>
      <c r="M96" s="31">
        <v>2585.0500000000002</v>
      </c>
      <c r="N96" s="31">
        <v>2561</v>
      </c>
      <c r="O96" s="256">
        <v>8785500</v>
      </c>
      <c r="P96" s="257">
        <v>-5.8727680086903388E-3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155.15</v>
      </c>
      <c r="F97" s="38">
        <v>154.28333333333333</v>
      </c>
      <c r="G97" s="39">
        <v>152.66666666666666</v>
      </c>
      <c r="H97" s="39">
        <v>150.18333333333334</v>
      </c>
      <c r="I97" s="39">
        <v>148.56666666666666</v>
      </c>
      <c r="J97" s="39">
        <v>156.76666666666665</v>
      </c>
      <c r="K97" s="39">
        <v>158.38333333333333</v>
      </c>
      <c r="L97" s="39">
        <v>160.86666666666665</v>
      </c>
      <c r="M97" s="31">
        <v>155.9</v>
      </c>
      <c r="N97" s="31">
        <v>151.80000000000001</v>
      </c>
      <c r="O97" s="256">
        <v>52948200</v>
      </c>
      <c r="P97" s="257">
        <v>-1.2836360178758201E-2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966.35</v>
      </c>
      <c r="F98" s="38">
        <v>961.36666666666667</v>
      </c>
      <c r="G98" s="39">
        <v>955.13333333333333</v>
      </c>
      <c r="H98" s="39">
        <v>943.91666666666663</v>
      </c>
      <c r="I98" s="39">
        <v>937.68333333333328</v>
      </c>
      <c r="J98" s="39">
        <v>972.58333333333337</v>
      </c>
      <c r="K98" s="39">
        <v>978.81666666666672</v>
      </c>
      <c r="L98" s="39">
        <v>990.03333333333342</v>
      </c>
      <c r="M98" s="31">
        <v>967.6</v>
      </c>
      <c r="N98" s="31">
        <v>950.15</v>
      </c>
      <c r="O98" s="256">
        <v>84499100</v>
      </c>
      <c r="P98" s="257">
        <v>-2.431276824467956E-2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1323.05</v>
      </c>
      <c r="F99" s="38">
        <v>1323.8333333333333</v>
      </c>
      <c r="G99" s="39">
        <v>1314.3666666666666</v>
      </c>
      <c r="H99" s="39">
        <v>1305.6833333333334</v>
      </c>
      <c r="I99" s="39">
        <v>1296.2166666666667</v>
      </c>
      <c r="J99" s="39">
        <v>1332.5166666666664</v>
      </c>
      <c r="K99" s="39">
        <v>1341.9833333333331</v>
      </c>
      <c r="L99" s="39">
        <v>1350.6666666666663</v>
      </c>
      <c r="M99" s="31">
        <v>1333.3</v>
      </c>
      <c r="N99" s="31">
        <v>1315.15</v>
      </c>
      <c r="O99" s="256">
        <v>3884500</v>
      </c>
      <c r="P99" s="257">
        <v>2.2371364653243849E-2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549.5</v>
      </c>
      <c r="F100" s="38">
        <v>550.16666666666663</v>
      </c>
      <c r="G100" s="39">
        <v>546.88333333333321</v>
      </c>
      <c r="H100" s="39">
        <v>544.26666666666654</v>
      </c>
      <c r="I100" s="39">
        <v>540.98333333333312</v>
      </c>
      <c r="J100" s="39">
        <v>552.7833333333333</v>
      </c>
      <c r="K100" s="39">
        <v>556.06666666666683</v>
      </c>
      <c r="L100" s="39">
        <v>558.68333333333339</v>
      </c>
      <c r="M100" s="31">
        <v>553.45000000000005</v>
      </c>
      <c r="N100" s="31">
        <v>547.54999999999995</v>
      </c>
      <c r="O100" s="256">
        <v>8347500</v>
      </c>
      <c r="P100" s="257">
        <v>1.071558300036324E-2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7.85</v>
      </c>
      <c r="F101" s="38">
        <v>7.833333333333333</v>
      </c>
      <c r="G101" s="39">
        <v>7.7666666666666657</v>
      </c>
      <c r="H101" s="39">
        <v>7.6833333333333327</v>
      </c>
      <c r="I101" s="39">
        <v>7.6166666666666654</v>
      </c>
      <c r="J101" s="39">
        <v>7.9166666666666661</v>
      </c>
      <c r="K101" s="39">
        <v>7.9833333333333343</v>
      </c>
      <c r="L101" s="39">
        <v>8.0666666666666664</v>
      </c>
      <c r="M101" s="31">
        <v>7.9</v>
      </c>
      <c r="N101" s="31">
        <v>7.75</v>
      </c>
      <c r="O101" s="256">
        <v>942000000</v>
      </c>
      <c r="P101" s="257">
        <v>9.3433910509171953E-3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124.7</v>
      </c>
      <c r="F102" s="38">
        <v>124.5</v>
      </c>
      <c r="G102" s="39">
        <v>123.55</v>
      </c>
      <c r="H102" s="39">
        <v>122.39999999999999</v>
      </c>
      <c r="I102" s="39">
        <v>121.44999999999999</v>
      </c>
      <c r="J102" s="39">
        <v>125.65</v>
      </c>
      <c r="K102" s="39">
        <v>126.6</v>
      </c>
      <c r="L102" s="39">
        <v>127.75000000000001</v>
      </c>
      <c r="M102" s="31">
        <v>125.45</v>
      </c>
      <c r="N102" s="31">
        <v>123.35</v>
      </c>
      <c r="O102" s="256">
        <v>119090000</v>
      </c>
      <c r="P102" s="257">
        <v>-8.3899656011410348E-4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91.65</v>
      </c>
      <c r="F103" s="38">
        <v>91.866666666666674</v>
      </c>
      <c r="G103" s="39">
        <v>91.133333333333354</v>
      </c>
      <c r="H103" s="39">
        <v>90.616666666666674</v>
      </c>
      <c r="I103" s="39">
        <v>89.883333333333354</v>
      </c>
      <c r="J103" s="39">
        <v>92.383333333333354</v>
      </c>
      <c r="K103" s="39">
        <v>93.116666666666674</v>
      </c>
      <c r="L103" s="39">
        <v>93.633333333333354</v>
      </c>
      <c r="M103" s="31">
        <v>92.6</v>
      </c>
      <c r="N103" s="31">
        <v>91.35</v>
      </c>
      <c r="O103" s="256">
        <v>227835000</v>
      </c>
      <c r="P103" s="257">
        <v>1.3343118286743613E-2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125.35</v>
      </c>
      <c r="F104" s="38">
        <v>125.03333333333335</v>
      </c>
      <c r="G104" s="39">
        <v>123.7166666666667</v>
      </c>
      <c r="H104" s="39">
        <v>122.08333333333336</v>
      </c>
      <c r="I104" s="39">
        <v>120.76666666666671</v>
      </c>
      <c r="J104" s="39">
        <v>126.66666666666669</v>
      </c>
      <c r="K104" s="39">
        <v>127.98333333333332</v>
      </c>
      <c r="L104" s="39">
        <v>129.61666666666667</v>
      </c>
      <c r="M104" s="31">
        <v>126.35</v>
      </c>
      <c r="N104" s="31">
        <v>123.4</v>
      </c>
      <c r="O104" s="256">
        <v>52721250</v>
      </c>
      <c r="P104" s="257">
        <v>-3.1199035666170318E-3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444.85</v>
      </c>
      <c r="F105" s="38">
        <v>443.8</v>
      </c>
      <c r="G105" s="39">
        <v>441.05</v>
      </c>
      <c r="H105" s="39">
        <v>437.25</v>
      </c>
      <c r="I105" s="39">
        <v>434.5</v>
      </c>
      <c r="J105" s="39">
        <v>447.6</v>
      </c>
      <c r="K105" s="39">
        <v>450.35</v>
      </c>
      <c r="L105" s="39">
        <v>454.15000000000003</v>
      </c>
      <c r="M105" s="31">
        <v>446.55</v>
      </c>
      <c r="N105" s="31">
        <v>440</v>
      </c>
      <c r="O105" s="256">
        <v>10925750</v>
      </c>
      <c r="P105" s="257">
        <v>-2.6702596766291033E-2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402.35</v>
      </c>
      <c r="F106" s="38">
        <v>399.95</v>
      </c>
      <c r="G106" s="39">
        <v>390.5</v>
      </c>
      <c r="H106" s="39">
        <v>378.65000000000003</v>
      </c>
      <c r="I106" s="39">
        <v>369.20000000000005</v>
      </c>
      <c r="J106" s="39">
        <v>411.79999999999995</v>
      </c>
      <c r="K106" s="39">
        <v>421.24999999999989</v>
      </c>
      <c r="L106" s="39">
        <v>433.09999999999991</v>
      </c>
      <c r="M106" s="31">
        <v>409.4</v>
      </c>
      <c r="N106" s="31">
        <v>388.1</v>
      </c>
      <c r="O106" s="256">
        <v>19972000</v>
      </c>
      <c r="P106" s="257">
        <v>-1.3046056532911642E-2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239.1</v>
      </c>
      <c r="F107" s="38">
        <v>239.75</v>
      </c>
      <c r="G107" s="39">
        <v>237.85</v>
      </c>
      <c r="H107" s="39">
        <v>236.6</v>
      </c>
      <c r="I107" s="39">
        <v>234.7</v>
      </c>
      <c r="J107" s="39">
        <v>241</v>
      </c>
      <c r="K107" s="39">
        <v>242.89999999999998</v>
      </c>
      <c r="L107" s="39">
        <v>244.15</v>
      </c>
      <c r="M107" s="31">
        <v>241.65</v>
      </c>
      <c r="N107" s="31">
        <v>238.5</v>
      </c>
      <c r="O107" s="256">
        <v>21958800</v>
      </c>
      <c r="P107" s="257">
        <v>-5.6467498358502956E-3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3107</v>
      </c>
      <c r="F108" s="38">
        <v>3134.2000000000003</v>
      </c>
      <c r="G108" s="39">
        <v>3074.3000000000006</v>
      </c>
      <c r="H108" s="39">
        <v>3041.6000000000004</v>
      </c>
      <c r="I108" s="39">
        <v>2981.7000000000007</v>
      </c>
      <c r="J108" s="39">
        <v>3166.9000000000005</v>
      </c>
      <c r="K108" s="39">
        <v>3226.8</v>
      </c>
      <c r="L108" s="39">
        <v>3259.5000000000005</v>
      </c>
      <c r="M108" s="31">
        <v>3194.1</v>
      </c>
      <c r="N108" s="31">
        <v>3101.5</v>
      </c>
      <c r="O108" s="256">
        <v>753600</v>
      </c>
      <c r="P108" s="257">
        <v>5.0606440819740695E-2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2498.8000000000002</v>
      </c>
      <c r="F109" s="38">
        <v>2495.9833333333336</v>
      </c>
      <c r="G109" s="39">
        <v>2484.7166666666672</v>
      </c>
      <c r="H109" s="39">
        <v>2470.6333333333337</v>
      </c>
      <c r="I109" s="39">
        <v>2459.3666666666672</v>
      </c>
      <c r="J109" s="39">
        <v>2510.0666666666671</v>
      </c>
      <c r="K109" s="39">
        <v>2521.3333333333335</v>
      </c>
      <c r="L109" s="39">
        <v>2535.416666666667</v>
      </c>
      <c r="M109" s="31">
        <v>2507.25</v>
      </c>
      <c r="N109" s="31">
        <v>2481.9</v>
      </c>
      <c r="O109" s="256">
        <v>7628100</v>
      </c>
      <c r="P109" s="257">
        <v>-1.8944362990971526E-2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1404.8</v>
      </c>
      <c r="F110" s="38">
        <v>1403.6666666666667</v>
      </c>
      <c r="G110" s="39">
        <v>1395.1333333333334</v>
      </c>
      <c r="H110" s="39">
        <v>1385.4666666666667</v>
      </c>
      <c r="I110" s="39">
        <v>1376.9333333333334</v>
      </c>
      <c r="J110" s="39">
        <v>1413.3333333333335</v>
      </c>
      <c r="K110" s="39">
        <v>1421.8666666666668</v>
      </c>
      <c r="L110" s="39">
        <v>1431.5333333333335</v>
      </c>
      <c r="M110" s="31">
        <v>1412.2</v>
      </c>
      <c r="N110" s="31">
        <v>1394</v>
      </c>
      <c r="O110" s="256">
        <v>21785500</v>
      </c>
      <c r="P110" s="257">
        <v>1.1702695799568116E-2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163.19999999999999</v>
      </c>
      <c r="F111" s="38">
        <v>163.53333333333333</v>
      </c>
      <c r="G111" s="39">
        <v>161.86666666666667</v>
      </c>
      <c r="H111" s="39">
        <v>160.53333333333333</v>
      </c>
      <c r="I111" s="39">
        <v>158.86666666666667</v>
      </c>
      <c r="J111" s="39">
        <v>164.86666666666667</v>
      </c>
      <c r="K111" s="39">
        <v>166.53333333333336</v>
      </c>
      <c r="L111" s="39">
        <v>167.86666666666667</v>
      </c>
      <c r="M111" s="31">
        <v>165.2</v>
      </c>
      <c r="N111" s="31">
        <v>162.19999999999999</v>
      </c>
      <c r="O111" s="256">
        <v>82997400</v>
      </c>
      <c r="P111" s="257">
        <v>-3.8766016485758592E-3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1411.4</v>
      </c>
      <c r="F112" s="38">
        <v>1412.2166666666669</v>
      </c>
      <c r="G112" s="39">
        <v>1407.4833333333338</v>
      </c>
      <c r="H112" s="39">
        <v>1403.5666666666668</v>
      </c>
      <c r="I112" s="39">
        <v>1398.8333333333337</v>
      </c>
      <c r="J112" s="39">
        <v>1416.1333333333339</v>
      </c>
      <c r="K112" s="39">
        <v>1420.866666666667</v>
      </c>
      <c r="L112" s="39">
        <v>1424.783333333334</v>
      </c>
      <c r="M112" s="31">
        <v>1416.95</v>
      </c>
      <c r="N112" s="31">
        <v>1408.3</v>
      </c>
      <c r="O112" s="256">
        <v>27647200</v>
      </c>
      <c r="P112" s="257">
        <v>-6.7953444661317144E-4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91.45</v>
      </c>
      <c r="F113" s="38">
        <v>91.616666666666674</v>
      </c>
      <c r="G113" s="39">
        <v>91.183333333333351</v>
      </c>
      <c r="H113" s="39">
        <v>90.916666666666671</v>
      </c>
      <c r="I113" s="39">
        <v>90.483333333333348</v>
      </c>
      <c r="J113" s="39">
        <v>91.883333333333354</v>
      </c>
      <c r="K113" s="39">
        <v>92.316666666666691</v>
      </c>
      <c r="L113" s="39">
        <v>92.583333333333357</v>
      </c>
      <c r="M113" s="31">
        <v>92.05</v>
      </c>
      <c r="N113" s="31">
        <v>91.35</v>
      </c>
      <c r="O113" s="256">
        <v>107503500</v>
      </c>
      <c r="P113" s="257">
        <v>1.8474043968224645E-2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878.6</v>
      </c>
      <c r="F114" s="38">
        <v>883.55000000000007</v>
      </c>
      <c r="G114" s="39">
        <v>873.15000000000009</v>
      </c>
      <c r="H114" s="39">
        <v>867.7</v>
      </c>
      <c r="I114" s="39">
        <v>857.30000000000007</v>
      </c>
      <c r="J114" s="39">
        <v>889.00000000000011</v>
      </c>
      <c r="K114" s="39">
        <v>899.4</v>
      </c>
      <c r="L114" s="39">
        <v>904.85000000000014</v>
      </c>
      <c r="M114" s="31">
        <v>893.95</v>
      </c>
      <c r="N114" s="31">
        <v>878.1</v>
      </c>
      <c r="O114" s="256">
        <v>2260700</v>
      </c>
      <c r="P114" s="257">
        <v>-1.5567506368525332E-2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651.4</v>
      </c>
      <c r="F115" s="38">
        <v>654.06666666666661</v>
      </c>
      <c r="G115" s="39">
        <v>647.73333333333323</v>
      </c>
      <c r="H115" s="39">
        <v>644.06666666666661</v>
      </c>
      <c r="I115" s="39">
        <v>637.73333333333323</v>
      </c>
      <c r="J115" s="39">
        <v>657.73333333333323</v>
      </c>
      <c r="K115" s="39">
        <v>664.06666666666672</v>
      </c>
      <c r="L115" s="39">
        <v>667.73333333333323</v>
      </c>
      <c r="M115" s="31">
        <v>660.4</v>
      </c>
      <c r="N115" s="31">
        <v>650.4</v>
      </c>
      <c r="O115" s="256">
        <v>13650875</v>
      </c>
      <c r="P115" s="257">
        <v>3.9253539253539258E-3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450.25</v>
      </c>
      <c r="F116" s="38">
        <v>451.26666666666665</v>
      </c>
      <c r="G116" s="39">
        <v>447.38333333333333</v>
      </c>
      <c r="H116" s="39">
        <v>444.51666666666665</v>
      </c>
      <c r="I116" s="39">
        <v>440.63333333333333</v>
      </c>
      <c r="J116" s="39">
        <v>454.13333333333333</v>
      </c>
      <c r="K116" s="39">
        <v>458.01666666666665</v>
      </c>
      <c r="L116" s="39">
        <v>460.88333333333333</v>
      </c>
      <c r="M116" s="31">
        <v>455.15</v>
      </c>
      <c r="N116" s="31">
        <v>448.4</v>
      </c>
      <c r="O116" s="256">
        <v>75400000</v>
      </c>
      <c r="P116" s="257">
        <v>1.1244393897126672E-2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660.75</v>
      </c>
      <c r="F117" s="38">
        <v>655.83333333333337</v>
      </c>
      <c r="G117" s="39">
        <v>645.31666666666672</v>
      </c>
      <c r="H117" s="39">
        <v>629.88333333333333</v>
      </c>
      <c r="I117" s="39">
        <v>619.36666666666667</v>
      </c>
      <c r="J117" s="39">
        <v>671.26666666666677</v>
      </c>
      <c r="K117" s="39">
        <v>681.78333333333342</v>
      </c>
      <c r="L117" s="39">
        <v>697.21666666666681</v>
      </c>
      <c r="M117" s="31">
        <v>666.35</v>
      </c>
      <c r="N117" s="31">
        <v>640.4</v>
      </c>
      <c r="O117" s="256">
        <v>28035000</v>
      </c>
      <c r="P117" s="257">
        <v>5.7996877091233553E-4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3095</v>
      </c>
      <c r="F118" s="38">
        <v>3115.65</v>
      </c>
      <c r="G118" s="39">
        <v>3067.15</v>
      </c>
      <c r="H118" s="39">
        <v>3039.3</v>
      </c>
      <c r="I118" s="39">
        <v>2990.8</v>
      </c>
      <c r="J118" s="39">
        <v>3143.5</v>
      </c>
      <c r="K118" s="39">
        <v>3192</v>
      </c>
      <c r="L118" s="39">
        <v>3219.85</v>
      </c>
      <c r="M118" s="31">
        <v>3164.15</v>
      </c>
      <c r="N118" s="31">
        <v>3087.8</v>
      </c>
      <c r="O118" s="256">
        <v>609250</v>
      </c>
      <c r="P118" s="257">
        <v>-1.7734784361144701E-2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797.95</v>
      </c>
      <c r="F119" s="38">
        <v>798.44999999999993</v>
      </c>
      <c r="G119" s="39">
        <v>794.14999999999986</v>
      </c>
      <c r="H119" s="39">
        <v>790.34999999999991</v>
      </c>
      <c r="I119" s="39">
        <v>786.04999999999984</v>
      </c>
      <c r="J119" s="39">
        <v>802.24999999999989</v>
      </c>
      <c r="K119" s="39">
        <v>806.54999999999984</v>
      </c>
      <c r="L119" s="39">
        <v>810.34999999999991</v>
      </c>
      <c r="M119" s="31">
        <v>802.75</v>
      </c>
      <c r="N119" s="31">
        <v>794.65</v>
      </c>
      <c r="O119" s="256">
        <v>18123750</v>
      </c>
      <c r="P119" s="257">
        <v>1.0234028143577396E-2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491.6</v>
      </c>
      <c r="F120" s="38">
        <v>491.31666666666666</v>
      </c>
      <c r="G120" s="39">
        <v>488.58333333333331</v>
      </c>
      <c r="H120" s="39">
        <v>485.56666666666666</v>
      </c>
      <c r="I120" s="39">
        <v>482.83333333333331</v>
      </c>
      <c r="J120" s="39">
        <v>494.33333333333331</v>
      </c>
      <c r="K120" s="39">
        <v>497.06666666666666</v>
      </c>
      <c r="L120" s="39">
        <v>500.08333333333331</v>
      </c>
      <c r="M120" s="31">
        <v>494.05</v>
      </c>
      <c r="N120" s="31">
        <v>488.3</v>
      </c>
      <c r="O120" s="256">
        <v>21947500</v>
      </c>
      <c r="P120" s="257">
        <v>-1.2763564801799269E-2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1779.25</v>
      </c>
      <c r="F121" s="38">
        <v>1769.9833333333333</v>
      </c>
      <c r="G121" s="39">
        <v>1758.9666666666667</v>
      </c>
      <c r="H121" s="39">
        <v>1738.6833333333334</v>
      </c>
      <c r="I121" s="39">
        <v>1727.6666666666667</v>
      </c>
      <c r="J121" s="39">
        <v>1790.2666666666667</v>
      </c>
      <c r="K121" s="39">
        <v>1801.2833333333335</v>
      </c>
      <c r="L121" s="39">
        <v>1821.5666666666666</v>
      </c>
      <c r="M121" s="31">
        <v>1781</v>
      </c>
      <c r="N121" s="31">
        <v>1749.7</v>
      </c>
      <c r="O121" s="256">
        <v>32537600</v>
      </c>
      <c r="P121" s="257">
        <v>-2.9770992366412213E-2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125.5</v>
      </c>
      <c r="F122" s="38">
        <v>124.95</v>
      </c>
      <c r="G122" s="39">
        <v>123.7</v>
      </c>
      <c r="H122" s="39">
        <v>121.9</v>
      </c>
      <c r="I122" s="39">
        <v>120.65</v>
      </c>
      <c r="J122" s="39">
        <v>126.75</v>
      </c>
      <c r="K122" s="39">
        <v>128</v>
      </c>
      <c r="L122" s="39">
        <v>129.80000000000001</v>
      </c>
      <c r="M122" s="31">
        <v>126.2</v>
      </c>
      <c r="N122" s="31">
        <v>123.15</v>
      </c>
      <c r="O122" s="256">
        <v>71650796</v>
      </c>
      <c r="P122" s="257">
        <v>-2.7730685395979657E-2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2240.65</v>
      </c>
      <c r="F123" s="38">
        <v>2246.3333333333335</v>
      </c>
      <c r="G123" s="39">
        <v>2229.3666666666668</v>
      </c>
      <c r="H123" s="39">
        <v>2218.0833333333335</v>
      </c>
      <c r="I123" s="39">
        <v>2201.1166666666668</v>
      </c>
      <c r="J123" s="39">
        <v>2257.6166666666668</v>
      </c>
      <c r="K123" s="39">
        <v>2274.583333333333</v>
      </c>
      <c r="L123" s="39">
        <v>2285.8666666666668</v>
      </c>
      <c r="M123" s="31">
        <v>2263.3000000000002</v>
      </c>
      <c r="N123" s="31">
        <v>2235.0500000000002</v>
      </c>
      <c r="O123" s="256">
        <v>716700</v>
      </c>
      <c r="P123" s="257">
        <v>-1.6715419974926871E-3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392.5</v>
      </c>
      <c r="F124" s="38">
        <v>392.23333333333335</v>
      </c>
      <c r="G124" s="39">
        <v>388.2166666666667</v>
      </c>
      <c r="H124" s="39">
        <v>383.93333333333334</v>
      </c>
      <c r="I124" s="39">
        <v>379.91666666666669</v>
      </c>
      <c r="J124" s="39">
        <v>396.51666666666671</v>
      </c>
      <c r="K124" s="39">
        <v>400.53333333333336</v>
      </c>
      <c r="L124" s="39">
        <v>404.81666666666672</v>
      </c>
      <c r="M124" s="31">
        <v>396.25</v>
      </c>
      <c r="N124" s="31">
        <v>387.95</v>
      </c>
      <c r="O124" s="256">
        <v>14555400</v>
      </c>
      <c r="P124" s="257">
        <v>5.4693274205469329E-2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424.3</v>
      </c>
      <c r="F125" s="38">
        <v>423.66666666666669</v>
      </c>
      <c r="G125" s="39">
        <v>420.63333333333338</v>
      </c>
      <c r="H125" s="39">
        <v>416.9666666666667</v>
      </c>
      <c r="I125" s="39">
        <v>413.93333333333339</v>
      </c>
      <c r="J125" s="39">
        <v>427.33333333333337</v>
      </c>
      <c r="K125" s="39">
        <v>430.36666666666667</v>
      </c>
      <c r="L125" s="39">
        <v>434.03333333333336</v>
      </c>
      <c r="M125" s="31">
        <v>426.7</v>
      </c>
      <c r="N125" s="31">
        <v>420</v>
      </c>
      <c r="O125" s="256">
        <v>20506000</v>
      </c>
      <c r="P125" s="257">
        <v>6.9730897662541739E-3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2718.25</v>
      </c>
      <c r="F126" s="38">
        <v>2709.4333333333329</v>
      </c>
      <c r="G126" s="39">
        <v>2690.9666666666658</v>
      </c>
      <c r="H126" s="39">
        <v>2663.6833333333329</v>
      </c>
      <c r="I126" s="39">
        <v>2645.2166666666658</v>
      </c>
      <c r="J126" s="39">
        <v>2736.7166666666658</v>
      </c>
      <c r="K126" s="39">
        <v>2755.1833333333329</v>
      </c>
      <c r="L126" s="39">
        <v>2782.4666666666658</v>
      </c>
      <c r="M126" s="31">
        <v>2727.9</v>
      </c>
      <c r="N126" s="31">
        <v>2682.15</v>
      </c>
      <c r="O126" s="256">
        <v>7765800</v>
      </c>
      <c r="P126" s="257">
        <v>6.6106703997511279E-3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5185.1000000000004</v>
      </c>
      <c r="F127" s="38">
        <v>5204.45</v>
      </c>
      <c r="G127" s="39">
        <v>5148.8999999999996</v>
      </c>
      <c r="H127" s="39">
        <v>5112.7</v>
      </c>
      <c r="I127" s="39">
        <v>5057.1499999999996</v>
      </c>
      <c r="J127" s="39">
        <v>5240.6499999999996</v>
      </c>
      <c r="K127" s="39">
        <v>5296.2000000000007</v>
      </c>
      <c r="L127" s="39">
        <v>5332.4</v>
      </c>
      <c r="M127" s="31">
        <v>5260</v>
      </c>
      <c r="N127" s="31">
        <v>5168.25</v>
      </c>
      <c r="O127" s="256">
        <v>1641900</v>
      </c>
      <c r="P127" s="257">
        <v>1.1458140824246904E-2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4364.6499999999996</v>
      </c>
      <c r="F128" s="38">
        <v>4378.083333333333</v>
      </c>
      <c r="G128" s="39">
        <v>4343.7166666666662</v>
      </c>
      <c r="H128" s="39">
        <v>4322.7833333333328</v>
      </c>
      <c r="I128" s="39">
        <v>4288.4166666666661</v>
      </c>
      <c r="J128" s="39">
        <v>4399.0166666666664</v>
      </c>
      <c r="K128" s="39">
        <v>4433.3833333333332</v>
      </c>
      <c r="L128" s="39">
        <v>4454.3166666666666</v>
      </c>
      <c r="M128" s="31">
        <v>4412.45</v>
      </c>
      <c r="N128" s="31">
        <v>4357.1499999999996</v>
      </c>
      <c r="O128" s="256">
        <v>946000</v>
      </c>
      <c r="P128" s="257">
        <v>8.7438686287054802E-3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1092.6500000000001</v>
      </c>
      <c r="F129" s="38">
        <v>1093.7833333333335</v>
      </c>
      <c r="G129" s="39">
        <v>1083.5666666666671</v>
      </c>
      <c r="H129" s="39">
        <v>1074.4833333333336</v>
      </c>
      <c r="I129" s="39">
        <v>1064.2666666666671</v>
      </c>
      <c r="J129" s="39">
        <v>1102.866666666667</v>
      </c>
      <c r="K129" s="39">
        <v>1113.0833333333337</v>
      </c>
      <c r="L129" s="39">
        <v>1122.166666666667</v>
      </c>
      <c r="M129" s="31">
        <v>1104</v>
      </c>
      <c r="N129" s="31">
        <v>1084.7</v>
      </c>
      <c r="O129" s="256">
        <v>6005250</v>
      </c>
      <c r="P129" s="257">
        <v>5.9803502776591203E-3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1542.6</v>
      </c>
      <c r="F130" s="38">
        <v>1544.3833333333332</v>
      </c>
      <c r="G130" s="39">
        <v>1535.5166666666664</v>
      </c>
      <c r="H130" s="39">
        <v>1528.4333333333332</v>
      </c>
      <c r="I130" s="39">
        <v>1519.5666666666664</v>
      </c>
      <c r="J130" s="39">
        <v>1551.4666666666665</v>
      </c>
      <c r="K130" s="39">
        <v>1560.3333333333333</v>
      </c>
      <c r="L130" s="39">
        <v>1567.4166666666665</v>
      </c>
      <c r="M130" s="31">
        <v>1553.25</v>
      </c>
      <c r="N130" s="31">
        <v>1537.3</v>
      </c>
      <c r="O130" s="256">
        <v>14570500</v>
      </c>
      <c r="P130" s="257">
        <v>8.7230433729101036E-3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295.60000000000002</v>
      </c>
      <c r="F131" s="38">
        <v>293.26666666666671</v>
      </c>
      <c r="G131" s="39">
        <v>289.23333333333341</v>
      </c>
      <c r="H131" s="39">
        <v>282.86666666666667</v>
      </c>
      <c r="I131" s="39">
        <v>278.83333333333337</v>
      </c>
      <c r="J131" s="39">
        <v>299.63333333333344</v>
      </c>
      <c r="K131" s="39">
        <v>303.66666666666674</v>
      </c>
      <c r="L131" s="39">
        <v>310.03333333333347</v>
      </c>
      <c r="M131" s="31">
        <v>297.3</v>
      </c>
      <c r="N131" s="31">
        <v>286.89999999999998</v>
      </c>
      <c r="O131" s="256">
        <v>40568000</v>
      </c>
      <c r="P131" s="257">
        <v>1.2175648702594811E-2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146</v>
      </c>
      <c r="F132" s="38">
        <v>146.63333333333333</v>
      </c>
      <c r="G132" s="39">
        <v>144.86666666666665</v>
      </c>
      <c r="H132" s="39">
        <v>143.73333333333332</v>
      </c>
      <c r="I132" s="39">
        <v>141.96666666666664</v>
      </c>
      <c r="J132" s="39">
        <v>147.76666666666665</v>
      </c>
      <c r="K132" s="39">
        <v>149.5333333333333</v>
      </c>
      <c r="L132" s="39">
        <v>150.66666666666666</v>
      </c>
      <c r="M132" s="31">
        <v>148.4</v>
      </c>
      <c r="N132" s="31">
        <v>145.5</v>
      </c>
      <c r="O132" s="256">
        <v>73836000</v>
      </c>
      <c r="P132" s="257">
        <v>-3.3383080669232582E-2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553.65</v>
      </c>
      <c r="F133" s="38">
        <v>555.16666666666663</v>
      </c>
      <c r="G133" s="39">
        <v>550.73333333333323</v>
      </c>
      <c r="H133" s="39">
        <v>547.81666666666661</v>
      </c>
      <c r="I133" s="39">
        <v>543.38333333333321</v>
      </c>
      <c r="J133" s="39">
        <v>558.08333333333326</v>
      </c>
      <c r="K133" s="39">
        <v>562.51666666666665</v>
      </c>
      <c r="L133" s="39">
        <v>565.43333333333328</v>
      </c>
      <c r="M133" s="31">
        <v>559.6</v>
      </c>
      <c r="N133" s="31">
        <v>552.25</v>
      </c>
      <c r="O133" s="256">
        <v>9916800</v>
      </c>
      <c r="P133" s="257">
        <v>-1.3960147953704809E-2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9599.1</v>
      </c>
      <c r="F134" s="38">
        <v>9571.4</v>
      </c>
      <c r="G134" s="39">
        <v>9498.7999999999993</v>
      </c>
      <c r="H134" s="39">
        <v>9398.5</v>
      </c>
      <c r="I134" s="39">
        <v>9325.9</v>
      </c>
      <c r="J134" s="39">
        <v>9671.6999999999989</v>
      </c>
      <c r="K134" s="39">
        <v>9744.3000000000011</v>
      </c>
      <c r="L134" s="39">
        <v>9844.5999999999985</v>
      </c>
      <c r="M134" s="31">
        <v>9644</v>
      </c>
      <c r="N134" s="31">
        <v>9471.1</v>
      </c>
      <c r="O134" s="256">
        <v>2710200</v>
      </c>
      <c r="P134" s="257">
        <v>-4.2568975871692512E-2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1016.05</v>
      </c>
      <c r="F135" s="38">
        <v>1023.7666666666668</v>
      </c>
      <c r="G135" s="39">
        <v>1006.3333333333335</v>
      </c>
      <c r="H135" s="39">
        <v>996.61666666666667</v>
      </c>
      <c r="I135" s="39">
        <v>979.18333333333339</v>
      </c>
      <c r="J135" s="39">
        <v>1033.4833333333336</v>
      </c>
      <c r="K135" s="39">
        <v>1050.9166666666667</v>
      </c>
      <c r="L135" s="39">
        <v>1060.6333333333337</v>
      </c>
      <c r="M135" s="31">
        <v>1041.2</v>
      </c>
      <c r="N135" s="31">
        <v>1014.05</v>
      </c>
      <c r="O135" s="256">
        <v>9908500</v>
      </c>
      <c r="P135" s="257">
        <v>1.4986376021798364E-2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1585.65</v>
      </c>
      <c r="F136" s="38">
        <v>1581.6833333333334</v>
      </c>
      <c r="G136" s="39">
        <v>1569.9166666666667</v>
      </c>
      <c r="H136" s="39">
        <v>1554.1833333333334</v>
      </c>
      <c r="I136" s="39">
        <v>1542.4166666666667</v>
      </c>
      <c r="J136" s="39">
        <v>1597.4166666666667</v>
      </c>
      <c r="K136" s="39">
        <v>1609.1833333333332</v>
      </c>
      <c r="L136" s="39">
        <v>1624.9166666666667</v>
      </c>
      <c r="M136" s="31">
        <v>1593.45</v>
      </c>
      <c r="N136" s="31">
        <v>1565.95</v>
      </c>
      <c r="O136" s="256">
        <v>2936400</v>
      </c>
      <c r="P136" s="257">
        <v>-9.9797707349966285E-3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1323.05</v>
      </c>
      <c r="F137" s="38">
        <v>1323.8666666666666</v>
      </c>
      <c r="G137" s="39">
        <v>1312.8833333333332</v>
      </c>
      <c r="H137" s="39">
        <v>1302.7166666666667</v>
      </c>
      <c r="I137" s="39">
        <v>1291.7333333333333</v>
      </c>
      <c r="J137" s="39">
        <v>1334.0333333333331</v>
      </c>
      <c r="K137" s="39">
        <v>1345.0166666666662</v>
      </c>
      <c r="L137" s="39">
        <v>1355.1833333333329</v>
      </c>
      <c r="M137" s="31">
        <v>1334.85</v>
      </c>
      <c r="N137" s="31">
        <v>1313.7</v>
      </c>
      <c r="O137" s="256">
        <v>2394400</v>
      </c>
      <c r="P137" s="257">
        <v>-2.2693877551020408E-2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882.05</v>
      </c>
      <c r="F138" s="38">
        <v>877.2166666666667</v>
      </c>
      <c r="G138" s="39">
        <v>863.93333333333339</v>
      </c>
      <c r="H138" s="39">
        <v>845.81666666666672</v>
      </c>
      <c r="I138" s="39">
        <v>832.53333333333342</v>
      </c>
      <c r="J138" s="39">
        <v>895.33333333333337</v>
      </c>
      <c r="K138" s="39">
        <v>908.61666666666667</v>
      </c>
      <c r="L138" s="39">
        <v>926.73333333333335</v>
      </c>
      <c r="M138" s="31">
        <v>890.5</v>
      </c>
      <c r="N138" s="31">
        <v>859.1</v>
      </c>
      <c r="O138" s="256">
        <v>8480800</v>
      </c>
      <c r="P138" s="257">
        <v>0.49922217508131805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991.2</v>
      </c>
      <c r="F139" s="38">
        <v>991.25</v>
      </c>
      <c r="G139" s="39">
        <v>987.1</v>
      </c>
      <c r="H139" s="39">
        <v>983</v>
      </c>
      <c r="I139" s="39">
        <v>978.85</v>
      </c>
      <c r="J139" s="39">
        <v>995.35</v>
      </c>
      <c r="K139" s="39">
        <v>999.50000000000011</v>
      </c>
      <c r="L139" s="39">
        <v>1003.6</v>
      </c>
      <c r="M139" s="31">
        <v>995.4</v>
      </c>
      <c r="N139" s="31">
        <v>987.15</v>
      </c>
      <c r="O139" s="256">
        <v>3482400</v>
      </c>
      <c r="P139" s="257">
        <v>4.0640688501075786E-2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94.6</v>
      </c>
      <c r="F140" s="38">
        <v>94.899999999999991</v>
      </c>
      <c r="G140" s="39">
        <v>94.199999999999989</v>
      </c>
      <c r="H140" s="39">
        <v>93.8</v>
      </c>
      <c r="I140" s="39">
        <v>93.1</v>
      </c>
      <c r="J140" s="39">
        <v>95.299999999999983</v>
      </c>
      <c r="K140" s="39">
        <v>96</v>
      </c>
      <c r="L140" s="39">
        <v>96.399999999999977</v>
      </c>
      <c r="M140" s="31">
        <v>95.6</v>
      </c>
      <c r="N140" s="31">
        <v>94.5</v>
      </c>
      <c r="O140" s="256">
        <v>73442400</v>
      </c>
      <c r="P140" s="257">
        <v>5.7365094798249878E-3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2350.5500000000002</v>
      </c>
      <c r="F141" s="38">
        <v>2357.8666666666668</v>
      </c>
      <c r="G141" s="39">
        <v>2332.6833333333334</v>
      </c>
      <c r="H141" s="39">
        <v>2314.8166666666666</v>
      </c>
      <c r="I141" s="39">
        <v>2289.6333333333332</v>
      </c>
      <c r="J141" s="39">
        <v>2375.7333333333336</v>
      </c>
      <c r="K141" s="39">
        <v>2400.916666666667</v>
      </c>
      <c r="L141" s="39">
        <v>2418.7833333333338</v>
      </c>
      <c r="M141" s="31">
        <v>2383.0500000000002</v>
      </c>
      <c r="N141" s="31">
        <v>2340</v>
      </c>
      <c r="O141" s="256">
        <v>2479400</v>
      </c>
      <c r="P141" s="257">
        <v>-1.3782542113323124E-2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108748.75</v>
      </c>
      <c r="F142" s="38">
        <v>108544.75</v>
      </c>
      <c r="G142" s="39">
        <v>107986.8</v>
      </c>
      <c r="H142" s="39">
        <v>107224.85</v>
      </c>
      <c r="I142" s="39">
        <v>106666.90000000001</v>
      </c>
      <c r="J142" s="39">
        <v>109306.7</v>
      </c>
      <c r="K142" s="39">
        <v>109864.65000000001</v>
      </c>
      <c r="L142" s="39">
        <v>110626.59999999999</v>
      </c>
      <c r="M142" s="31">
        <v>109102.7</v>
      </c>
      <c r="N142" s="31">
        <v>107782.8</v>
      </c>
      <c r="O142" s="256">
        <v>41190</v>
      </c>
      <c r="P142" s="257">
        <v>-6.0328185328185329E-3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1260.2</v>
      </c>
      <c r="F143" s="38">
        <v>1256.45</v>
      </c>
      <c r="G143" s="39">
        <v>1245.2</v>
      </c>
      <c r="H143" s="39">
        <v>1230.2</v>
      </c>
      <c r="I143" s="39">
        <v>1218.95</v>
      </c>
      <c r="J143" s="39">
        <v>1271.45</v>
      </c>
      <c r="K143" s="39">
        <v>1282.7</v>
      </c>
      <c r="L143" s="39">
        <v>1297.7</v>
      </c>
      <c r="M143" s="31">
        <v>1267.7</v>
      </c>
      <c r="N143" s="31">
        <v>1241.45</v>
      </c>
      <c r="O143" s="256">
        <v>6946500</v>
      </c>
      <c r="P143" s="257">
        <v>1.5860428231562252E-3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90.25</v>
      </c>
      <c r="F144" s="38">
        <v>90.05</v>
      </c>
      <c r="G144" s="39">
        <v>89.05</v>
      </c>
      <c r="H144" s="39">
        <v>87.85</v>
      </c>
      <c r="I144" s="39">
        <v>86.85</v>
      </c>
      <c r="J144" s="39">
        <v>91.25</v>
      </c>
      <c r="K144" s="39">
        <v>92.25</v>
      </c>
      <c r="L144" s="39">
        <v>93.45</v>
      </c>
      <c r="M144" s="31">
        <v>91.05</v>
      </c>
      <c r="N144" s="31">
        <v>88.85</v>
      </c>
      <c r="O144" s="256">
        <v>60780000</v>
      </c>
      <c r="P144" s="257">
        <v>-2.4906750090241847E-2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4162.25</v>
      </c>
      <c r="F145" s="38">
        <v>4174.4000000000005</v>
      </c>
      <c r="G145" s="39">
        <v>4143.8500000000013</v>
      </c>
      <c r="H145" s="39">
        <v>4125.4500000000007</v>
      </c>
      <c r="I145" s="39">
        <v>4094.9000000000015</v>
      </c>
      <c r="J145" s="39">
        <v>4192.8000000000011</v>
      </c>
      <c r="K145" s="39">
        <v>4223.3500000000004</v>
      </c>
      <c r="L145" s="39">
        <v>4241.7500000000009</v>
      </c>
      <c r="M145" s="31">
        <v>4204.95</v>
      </c>
      <c r="N145" s="31">
        <v>4156</v>
      </c>
      <c r="O145" s="256">
        <v>1468200</v>
      </c>
      <c r="P145" s="257">
        <v>1.1888762534890934E-2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4498.8</v>
      </c>
      <c r="F146" s="38">
        <v>4506.5833333333339</v>
      </c>
      <c r="G146" s="39">
        <v>4453.3166666666675</v>
      </c>
      <c r="H146" s="39">
        <v>4407.8333333333339</v>
      </c>
      <c r="I146" s="39">
        <v>4354.5666666666675</v>
      </c>
      <c r="J146" s="39">
        <v>4552.0666666666675</v>
      </c>
      <c r="K146" s="39">
        <v>4605.3333333333339</v>
      </c>
      <c r="L146" s="39">
        <v>4650.8166666666675</v>
      </c>
      <c r="M146" s="31">
        <v>4559.8500000000004</v>
      </c>
      <c r="N146" s="31">
        <v>4461.1000000000004</v>
      </c>
      <c r="O146" s="256">
        <v>939150</v>
      </c>
      <c r="P146" s="257">
        <v>-6.5058711520152336E-3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22170.3</v>
      </c>
      <c r="F147" s="38">
        <v>22104.183333333334</v>
      </c>
      <c r="G147" s="39">
        <v>21996.166666666668</v>
      </c>
      <c r="H147" s="39">
        <v>21822.033333333333</v>
      </c>
      <c r="I147" s="39">
        <v>21714.016666666666</v>
      </c>
      <c r="J147" s="39">
        <v>22278.316666666669</v>
      </c>
      <c r="K147" s="39">
        <v>22386.333333333332</v>
      </c>
      <c r="L147" s="39">
        <v>22560.466666666671</v>
      </c>
      <c r="M147" s="31">
        <v>22212.2</v>
      </c>
      <c r="N147" s="31">
        <v>21930.05</v>
      </c>
      <c r="O147" s="256">
        <v>293080</v>
      </c>
      <c r="P147" s="257">
        <v>1.7921644901361489E-2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122.55</v>
      </c>
      <c r="F148" s="38">
        <v>122.76666666666667</v>
      </c>
      <c r="G148" s="39">
        <v>121.28333333333333</v>
      </c>
      <c r="H148" s="39">
        <v>120.01666666666667</v>
      </c>
      <c r="I148" s="39">
        <v>118.53333333333333</v>
      </c>
      <c r="J148" s="39">
        <v>124.03333333333333</v>
      </c>
      <c r="K148" s="39">
        <v>125.51666666666665</v>
      </c>
      <c r="L148" s="39">
        <v>126.78333333333333</v>
      </c>
      <c r="M148" s="31">
        <v>124.25</v>
      </c>
      <c r="N148" s="31">
        <v>121.5</v>
      </c>
      <c r="O148" s="256">
        <v>95598000</v>
      </c>
      <c r="P148" s="257">
        <v>1.9190174630589137E-2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221.65</v>
      </c>
      <c r="F149" s="38">
        <v>221.73333333333335</v>
      </c>
      <c r="G149" s="39">
        <v>221.01666666666671</v>
      </c>
      <c r="H149" s="39">
        <v>220.38333333333335</v>
      </c>
      <c r="I149" s="39">
        <v>219.66666666666671</v>
      </c>
      <c r="J149" s="39">
        <v>222.3666666666667</v>
      </c>
      <c r="K149" s="39">
        <v>223.08333333333334</v>
      </c>
      <c r="L149" s="39">
        <v>223.7166666666667</v>
      </c>
      <c r="M149" s="31">
        <v>222.45</v>
      </c>
      <c r="N149" s="31">
        <v>221.1</v>
      </c>
      <c r="O149" s="256">
        <v>72225000</v>
      </c>
      <c r="P149" s="257">
        <v>2.4566955363091274E-3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1099.7</v>
      </c>
      <c r="F150" s="38">
        <v>1100.0333333333333</v>
      </c>
      <c r="G150" s="39">
        <v>1092.0666666666666</v>
      </c>
      <c r="H150" s="39">
        <v>1084.4333333333334</v>
      </c>
      <c r="I150" s="39">
        <v>1076.4666666666667</v>
      </c>
      <c r="J150" s="39">
        <v>1107.6666666666665</v>
      </c>
      <c r="K150" s="39">
        <v>1115.6333333333332</v>
      </c>
      <c r="L150" s="39">
        <v>1123.2666666666664</v>
      </c>
      <c r="M150" s="31">
        <v>1108</v>
      </c>
      <c r="N150" s="31">
        <v>1092.4000000000001</v>
      </c>
      <c r="O150" s="256">
        <v>6180300</v>
      </c>
      <c r="P150" s="257">
        <v>-1.9217725525661315E-3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3957.2</v>
      </c>
      <c r="F151" s="38">
        <v>3953.4</v>
      </c>
      <c r="G151" s="39">
        <v>3920.3</v>
      </c>
      <c r="H151" s="39">
        <v>3883.4</v>
      </c>
      <c r="I151" s="39">
        <v>3850.3</v>
      </c>
      <c r="J151" s="39">
        <v>3990.3</v>
      </c>
      <c r="K151" s="39">
        <v>4023.3999999999996</v>
      </c>
      <c r="L151" s="39">
        <v>4060.3</v>
      </c>
      <c r="M151" s="31">
        <v>3986.5</v>
      </c>
      <c r="N151" s="31">
        <v>3916.5</v>
      </c>
      <c r="O151" s="256">
        <v>236600</v>
      </c>
      <c r="P151" s="257">
        <v>3.048780487804878E-2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175.45</v>
      </c>
      <c r="F152" s="38">
        <v>175.78333333333333</v>
      </c>
      <c r="G152" s="39">
        <v>174.66666666666666</v>
      </c>
      <c r="H152" s="39">
        <v>173.88333333333333</v>
      </c>
      <c r="I152" s="39">
        <v>172.76666666666665</v>
      </c>
      <c r="J152" s="39">
        <v>176.56666666666666</v>
      </c>
      <c r="K152" s="39">
        <v>177.68333333333334</v>
      </c>
      <c r="L152" s="39">
        <v>178.46666666666667</v>
      </c>
      <c r="M152" s="31">
        <v>176.9</v>
      </c>
      <c r="N152" s="31">
        <v>175</v>
      </c>
      <c r="O152" s="256">
        <v>42800450</v>
      </c>
      <c r="P152" s="257">
        <v>7.0383208164837285E-2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40009.75</v>
      </c>
      <c r="F153" s="38">
        <v>40221.633333333331</v>
      </c>
      <c r="G153" s="39">
        <v>39719.366666666661</v>
      </c>
      <c r="H153" s="39">
        <v>39428.98333333333</v>
      </c>
      <c r="I153" s="39">
        <v>38926.71666666666</v>
      </c>
      <c r="J153" s="39">
        <v>40512.016666666663</v>
      </c>
      <c r="K153" s="39">
        <v>41014.283333333326</v>
      </c>
      <c r="L153" s="39">
        <v>41304.666666666664</v>
      </c>
      <c r="M153" s="31">
        <v>40723.9</v>
      </c>
      <c r="N153" s="31">
        <v>39931.25</v>
      </c>
      <c r="O153" s="256">
        <v>156165</v>
      </c>
      <c r="P153" s="257">
        <v>2.0586217037545339E-2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1060.95</v>
      </c>
      <c r="F154" s="38">
        <v>1056.75</v>
      </c>
      <c r="G154" s="39">
        <v>1048.05</v>
      </c>
      <c r="H154" s="39">
        <v>1035.1499999999999</v>
      </c>
      <c r="I154" s="39">
        <v>1026.4499999999998</v>
      </c>
      <c r="J154" s="39">
        <v>1069.6500000000001</v>
      </c>
      <c r="K154" s="39">
        <v>1078.3499999999999</v>
      </c>
      <c r="L154" s="39">
        <v>1091.2500000000002</v>
      </c>
      <c r="M154" s="31">
        <v>1065.45</v>
      </c>
      <c r="N154" s="31">
        <v>1043.8499999999999</v>
      </c>
      <c r="O154" s="256">
        <v>10121250</v>
      </c>
      <c r="P154" s="257">
        <v>-3.8406726521305404E-2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5005.1499999999996</v>
      </c>
      <c r="F155" s="38">
        <v>5028.3166666666666</v>
      </c>
      <c r="G155" s="39">
        <v>4966.833333333333</v>
      </c>
      <c r="H155" s="39">
        <v>4928.5166666666664</v>
      </c>
      <c r="I155" s="39">
        <v>4867.0333333333328</v>
      </c>
      <c r="J155" s="39">
        <v>5066.6333333333332</v>
      </c>
      <c r="K155" s="39">
        <v>5128.1166666666668</v>
      </c>
      <c r="L155" s="39">
        <v>5166.4333333333334</v>
      </c>
      <c r="M155" s="31">
        <v>5089.8</v>
      </c>
      <c r="N155" s="31">
        <v>4990</v>
      </c>
      <c r="O155" s="256">
        <v>1023050</v>
      </c>
      <c r="P155" s="257">
        <v>4.0028464685998931E-2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221.4</v>
      </c>
      <c r="F156" s="38">
        <v>221.38333333333333</v>
      </c>
      <c r="G156" s="39">
        <v>220.11666666666665</v>
      </c>
      <c r="H156" s="39">
        <v>218.83333333333331</v>
      </c>
      <c r="I156" s="39">
        <v>217.56666666666663</v>
      </c>
      <c r="J156" s="39">
        <v>222.66666666666666</v>
      </c>
      <c r="K156" s="39">
        <v>223.93333333333331</v>
      </c>
      <c r="L156" s="39">
        <v>225.21666666666667</v>
      </c>
      <c r="M156" s="31">
        <v>222.65</v>
      </c>
      <c r="N156" s="31">
        <v>220.1</v>
      </c>
      <c r="O156" s="256">
        <v>20568000</v>
      </c>
      <c r="P156" s="257">
        <v>6.0161408657373443E-3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273.10000000000002</v>
      </c>
      <c r="F157" s="38">
        <v>273.33333333333331</v>
      </c>
      <c r="G157" s="39">
        <v>271.51666666666665</v>
      </c>
      <c r="H157" s="39">
        <v>269.93333333333334</v>
      </c>
      <c r="I157" s="39">
        <v>268.11666666666667</v>
      </c>
      <c r="J157" s="39">
        <v>274.91666666666663</v>
      </c>
      <c r="K157" s="39">
        <v>276.73333333333335</v>
      </c>
      <c r="L157" s="39">
        <v>278.31666666666661</v>
      </c>
      <c r="M157" s="31">
        <v>275.14999999999998</v>
      </c>
      <c r="N157" s="31">
        <v>271.75</v>
      </c>
      <c r="O157" s="256">
        <v>51038400</v>
      </c>
      <c r="P157" s="257">
        <v>-1.8597997138769671E-2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2508.15</v>
      </c>
      <c r="F158" s="38">
        <v>2533.3166666666671</v>
      </c>
      <c r="G158" s="39">
        <v>2479.3333333333339</v>
      </c>
      <c r="H158" s="39">
        <v>2450.5166666666669</v>
      </c>
      <c r="I158" s="39">
        <v>2396.5333333333338</v>
      </c>
      <c r="J158" s="39">
        <v>2562.1333333333341</v>
      </c>
      <c r="K158" s="39">
        <v>2616.1166666666668</v>
      </c>
      <c r="L158" s="39">
        <v>2644.9333333333343</v>
      </c>
      <c r="M158" s="31">
        <v>2587.3000000000002</v>
      </c>
      <c r="N158" s="31">
        <v>2504.5</v>
      </c>
      <c r="O158" s="256">
        <v>2909750</v>
      </c>
      <c r="P158" s="257">
        <v>4.1055456171735241E-2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3689</v>
      </c>
      <c r="F159" s="38">
        <v>3694.5833333333335</v>
      </c>
      <c r="G159" s="39">
        <v>3670.6166666666668</v>
      </c>
      <c r="H159" s="39">
        <v>3652.2333333333331</v>
      </c>
      <c r="I159" s="39">
        <v>3628.2666666666664</v>
      </c>
      <c r="J159" s="39">
        <v>3712.9666666666672</v>
      </c>
      <c r="K159" s="39">
        <v>3736.9333333333334</v>
      </c>
      <c r="L159" s="39">
        <v>3755.3166666666675</v>
      </c>
      <c r="M159" s="31">
        <v>3718.55</v>
      </c>
      <c r="N159" s="31">
        <v>3676.2</v>
      </c>
      <c r="O159" s="256">
        <v>2249000</v>
      </c>
      <c r="P159" s="257">
        <v>3.1222123104371097E-3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63.4</v>
      </c>
      <c r="F160" s="38">
        <v>63.25</v>
      </c>
      <c r="G160" s="39">
        <v>62.65</v>
      </c>
      <c r="H160" s="39">
        <v>61.9</v>
      </c>
      <c r="I160" s="39">
        <v>61.3</v>
      </c>
      <c r="J160" s="39">
        <v>64</v>
      </c>
      <c r="K160" s="39">
        <v>64.599999999999994</v>
      </c>
      <c r="L160" s="39">
        <v>65.349999999999994</v>
      </c>
      <c r="M160" s="31">
        <v>63.85</v>
      </c>
      <c r="N160" s="31">
        <v>62.5</v>
      </c>
      <c r="O160" s="256">
        <v>279248000</v>
      </c>
      <c r="P160" s="257">
        <v>-2.4481582918785983E-2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5142.3</v>
      </c>
      <c r="F161" s="38">
        <v>5103.4333333333334</v>
      </c>
      <c r="G161" s="39">
        <v>5044.8666666666668</v>
      </c>
      <c r="H161" s="39">
        <v>4947.4333333333334</v>
      </c>
      <c r="I161" s="39">
        <v>4888.8666666666668</v>
      </c>
      <c r="J161" s="39">
        <v>5200.8666666666668</v>
      </c>
      <c r="K161" s="39">
        <v>5259.4333333333343</v>
      </c>
      <c r="L161" s="39">
        <v>5356.8666666666668</v>
      </c>
      <c r="M161" s="31">
        <v>5162</v>
      </c>
      <c r="N161" s="31">
        <v>5006</v>
      </c>
      <c r="O161" s="256">
        <v>2142900</v>
      </c>
      <c r="P161" s="257">
        <v>4.7360703812316718E-2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249.7</v>
      </c>
      <c r="F162" s="38">
        <v>249.19999999999996</v>
      </c>
      <c r="G162" s="39">
        <v>248.04999999999993</v>
      </c>
      <c r="H162" s="39">
        <v>246.39999999999998</v>
      </c>
      <c r="I162" s="39">
        <v>245.24999999999994</v>
      </c>
      <c r="J162" s="39">
        <v>250.84999999999991</v>
      </c>
      <c r="K162" s="39">
        <v>251.99999999999994</v>
      </c>
      <c r="L162" s="39">
        <v>253.64999999999989</v>
      </c>
      <c r="M162" s="31">
        <v>250.35</v>
      </c>
      <c r="N162" s="31">
        <v>247.55</v>
      </c>
      <c r="O162" s="256">
        <v>43583400</v>
      </c>
      <c r="P162" s="257">
        <v>-2.7183986160879774E-3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1707.6</v>
      </c>
      <c r="F163" s="38">
        <v>1707.8</v>
      </c>
      <c r="G163" s="39">
        <v>1693.75</v>
      </c>
      <c r="H163" s="39">
        <v>1679.9</v>
      </c>
      <c r="I163" s="39">
        <v>1665.8500000000001</v>
      </c>
      <c r="J163" s="39">
        <v>1721.6499999999999</v>
      </c>
      <c r="K163" s="39">
        <v>1735.6999999999996</v>
      </c>
      <c r="L163" s="39">
        <v>1749.5499999999997</v>
      </c>
      <c r="M163" s="31">
        <v>1721.85</v>
      </c>
      <c r="N163" s="31">
        <v>1693.95</v>
      </c>
      <c r="O163" s="256">
        <v>3785507</v>
      </c>
      <c r="P163" s="257">
        <v>-7.8933333333333338E-3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845</v>
      </c>
      <c r="F164" s="38">
        <v>849.33333333333337</v>
      </c>
      <c r="G164" s="39">
        <v>838.26666666666677</v>
      </c>
      <c r="H164" s="39">
        <v>831.53333333333342</v>
      </c>
      <c r="I164" s="39">
        <v>820.46666666666681</v>
      </c>
      <c r="J164" s="39">
        <v>856.06666666666672</v>
      </c>
      <c r="K164" s="39">
        <v>867.13333333333333</v>
      </c>
      <c r="L164" s="39">
        <v>873.86666666666667</v>
      </c>
      <c r="M164" s="31">
        <v>860.4</v>
      </c>
      <c r="N164" s="31">
        <v>842.6</v>
      </c>
      <c r="O164" s="256">
        <v>3965250</v>
      </c>
      <c r="P164" s="257">
        <v>5.3523035230352303E-2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230.6</v>
      </c>
      <c r="F165" s="38">
        <v>227.69999999999996</v>
      </c>
      <c r="G165" s="39">
        <v>224.09999999999991</v>
      </c>
      <c r="H165" s="39">
        <v>217.59999999999994</v>
      </c>
      <c r="I165" s="39">
        <v>213.99999999999989</v>
      </c>
      <c r="J165" s="39">
        <v>234.19999999999993</v>
      </c>
      <c r="K165" s="39">
        <v>237.8</v>
      </c>
      <c r="L165" s="39">
        <v>244.29999999999995</v>
      </c>
      <c r="M165" s="31">
        <v>231.3</v>
      </c>
      <c r="N165" s="31">
        <v>221.2</v>
      </c>
      <c r="O165" s="256">
        <v>46735000</v>
      </c>
      <c r="P165" s="257">
        <v>5.9750566893424034E-2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238.6</v>
      </c>
      <c r="F166" s="38">
        <v>238.0333333333333</v>
      </c>
      <c r="G166" s="39">
        <v>236.86666666666662</v>
      </c>
      <c r="H166" s="39">
        <v>235.13333333333333</v>
      </c>
      <c r="I166" s="39">
        <v>233.96666666666664</v>
      </c>
      <c r="J166" s="39">
        <v>239.76666666666659</v>
      </c>
      <c r="K166" s="39">
        <v>240.93333333333328</v>
      </c>
      <c r="L166" s="39">
        <v>242.66666666666657</v>
      </c>
      <c r="M166" s="31">
        <v>239.2</v>
      </c>
      <c r="N166" s="31">
        <v>236.3</v>
      </c>
      <c r="O166" s="256">
        <v>62096000</v>
      </c>
      <c r="P166" s="257">
        <v>1.3580569339253069E-2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2528.5500000000002</v>
      </c>
      <c r="F167" s="38">
        <v>2533.4499999999998</v>
      </c>
      <c r="G167" s="39">
        <v>2519.2999999999997</v>
      </c>
      <c r="H167" s="39">
        <v>2510.0499999999997</v>
      </c>
      <c r="I167" s="39">
        <v>2495.8999999999996</v>
      </c>
      <c r="J167" s="39">
        <v>2542.6999999999998</v>
      </c>
      <c r="K167" s="39">
        <v>2556.8499999999995</v>
      </c>
      <c r="L167" s="39">
        <v>2566.1</v>
      </c>
      <c r="M167" s="31">
        <v>2547.6</v>
      </c>
      <c r="N167" s="31">
        <v>2524.1999999999998</v>
      </c>
      <c r="O167" s="256">
        <v>36200250</v>
      </c>
      <c r="P167" s="257">
        <v>4.5925037741164236E-2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86.25</v>
      </c>
      <c r="F168" s="38">
        <v>86.5</v>
      </c>
      <c r="G168" s="39">
        <v>85.85</v>
      </c>
      <c r="H168" s="39">
        <v>85.449999999999989</v>
      </c>
      <c r="I168" s="39">
        <v>84.799999999999983</v>
      </c>
      <c r="J168" s="39">
        <v>86.9</v>
      </c>
      <c r="K168" s="39">
        <v>87.550000000000011</v>
      </c>
      <c r="L168" s="39">
        <v>87.950000000000017</v>
      </c>
      <c r="M168" s="31">
        <v>87.15</v>
      </c>
      <c r="N168" s="31">
        <v>86.1</v>
      </c>
      <c r="O168" s="256">
        <v>123456000</v>
      </c>
      <c r="P168" s="257">
        <v>-1.688220679110658E-2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842.8</v>
      </c>
      <c r="F169" s="38">
        <v>840.68333333333339</v>
      </c>
      <c r="G169" s="39">
        <v>833.11666666666679</v>
      </c>
      <c r="H169" s="39">
        <v>823.43333333333339</v>
      </c>
      <c r="I169" s="39">
        <v>815.86666666666679</v>
      </c>
      <c r="J169" s="39">
        <v>850.36666666666679</v>
      </c>
      <c r="K169" s="39">
        <v>857.93333333333339</v>
      </c>
      <c r="L169" s="39">
        <v>867.61666666666679</v>
      </c>
      <c r="M169" s="31">
        <v>848.25</v>
      </c>
      <c r="N169" s="31">
        <v>831</v>
      </c>
      <c r="O169" s="256">
        <v>9376000</v>
      </c>
      <c r="P169" s="257">
        <v>-4.248088360237893E-3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1302.5999999999999</v>
      </c>
      <c r="F170" s="38">
        <v>1299.1833333333334</v>
      </c>
      <c r="G170" s="39">
        <v>1291.6666666666667</v>
      </c>
      <c r="H170" s="39">
        <v>1280.7333333333333</v>
      </c>
      <c r="I170" s="39">
        <v>1273.2166666666667</v>
      </c>
      <c r="J170" s="39">
        <v>1310.1166666666668</v>
      </c>
      <c r="K170" s="39">
        <v>1317.6333333333332</v>
      </c>
      <c r="L170" s="39">
        <v>1328.5666666666668</v>
      </c>
      <c r="M170" s="31">
        <v>1306.7</v>
      </c>
      <c r="N170" s="31">
        <v>1288.25</v>
      </c>
      <c r="O170" s="256">
        <v>8493750</v>
      </c>
      <c r="P170" s="257">
        <v>8.5492920117552773E-3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576.95000000000005</v>
      </c>
      <c r="F171" s="38">
        <v>574.13333333333333</v>
      </c>
      <c r="G171" s="39">
        <v>569.41666666666663</v>
      </c>
      <c r="H171" s="39">
        <v>561.88333333333333</v>
      </c>
      <c r="I171" s="39">
        <v>557.16666666666663</v>
      </c>
      <c r="J171" s="39">
        <v>581.66666666666663</v>
      </c>
      <c r="K171" s="39">
        <v>586.38333333333333</v>
      </c>
      <c r="L171" s="39">
        <v>593.91666666666663</v>
      </c>
      <c r="M171" s="31">
        <v>578.85</v>
      </c>
      <c r="N171" s="31">
        <v>566.6</v>
      </c>
      <c r="O171" s="256">
        <v>100606500</v>
      </c>
      <c r="P171" s="257">
        <v>-5.6679934178140955E-2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23666.85</v>
      </c>
      <c r="F172" s="38">
        <v>23868.583333333332</v>
      </c>
      <c r="G172" s="39">
        <v>23427.266666666663</v>
      </c>
      <c r="H172" s="39">
        <v>23187.683333333331</v>
      </c>
      <c r="I172" s="39">
        <v>22746.366666666661</v>
      </c>
      <c r="J172" s="39">
        <v>24108.166666666664</v>
      </c>
      <c r="K172" s="39">
        <v>24549.483333333337</v>
      </c>
      <c r="L172" s="39">
        <v>24789.066666666666</v>
      </c>
      <c r="M172" s="31">
        <v>24309.9</v>
      </c>
      <c r="N172" s="31">
        <v>23629</v>
      </c>
      <c r="O172" s="256">
        <v>206975</v>
      </c>
      <c r="P172" s="257">
        <v>2.2224966045190763E-2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3715.65</v>
      </c>
      <c r="F173" s="38">
        <v>3705.4333333333329</v>
      </c>
      <c r="G173" s="39">
        <v>3676.9166666666661</v>
      </c>
      <c r="H173" s="39">
        <v>3638.1833333333329</v>
      </c>
      <c r="I173" s="39">
        <v>3609.6666666666661</v>
      </c>
      <c r="J173" s="39">
        <v>3744.1666666666661</v>
      </c>
      <c r="K173" s="39">
        <v>3772.6833333333334</v>
      </c>
      <c r="L173" s="39">
        <v>3811.4166666666661</v>
      </c>
      <c r="M173" s="31">
        <v>3733.95</v>
      </c>
      <c r="N173" s="31">
        <v>3666.7</v>
      </c>
      <c r="O173" s="256">
        <v>2039400</v>
      </c>
      <c r="P173" s="257">
        <v>-3.2989959577519885E-2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2312.1</v>
      </c>
      <c r="F174" s="38">
        <v>2318.75</v>
      </c>
      <c r="G174" s="39">
        <v>2298.4499999999998</v>
      </c>
      <c r="H174" s="39">
        <v>2284.7999999999997</v>
      </c>
      <c r="I174" s="39">
        <v>2264.4999999999995</v>
      </c>
      <c r="J174" s="39">
        <v>2332.4</v>
      </c>
      <c r="K174" s="39">
        <v>2352.7000000000003</v>
      </c>
      <c r="L174" s="39">
        <v>2366.3500000000004</v>
      </c>
      <c r="M174" s="31">
        <v>2339.0500000000002</v>
      </c>
      <c r="N174" s="31">
        <v>2305.1</v>
      </c>
      <c r="O174" s="256">
        <v>3958500</v>
      </c>
      <c r="P174" s="257">
        <v>8.3102493074792248E-3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1852.8</v>
      </c>
      <c r="F175" s="38">
        <v>1844.55</v>
      </c>
      <c r="G175" s="39">
        <v>1831.1</v>
      </c>
      <c r="H175" s="39">
        <v>1809.3999999999999</v>
      </c>
      <c r="I175" s="39">
        <v>1795.9499999999998</v>
      </c>
      <c r="J175" s="39">
        <v>1866.25</v>
      </c>
      <c r="K175" s="39">
        <v>1879.7000000000003</v>
      </c>
      <c r="L175" s="39">
        <v>1901.4</v>
      </c>
      <c r="M175" s="31">
        <v>1858</v>
      </c>
      <c r="N175" s="31">
        <v>1822.85</v>
      </c>
      <c r="O175" s="256">
        <v>7392000</v>
      </c>
      <c r="P175" s="257">
        <v>-2.1290117572291069E-2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1125.4000000000001</v>
      </c>
      <c r="F176" s="38">
        <v>1123.2166666666667</v>
      </c>
      <c r="G176" s="39">
        <v>1115.4333333333334</v>
      </c>
      <c r="H176" s="39">
        <v>1105.4666666666667</v>
      </c>
      <c r="I176" s="39">
        <v>1097.6833333333334</v>
      </c>
      <c r="J176" s="39">
        <v>1133.1833333333334</v>
      </c>
      <c r="K176" s="39">
        <v>1140.9666666666667</v>
      </c>
      <c r="L176" s="39">
        <v>1150.9333333333334</v>
      </c>
      <c r="M176" s="31">
        <v>1131</v>
      </c>
      <c r="N176" s="31">
        <v>1113.25</v>
      </c>
      <c r="O176" s="256">
        <v>22942500</v>
      </c>
      <c r="P176" s="257">
        <v>2.4186744164244867E-2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568.15</v>
      </c>
      <c r="F177" s="38">
        <v>561.15</v>
      </c>
      <c r="G177" s="39">
        <v>549.79999999999995</v>
      </c>
      <c r="H177" s="39">
        <v>531.44999999999993</v>
      </c>
      <c r="I177" s="39">
        <v>520.09999999999991</v>
      </c>
      <c r="J177" s="39">
        <v>579.5</v>
      </c>
      <c r="K177" s="39">
        <v>590.85000000000014</v>
      </c>
      <c r="L177" s="39">
        <v>609.20000000000005</v>
      </c>
      <c r="M177" s="31">
        <v>572.5</v>
      </c>
      <c r="N177" s="31">
        <v>542.79999999999995</v>
      </c>
      <c r="O177" s="256">
        <v>10654500</v>
      </c>
      <c r="P177" s="257">
        <v>0.21918983865430827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807.05</v>
      </c>
      <c r="F178" s="38">
        <v>811.23333333333323</v>
      </c>
      <c r="G178" s="39">
        <v>801.21666666666647</v>
      </c>
      <c r="H178" s="39">
        <v>795.38333333333321</v>
      </c>
      <c r="I178" s="39">
        <v>785.36666666666645</v>
      </c>
      <c r="J178" s="39">
        <v>817.06666666666649</v>
      </c>
      <c r="K178" s="39">
        <v>827.08333333333314</v>
      </c>
      <c r="L178" s="39">
        <v>832.91666666666652</v>
      </c>
      <c r="M178" s="31">
        <v>821.25</v>
      </c>
      <c r="N178" s="31">
        <v>805.4</v>
      </c>
      <c r="O178" s="256">
        <v>3904000</v>
      </c>
      <c r="P178" s="257">
        <v>1.1398963730569948E-2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1004.45</v>
      </c>
      <c r="F179" s="38">
        <v>1008.2333333333332</v>
      </c>
      <c r="G179" s="39">
        <v>999.46666666666647</v>
      </c>
      <c r="H179" s="39">
        <v>994.48333333333323</v>
      </c>
      <c r="I179" s="39">
        <v>985.71666666666647</v>
      </c>
      <c r="J179" s="39">
        <v>1013.2166666666665</v>
      </c>
      <c r="K179" s="39">
        <v>1021.9833333333331</v>
      </c>
      <c r="L179" s="39">
        <v>1026.9666666666665</v>
      </c>
      <c r="M179" s="31">
        <v>1017</v>
      </c>
      <c r="N179" s="31">
        <v>1003.25</v>
      </c>
      <c r="O179" s="256">
        <v>11172150</v>
      </c>
      <c r="P179" s="257">
        <v>2.8975229218377994E-2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1816.85</v>
      </c>
      <c r="F180" s="38">
        <v>1806.6166666666668</v>
      </c>
      <c r="G180" s="39">
        <v>1782.2333333333336</v>
      </c>
      <c r="H180" s="39">
        <v>1747.6166666666668</v>
      </c>
      <c r="I180" s="39">
        <v>1723.2333333333336</v>
      </c>
      <c r="J180" s="39">
        <v>1841.2333333333336</v>
      </c>
      <c r="K180" s="39">
        <v>1865.6166666666668</v>
      </c>
      <c r="L180" s="39">
        <v>1900.2333333333336</v>
      </c>
      <c r="M180" s="31">
        <v>1831</v>
      </c>
      <c r="N180" s="31">
        <v>1772</v>
      </c>
      <c r="O180" s="256">
        <v>5157500</v>
      </c>
      <c r="P180" s="257">
        <v>-2.1904039446235538E-2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844.8</v>
      </c>
      <c r="F181" s="38">
        <v>844.54999999999984</v>
      </c>
      <c r="G181" s="39">
        <v>841.54999999999973</v>
      </c>
      <c r="H181" s="39">
        <v>838.29999999999984</v>
      </c>
      <c r="I181" s="39">
        <v>835.29999999999973</v>
      </c>
      <c r="J181" s="39">
        <v>847.79999999999973</v>
      </c>
      <c r="K181" s="39">
        <v>850.8</v>
      </c>
      <c r="L181" s="39">
        <v>854.04999999999973</v>
      </c>
      <c r="M181" s="31">
        <v>847.55</v>
      </c>
      <c r="N181" s="31">
        <v>841.3</v>
      </c>
      <c r="O181" s="256">
        <v>10812600</v>
      </c>
      <c r="P181" s="257">
        <v>-3.8142620232172473E-3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615.4</v>
      </c>
      <c r="F182" s="38">
        <v>616.81666666666661</v>
      </c>
      <c r="G182" s="39">
        <v>611.08333333333326</v>
      </c>
      <c r="H182" s="39">
        <v>606.76666666666665</v>
      </c>
      <c r="I182" s="39">
        <v>601.0333333333333</v>
      </c>
      <c r="J182" s="39">
        <v>621.13333333333321</v>
      </c>
      <c r="K182" s="39">
        <v>626.86666666666656</v>
      </c>
      <c r="L182" s="39">
        <v>631.18333333333317</v>
      </c>
      <c r="M182" s="31">
        <v>622.54999999999995</v>
      </c>
      <c r="N182" s="31">
        <v>612.5</v>
      </c>
      <c r="O182" s="256">
        <v>66158475</v>
      </c>
      <c r="P182" s="257">
        <v>4.7176956869873837E-3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246.15</v>
      </c>
      <c r="F183" s="38">
        <v>246.31666666666669</v>
      </c>
      <c r="G183" s="39">
        <v>243.43333333333339</v>
      </c>
      <c r="H183" s="39">
        <v>240.7166666666667</v>
      </c>
      <c r="I183" s="39">
        <v>237.8333333333334</v>
      </c>
      <c r="J183" s="39">
        <v>249.03333333333339</v>
      </c>
      <c r="K183" s="39">
        <v>251.91666666666666</v>
      </c>
      <c r="L183" s="39">
        <v>254.63333333333338</v>
      </c>
      <c r="M183" s="31">
        <v>249.2</v>
      </c>
      <c r="N183" s="31">
        <v>243.6</v>
      </c>
      <c r="O183" s="256">
        <v>93710250</v>
      </c>
      <c r="P183" s="257">
        <v>5.5044542623307021E-3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119.25</v>
      </c>
      <c r="F184" s="38">
        <v>118.88333333333333</v>
      </c>
      <c r="G184" s="39">
        <v>118.26666666666665</v>
      </c>
      <c r="H184" s="39">
        <v>117.28333333333333</v>
      </c>
      <c r="I184" s="39">
        <v>116.66666666666666</v>
      </c>
      <c r="J184" s="39">
        <v>119.86666666666665</v>
      </c>
      <c r="K184" s="39">
        <v>120.48333333333332</v>
      </c>
      <c r="L184" s="39">
        <v>121.46666666666664</v>
      </c>
      <c r="M184" s="31">
        <v>119.5</v>
      </c>
      <c r="N184" s="31">
        <v>117.9</v>
      </c>
      <c r="O184" s="256">
        <v>223289000</v>
      </c>
      <c r="P184" s="257">
        <v>-2.0157325467059979E-3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3397.95</v>
      </c>
      <c r="F185" s="38">
        <v>3396.8166666666671</v>
      </c>
      <c r="G185" s="39">
        <v>3385.6333333333341</v>
      </c>
      <c r="H185" s="39">
        <v>3373.3166666666671</v>
      </c>
      <c r="I185" s="39">
        <v>3362.1333333333341</v>
      </c>
      <c r="J185" s="39">
        <v>3409.1333333333341</v>
      </c>
      <c r="K185" s="39">
        <v>3420.3166666666675</v>
      </c>
      <c r="L185" s="39">
        <v>3432.6333333333341</v>
      </c>
      <c r="M185" s="31">
        <v>3408</v>
      </c>
      <c r="N185" s="31">
        <v>3384.5</v>
      </c>
      <c r="O185" s="256">
        <v>9696050</v>
      </c>
      <c r="P185" s="257">
        <v>-2.0974325446610004E-2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1202.7</v>
      </c>
      <c r="F186" s="38">
        <v>1207.9833333333333</v>
      </c>
      <c r="G186" s="39">
        <v>1196.2666666666667</v>
      </c>
      <c r="H186" s="39">
        <v>1189.8333333333333</v>
      </c>
      <c r="I186" s="39">
        <v>1178.1166666666666</v>
      </c>
      <c r="J186" s="39">
        <v>1214.4166666666667</v>
      </c>
      <c r="K186" s="39">
        <v>1226.1333333333334</v>
      </c>
      <c r="L186" s="39">
        <v>1232.5666666666668</v>
      </c>
      <c r="M186" s="31">
        <v>1219.7</v>
      </c>
      <c r="N186" s="31">
        <v>1201.55</v>
      </c>
      <c r="O186" s="256">
        <v>14007000</v>
      </c>
      <c r="P186" s="257">
        <v>1.4338474907668911E-2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3071.25</v>
      </c>
      <c r="F187" s="38">
        <v>3070.2333333333336</v>
      </c>
      <c r="G187" s="39">
        <v>3057.9666666666672</v>
      </c>
      <c r="H187" s="39">
        <v>3044.6833333333334</v>
      </c>
      <c r="I187" s="39">
        <v>3032.416666666667</v>
      </c>
      <c r="J187" s="39">
        <v>3083.5166666666673</v>
      </c>
      <c r="K187" s="39">
        <v>3095.7833333333338</v>
      </c>
      <c r="L187" s="39">
        <v>3109.0666666666675</v>
      </c>
      <c r="M187" s="31">
        <v>3082.5</v>
      </c>
      <c r="N187" s="31">
        <v>3056.95</v>
      </c>
      <c r="O187" s="256">
        <v>5314875</v>
      </c>
      <c r="P187" s="257">
        <v>-1.0334473849591509E-2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1939.85</v>
      </c>
      <c r="F188" s="38">
        <v>1959.8333333333333</v>
      </c>
      <c r="G188" s="39">
        <v>1915.6666666666665</v>
      </c>
      <c r="H188" s="39">
        <v>1891.4833333333333</v>
      </c>
      <c r="I188" s="39">
        <v>1847.3166666666666</v>
      </c>
      <c r="J188" s="39">
        <v>1984.0166666666664</v>
      </c>
      <c r="K188" s="39">
        <v>2028.1833333333329</v>
      </c>
      <c r="L188" s="39">
        <v>2052.3666666666663</v>
      </c>
      <c r="M188" s="31">
        <v>2004</v>
      </c>
      <c r="N188" s="31">
        <v>1935.65</v>
      </c>
      <c r="O188" s="256">
        <v>1797500</v>
      </c>
      <c r="P188" s="257">
        <v>-1.8296013107591481E-2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2054.25</v>
      </c>
      <c r="F189" s="38">
        <v>2048.15</v>
      </c>
      <c r="G189" s="39">
        <v>2029.2000000000003</v>
      </c>
      <c r="H189" s="39">
        <v>2004.15</v>
      </c>
      <c r="I189" s="39">
        <v>1985.2000000000003</v>
      </c>
      <c r="J189" s="39">
        <v>2073.2000000000003</v>
      </c>
      <c r="K189" s="39">
        <v>2092.15</v>
      </c>
      <c r="L189" s="39">
        <v>2117.2000000000003</v>
      </c>
      <c r="M189" s="31">
        <v>2067.1</v>
      </c>
      <c r="N189" s="31">
        <v>2023.1</v>
      </c>
      <c r="O189" s="256">
        <v>4347200</v>
      </c>
      <c r="P189" s="257">
        <v>1.0131712259371835E-3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1359.7</v>
      </c>
      <c r="F190" s="38">
        <v>1361.4166666666667</v>
      </c>
      <c r="G190" s="39">
        <v>1352.8833333333334</v>
      </c>
      <c r="H190" s="39">
        <v>1346.0666666666666</v>
      </c>
      <c r="I190" s="39">
        <v>1337.5333333333333</v>
      </c>
      <c r="J190" s="39">
        <v>1368.2333333333336</v>
      </c>
      <c r="K190" s="39">
        <v>1376.7666666666669</v>
      </c>
      <c r="L190" s="39">
        <v>1383.5833333333337</v>
      </c>
      <c r="M190" s="31">
        <v>1369.95</v>
      </c>
      <c r="N190" s="31">
        <v>1354.6</v>
      </c>
      <c r="O190" s="256">
        <v>7422100</v>
      </c>
      <c r="P190" s="257">
        <v>2.1877409406322282E-2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1531.1</v>
      </c>
      <c r="F191" s="38">
        <v>1534.0833333333333</v>
      </c>
      <c r="G191" s="39">
        <v>1522.9166666666665</v>
      </c>
      <c r="H191" s="39">
        <v>1514.7333333333333</v>
      </c>
      <c r="I191" s="39">
        <v>1503.5666666666666</v>
      </c>
      <c r="J191" s="39">
        <v>1542.2666666666664</v>
      </c>
      <c r="K191" s="39">
        <v>1553.4333333333329</v>
      </c>
      <c r="L191" s="39">
        <v>1561.6166666666663</v>
      </c>
      <c r="M191" s="31">
        <v>1545.25</v>
      </c>
      <c r="N191" s="31">
        <v>1525.9</v>
      </c>
      <c r="O191" s="256">
        <v>2496800</v>
      </c>
      <c r="P191" s="257">
        <v>1.4439274827530884E-3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8173.55</v>
      </c>
      <c r="F192" s="38">
        <v>8195.0666666666657</v>
      </c>
      <c r="G192" s="39">
        <v>8140.1333333333314</v>
      </c>
      <c r="H192" s="39">
        <v>8106.7166666666653</v>
      </c>
      <c r="I192" s="39">
        <v>8051.783333333331</v>
      </c>
      <c r="J192" s="39">
        <v>8228.4833333333318</v>
      </c>
      <c r="K192" s="39">
        <v>8283.4166666666661</v>
      </c>
      <c r="L192" s="39">
        <v>8316.8333333333321</v>
      </c>
      <c r="M192" s="31">
        <v>8250</v>
      </c>
      <c r="N192" s="31">
        <v>8161.65</v>
      </c>
      <c r="O192" s="256">
        <v>1439500</v>
      </c>
      <c r="P192" s="257">
        <v>8.6182735426008975E-3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586.6</v>
      </c>
      <c r="F193" s="38">
        <v>586</v>
      </c>
      <c r="G193" s="39">
        <v>583.85</v>
      </c>
      <c r="H193" s="39">
        <v>581.1</v>
      </c>
      <c r="I193" s="39">
        <v>578.95000000000005</v>
      </c>
      <c r="J193" s="39">
        <v>588.75</v>
      </c>
      <c r="K193" s="39">
        <v>590.90000000000009</v>
      </c>
      <c r="L193" s="39">
        <v>593.65</v>
      </c>
      <c r="M193" s="31">
        <v>588.15</v>
      </c>
      <c r="N193" s="31">
        <v>583.25</v>
      </c>
      <c r="O193" s="256">
        <v>38691900</v>
      </c>
      <c r="P193" s="257">
        <v>5.1671732522796353E-3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238</v>
      </c>
      <c r="F194" s="38">
        <v>237.38333333333333</v>
      </c>
      <c r="G194" s="39">
        <v>235.61666666666665</v>
      </c>
      <c r="H194" s="39">
        <v>233.23333333333332</v>
      </c>
      <c r="I194" s="39">
        <v>231.46666666666664</v>
      </c>
      <c r="J194" s="39">
        <v>239.76666666666665</v>
      </c>
      <c r="K194" s="39">
        <v>241.5333333333333</v>
      </c>
      <c r="L194" s="39">
        <v>243.91666666666666</v>
      </c>
      <c r="M194" s="31">
        <v>239.15</v>
      </c>
      <c r="N194" s="31">
        <v>235</v>
      </c>
      <c r="O194" s="256">
        <v>89332000</v>
      </c>
      <c r="P194" s="257">
        <v>-6.5391459074733097E-3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836.8</v>
      </c>
      <c r="F195" s="38">
        <v>833.5333333333333</v>
      </c>
      <c r="G195" s="39">
        <v>826.36666666666656</v>
      </c>
      <c r="H195" s="39">
        <v>815.93333333333328</v>
      </c>
      <c r="I195" s="39">
        <v>808.76666666666654</v>
      </c>
      <c r="J195" s="39">
        <v>843.96666666666658</v>
      </c>
      <c r="K195" s="39">
        <v>851.13333333333333</v>
      </c>
      <c r="L195" s="39">
        <v>861.56666666666661</v>
      </c>
      <c r="M195" s="31">
        <v>840.7</v>
      </c>
      <c r="N195" s="31">
        <v>823.1</v>
      </c>
      <c r="O195" s="256">
        <v>8839200</v>
      </c>
      <c r="P195" s="257">
        <v>-8.0129284223284629E-3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414.8</v>
      </c>
      <c r="F196" s="38">
        <v>415.33333333333331</v>
      </c>
      <c r="G196" s="39">
        <v>413.46666666666664</v>
      </c>
      <c r="H196" s="39">
        <v>412.13333333333333</v>
      </c>
      <c r="I196" s="39">
        <v>410.26666666666665</v>
      </c>
      <c r="J196" s="39">
        <v>416.66666666666663</v>
      </c>
      <c r="K196" s="39">
        <v>418.5333333333333</v>
      </c>
      <c r="L196" s="39">
        <v>419.86666666666662</v>
      </c>
      <c r="M196" s="31">
        <v>417.2</v>
      </c>
      <c r="N196" s="31">
        <v>414</v>
      </c>
      <c r="O196" s="256">
        <v>38742000</v>
      </c>
      <c r="P196" s="257">
        <v>2.7366746221161496E-2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274.10000000000002</v>
      </c>
      <c r="F197" s="38">
        <v>273.86666666666667</v>
      </c>
      <c r="G197" s="39">
        <v>272.23333333333335</v>
      </c>
      <c r="H197" s="39">
        <v>270.36666666666667</v>
      </c>
      <c r="I197" s="39">
        <v>268.73333333333335</v>
      </c>
      <c r="J197" s="39">
        <v>275.73333333333335</v>
      </c>
      <c r="K197" s="39">
        <v>277.36666666666667</v>
      </c>
      <c r="L197" s="39">
        <v>279.23333333333335</v>
      </c>
      <c r="M197" s="31">
        <v>275.5</v>
      </c>
      <c r="N197" s="31">
        <v>272</v>
      </c>
      <c r="O197" s="256">
        <v>83931000</v>
      </c>
      <c r="P197" s="257">
        <v>-2.3012990641150997E-2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646.20000000000005</v>
      </c>
      <c r="F198" s="38">
        <v>648.5</v>
      </c>
      <c r="G198" s="39">
        <v>640.04999999999995</v>
      </c>
      <c r="H198" s="39">
        <v>633.9</v>
      </c>
      <c r="I198" s="39">
        <v>625.44999999999993</v>
      </c>
      <c r="J198" s="39">
        <v>654.65</v>
      </c>
      <c r="K198" s="39">
        <v>663.1</v>
      </c>
      <c r="L198" s="39">
        <v>669.25</v>
      </c>
      <c r="M198" s="31">
        <v>656.95</v>
      </c>
      <c r="N198" s="31">
        <v>642.35</v>
      </c>
      <c r="O198" s="256">
        <v>7948800</v>
      </c>
      <c r="P198" s="257">
        <v>4.549590536851683E-3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45162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45" t="s">
        <v>16</v>
      </c>
      <c r="B8" s="347"/>
      <c r="C8" s="351" t="s">
        <v>20</v>
      </c>
      <c r="D8" s="351" t="s">
        <v>21</v>
      </c>
      <c r="E8" s="342" t="s">
        <v>22</v>
      </c>
      <c r="F8" s="343"/>
      <c r="G8" s="344"/>
      <c r="H8" s="342" t="s">
        <v>23</v>
      </c>
      <c r="I8" s="343"/>
      <c r="J8" s="344"/>
      <c r="K8" s="26"/>
      <c r="L8" s="53"/>
      <c r="M8" s="53"/>
      <c r="N8" s="1"/>
      <c r="O8" s="1"/>
    </row>
    <row r="9" spans="1:15" ht="36" customHeight="1">
      <c r="A9" s="349"/>
      <c r="B9" s="350"/>
      <c r="C9" s="350"/>
      <c r="D9" s="35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19444</v>
      </c>
      <c r="D10" s="35">
        <v>19427.55</v>
      </c>
      <c r="E10" s="35">
        <v>19383.05</v>
      </c>
      <c r="F10" s="35">
        <v>19322.099999999999</v>
      </c>
      <c r="G10" s="35">
        <v>19277.599999999999</v>
      </c>
      <c r="H10" s="35">
        <v>19488.5</v>
      </c>
      <c r="I10" s="35">
        <v>19533</v>
      </c>
      <c r="J10" s="35">
        <v>19593.95</v>
      </c>
      <c r="K10" s="35">
        <v>19472.05</v>
      </c>
      <c r="L10" s="35">
        <v>19366.599999999999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44479.05</v>
      </c>
      <c r="D11" s="35">
        <v>44317.583333333336</v>
      </c>
      <c r="E11" s="35">
        <v>44113.51666666667</v>
      </c>
      <c r="F11" s="35">
        <v>43747.983333333337</v>
      </c>
      <c r="G11" s="35">
        <v>43543.916666666672</v>
      </c>
      <c r="H11" s="35">
        <v>44683.116666666669</v>
      </c>
      <c r="I11" s="35">
        <v>44887.183333333334</v>
      </c>
      <c r="J11" s="35">
        <v>45252.716666666667</v>
      </c>
      <c r="K11" s="35">
        <v>44521.65</v>
      </c>
      <c r="L11" s="35">
        <v>43952.05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3519.7</v>
      </c>
      <c r="D12" s="38">
        <v>3520.3166666666671</v>
      </c>
      <c r="E12" s="38">
        <v>3507.9333333333343</v>
      </c>
      <c r="F12" s="38">
        <v>3496.1666666666674</v>
      </c>
      <c r="G12" s="38">
        <v>3483.7833333333347</v>
      </c>
      <c r="H12" s="38">
        <v>3532.0833333333339</v>
      </c>
      <c r="I12" s="38">
        <v>3544.4666666666662</v>
      </c>
      <c r="J12" s="38">
        <v>3556.2333333333336</v>
      </c>
      <c r="K12" s="38">
        <v>3532.7</v>
      </c>
      <c r="L12" s="38">
        <v>3508.55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6023.1</v>
      </c>
      <c r="D13" s="38">
        <v>6029.1500000000005</v>
      </c>
      <c r="E13" s="38">
        <v>6012.2500000000009</v>
      </c>
      <c r="F13" s="38">
        <v>6001.4000000000005</v>
      </c>
      <c r="G13" s="38">
        <v>5984.5000000000009</v>
      </c>
      <c r="H13" s="38">
        <v>6040.0000000000009</v>
      </c>
      <c r="I13" s="38">
        <v>6056.9000000000005</v>
      </c>
      <c r="J13" s="38">
        <v>6067.7500000000009</v>
      </c>
      <c r="K13" s="38">
        <v>6046.05</v>
      </c>
      <c r="L13" s="38">
        <v>6018.3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30924.1</v>
      </c>
      <c r="D14" s="38">
        <v>30965.399999999998</v>
      </c>
      <c r="E14" s="38">
        <v>30846.149999999994</v>
      </c>
      <c r="F14" s="38">
        <v>30768.199999999997</v>
      </c>
      <c r="G14" s="38">
        <v>30648.949999999993</v>
      </c>
      <c r="H14" s="38">
        <v>31043.349999999995</v>
      </c>
      <c r="I14" s="38">
        <v>31162.600000000002</v>
      </c>
      <c r="J14" s="38">
        <v>31240.549999999996</v>
      </c>
      <c r="K14" s="38">
        <v>31084.65</v>
      </c>
      <c r="L14" s="38">
        <v>30887.45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5504.75</v>
      </c>
      <c r="D15" s="38">
        <v>5504.95</v>
      </c>
      <c r="E15" s="38">
        <v>5489.25</v>
      </c>
      <c r="F15" s="38">
        <v>5473.75</v>
      </c>
      <c r="G15" s="38">
        <v>5458.05</v>
      </c>
      <c r="H15" s="38">
        <v>5520.45</v>
      </c>
      <c r="I15" s="38">
        <v>5536.1499999999987</v>
      </c>
      <c r="J15" s="38">
        <v>5551.65</v>
      </c>
      <c r="K15" s="38">
        <v>5520.65</v>
      </c>
      <c r="L15" s="38">
        <v>5489.45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11081.7</v>
      </c>
      <c r="D16" s="38">
        <v>11071.683333333334</v>
      </c>
      <c r="E16" s="38">
        <v>11036.916666666668</v>
      </c>
      <c r="F16" s="38">
        <v>10992.133333333333</v>
      </c>
      <c r="G16" s="38">
        <v>10957.366666666667</v>
      </c>
      <c r="H16" s="38">
        <v>11116.466666666669</v>
      </c>
      <c r="I16" s="38">
        <v>11151.233333333335</v>
      </c>
      <c r="J16" s="38">
        <v>11196.01666666667</v>
      </c>
      <c r="K16" s="38">
        <v>11106.45</v>
      </c>
      <c r="L16" s="38">
        <v>11026.9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4302.6000000000004</v>
      </c>
      <c r="D17" s="38">
        <v>4314.5</v>
      </c>
      <c r="E17" s="38">
        <v>4281.8999999999996</v>
      </c>
      <c r="F17" s="38">
        <v>4261.2</v>
      </c>
      <c r="G17" s="38">
        <v>4228.5999999999995</v>
      </c>
      <c r="H17" s="38">
        <v>4335.2</v>
      </c>
      <c r="I17" s="38">
        <v>4367.8</v>
      </c>
      <c r="J17" s="38">
        <v>4388.5</v>
      </c>
      <c r="K17" s="31">
        <v>4347.1000000000004</v>
      </c>
      <c r="L17" s="31">
        <v>4293.8</v>
      </c>
      <c r="M17" s="31">
        <v>1.44208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23231.1</v>
      </c>
      <c r="D18" s="38">
        <v>23301</v>
      </c>
      <c r="E18" s="38">
        <v>23002</v>
      </c>
      <c r="F18" s="38">
        <v>22772.9</v>
      </c>
      <c r="G18" s="38">
        <v>22473.9</v>
      </c>
      <c r="H18" s="38">
        <v>23530.1</v>
      </c>
      <c r="I18" s="38">
        <v>23829.1</v>
      </c>
      <c r="J18" s="38">
        <v>24058.199999999997</v>
      </c>
      <c r="K18" s="31">
        <v>23600</v>
      </c>
      <c r="L18" s="31">
        <v>23071.9</v>
      </c>
      <c r="M18" s="31">
        <v>7.6679999999999998E-2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186.8</v>
      </c>
      <c r="D19" s="38">
        <v>186.55000000000004</v>
      </c>
      <c r="E19" s="38">
        <v>185.30000000000007</v>
      </c>
      <c r="F19" s="38">
        <v>183.80000000000004</v>
      </c>
      <c r="G19" s="38">
        <v>182.55000000000007</v>
      </c>
      <c r="H19" s="38">
        <v>188.05000000000007</v>
      </c>
      <c r="I19" s="38">
        <v>189.3</v>
      </c>
      <c r="J19" s="38">
        <v>190.80000000000007</v>
      </c>
      <c r="K19" s="31">
        <v>187.8</v>
      </c>
      <c r="L19" s="31">
        <v>185.05</v>
      </c>
      <c r="M19" s="31">
        <v>31.364509999999999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218.9</v>
      </c>
      <c r="D20" s="38">
        <v>219.79999999999998</v>
      </c>
      <c r="E20" s="38">
        <v>217.59999999999997</v>
      </c>
      <c r="F20" s="38">
        <v>216.29999999999998</v>
      </c>
      <c r="G20" s="38">
        <v>214.09999999999997</v>
      </c>
      <c r="H20" s="38">
        <v>221.09999999999997</v>
      </c>
      <c r="I20" s="38">
        <v>223.29999999999995</v>
      </c>
      <c r="J20" s="38">
        <v>224.59999999999997</v>
      </c>
      <c r="K20" s="31">
        <v>222</v>
      </c>
      <c r="L20" s="31">
        <v>218.5</v>
      </c>
      <c r="M20" s="31">
        <v>16.99746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1965.25</v>
      </c>
      <c r="D21" s="38">
        <v>1968.8500000000001</v>
      </c>
      <c r="E21" s="38">
        <v>1949.9500000000003</v>
      </c>
      <c r="F21" s="38">
        <v>1934.65</v>
      </c>
      <c r="G21" s="38">
        <v>1915.7500000000002</v>
      </c>
      <c r="H21" s="38">
        <v>1984.1500000000003</v>
      </c>
      <c r="I21" s="38">
        <v>2003.0500000000004</v>
      </c>
      <c r="J21" s="38">
        <v>2018.3500000000004</v>
      </c>
      <c r="K21" s="31">
        <v>1987.75</v>
      </c>
      <c r="L21" s="31">
        <v>1953.55</v>
      </c>
      <c r="M21" s="31">
        <v>5.55199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2530.3000000000002</v>
      </c>
      <c r="D22" s="38">
        <v>2580.5166666666669</v>
      </c>
      <c r="E22" s="38">
        <v>2438.6333333333337</v>
      </c>
      <c r="F22" s="38">
        <v>2346.9666666666667</v>
      </c>
      <c r="G22" s="38">
        <v>2205.0833333333335</v>
      </c>
      <c r="H22" s="38">
        <v>2672.1833333333338</v>
      </c>
      <c r="I22" s="38">
        <v>2814.0666666666671</v>
      </c>
      <c r="J22" s="38">
        <v>2905.733333333334</v>
      </c>
      <c r="K22" s="31">
        <v>2722.4</v>
      </c>
      <c r="L22" s="31">
        <v>2488.85</v>
      </c>
      <c r="M22" s="31">
        <v>52.513159999999999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971.5</v>
      </c>
      <c r="D23" s="38">
        <v>983.1</v>
      </c>
      <c r="E23" s="38">
        <v>941.40000000000009</v>
      </c>
      <c r="F23" s="38">
        <v>911.30000000000007</v>
      </c>
      <c r="G23" s="38">
        <v>869.60000000000014</v>
      </c>
      <c r="H23" s="38">
        <v>1013.2</v>
      </c>
      <c r="I23" s="38">
        <v>1054.9000000000001</v>
      </c>
      <c r="J23" s="38">
        <v>1085</v>
      </c>
      <c r="K23" s="31">
        <v>1024.8</v>
      </c>
      <c r="L23" s="31">
        <v>953</v>
      </c>
      <c r="M23" s="31">
        <v>15.498710000000001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825.7</v>
      </c>
      <c r="D24" s="38">
        <v>836.08333333333337</v>
      </c>
      <c r="E24" s="38">
        <v>809.7166666666667</v>
      </c>
      <c r="F24" s="38">
        <v>793.73333333333335</v>
      </c>
      <c r="G24" s="38">
        <v>767.36666666666667</v>
      </c>
      <c r="H24" s="38">
        <v>852.06666666666672</v>
      </c>
      <c r="I24" s="38">
        <v>878.43333333333328</v>
      </c>
      <c r="J24" s="38">
        <v>894.41666666666674</v>
      </c>
      <c r="K24" s="31">
        <v>862.45</v>
      </c>
      <c r="L24" s="31">
        <v>820.1</v>
      </c>
      <c r="M24" s="31">
        <v>47.487319999999997</v>
      </c>
      <c r="N24" s="1"/>
      <c r="O24" s="1"/>
    </row>
    <row r="25" spans="1:15" ht="12.75" customHeight="1">
      <c r="A25" s="56">
        <v>16</v>
      </c>
      <c r="B25" s="58" t="s">
        <v>853</v>
      </c>
      <c r="C25" s="31">
        <v>322.85000000000002</v>
      </c>
      <c r="D25" s="38">
        <v>331.4666666666667</v>
      </c>
      <c r="E25" s="38">
        <v>303.68333333333339</v>
      </c>
      <c r="F25" s="38">
        <v>284.51666666666671</v>
      </c>
      <c r="G25" s="38">
        <v>256.73333333333341</v>
      </c>
      <c r="H25" s="38">
        <v>350.63333333333338</v>
      </c>
      <c r="I25" s="38">
        <v>378.41666666666669</v>
      </c>
      <c r="J25" s="38">
        <v>397.58333333333337</v>
      </c>
      <c r="K25" s="31">
        <v>359.25</v>
      </c>
      <c r="L25" s="31">
        <v>312.3</v>
      </c>
      <c r="M25" s="31">
        <v>493.58726999999999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890.4</v>
      </c>
      <c r="D26" s="38">
        <v>906.36666666666667</v>
      </c>
      <c r="E26" s="38">
        <v>843.0333333333333</v>
      </c>
      <c r="F26" s="38">
        <v>795.66666666666663</v>
      </c>
      <c r="G26" s="38">
        <v>732.33333333333326</v>
      </c>
      <c r="H26" s="38">
        <v>953.73333333333335</v>
      </c>
      <c r="I26" s="38">
        <v>1017.0666666666666</v>
      </c>
      <c r="J26" s="38">
        <v>1064.4333333333334</v>
      </c>
      <c r="K26" s="31">
        <v>969.7</v>
      </c>
      <c r="L26" s="31">
        <v>859</v>
      </c>
      <c r="M26" s="31">
        <v>41.923090000000002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3760.2</v>
      </c>
      <c r="D27" s="38">
        <v>3763.4166666666665</v>
      </c>
      <c r="E27" s="38">
        <v>3745.9333333333329</v>
      </c>
      <c r="F27" s="38">
        <v>3731.6666666666665</v>
      </c>
      <c r="G27" s="38">
        <v>3714.1833333333329</v>
      </c>
      <c r="H27" s="38">
        <v>3777.6833333333329</v>
      </c>
      <c r="I27" s="38">
        <v>3795.1666666666665</v>
      </c>
      <c r="J27" s="38">
        <v>3809.4333333333329</v>
      </c>
      <c r="K27" s="31">
        <v>3780.9</v>
      </c>
      <c r="L27" s="31">
        <v>3749.15</v>
      </c>
      <c r="M27" s="31">
        <v>0.38485999999999998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453.3</v>
      </c>
      <c r="D28" s="38">
        <v>456.73333333333335</v>
      </c>
      <c r="E28" s="38">
        <v>446.66666666666669</v>
      </c>
      <c r="F28" s="38">
        <v>440.03333333333336</v>
      </c>
      <c r="G28" s="38">
        <v>429.9666666666667</v>
      </c>
      <c r="H28" s="38">
        <v>463.36666666666667</v>
      </c>
      <c r="I28" s="38">
        <v>473.43333333333328</v>
      </c>
      <c r="J28" s="38">
        <v>480.06666666666666</v>
      </c>
      <c r="K28" s="31">
        <v>466.8</v>
      </c>
      <c r="L28" s="31">
        <v>450.1</v>
      </c>
      <c r="M28" s="31">
        <v>34.748240000000003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4945.6000000000004</v>
      </c>
      <c r="D29" s="38">
        <v>4947.8666666666668</v>
      </c>
      <c r="E29" s="38">
        <v>4908.7333333333336</v>
      </c>
      <c r="F29" s="38">
        <v>4871.8666666666668</v>
      </c>
      <c r="G29" s="38">
        <v>4832.7333333333336</v>
      </c>
      <c r="H29" s="38">
        <v>4984.7333333333336</v>
      </c>
      <c r="I29" s="38">
        <v>5023.8666666666668</v>
      </c>
      <c r="J29" s="38">
        <v>5060.7333333333336</v>
      </c>
      <c r="K29" s="31">
        <v>4987</v>
      </c>
      <c r="L29" s="31">
        <v>4911</v>
      </c>
      <c r="M29" s="31">
        <v>5.9712300000000003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393.35</v>
      </c>
      <c r="D30" s="38">
        <v>392.16666666666669</v>
      </c>
      <c r="E30" s="38">
        <v>388.33333333333337</v>
      </c>
      <c r="F30" s="38">
        <v>383.31666666666666</v>
      </c>
      <c r="G30" s="38">
        <v>379.48333333333335</v>
      </c>
      <c r="H30" s="38">
        <v>397.18333333333339</v>
      </c>
      <c r="I30" s="38">
        <v>401.01666666666677</v>
      </c>
      <c r="J30" s="38">
        <v>406.03333333333342</v>
      </c>
      <c r="K30" s="31">
        <v>396</v>
      </c>
      <c r="L30" s="31">
        <v>387.15</v>
      </c>
      <c r="M30" s="31">
        <v>25.307230000000001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187.6</v>
      </c>
      <c r="D31" s="38">
        <v>187.61666666666665</v>
      </c>
      <c r="E31" s="38">
        <v>185.93333333333328</v>
      </c>
      <c r="F31" s="38">
        <v>184.26666666666662</v>
      </c>
      <c r="G31" s="38">
        <v>182.58333333333326</v>
      </c>
      <c r="H31" s="38">
        <v>189.2833333333333</v>
      </c>
      <c r="I31" s="38">
        <v>190.96666666666664</v>
      </c>
      <c r="J31" s="38">
        <v>192.63333333333333</v>
      </c>
      <c r="K31" s="31">
        <v>189.3</v>
      </c>
      <c r="L31" s="31">
        <v>185.95</v>
      </c>
      <c r="M31" s="31">
        <v>88.890709999999999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3168.8</v>
      </c>
      <c r="D32" s="38">
        <v>3176.6833333333329</v>
      </c>
      <c r="E32" s="38">
        <v>3157.3666666666659</v>
      </c>
      <c r="F32" s="38">
        <v>3145.9333333333329</v>
      </c>
      <c r="G32" s="38">
        <v>3126.6166666666659</v>
      </c>
      <c r="H32" s="38">
        <v>3188.1166666666659</v>
      </c>
      <c r="I32" s="38">
        <v>3207.4333333333325</v>
      </c>
      <c r="J32" s="38">
        <v>3218.8666666666659</v>
      </c>
      <c r="K32" s="31">
        <v>3196</v>
      </c>
      <c r="L32" s="31">
        <v>3165.25</v>
      </c>
      <c r="M32" s="31">
        <v>3.70811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2018.1</v>
      </c>
      <c r="D33" s="38">
        <v>2026.8333333333333</v>
      </c>
      <c r="E33" s="38">
        <v>2001.6666666666665</v>
      </c>
      <c r="F33" s="38">
        <v>1985.2333333333333</v>
      </c>
      <c r="G33" s="38">
        <v>1960.0666666666666</v>
      </c>
      <c r="H33" s="38">
        <v>2043.2666666666664</v>
      </c>
      <c r="I33" s="38">
        <v>2068.4333333333329</v>
      </c>
      <c r="J33" s="38">
        <v>2084.8666666666663</v>
      </c>
      <c r="K33" s="31">
        <v>2052</v>
      </c>
      <c r="L33" s="31">
        <v>2010.4</v>
      </c>
      <c r="M33" s="31">
        <v>10.78815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654.20000000000005</v>
      </c>
      <c r="D34" s="38">
        <v>662.41666666666663</v>
      </c>
      <c r="E34" s="38">
        <v>638.83333333333326</v>
      </c>
      <c r="F34" s="38">
        <v>623.46666666666658</v>
      </c>
      <c r="G34" s="38">
        <v>599.88333333333321</v>
      </c>
      <c r="H34" s="38">
        <v>677.7833333333333</v>
      </c>
      <c r="I34" s="38">
        <v>701.36666666666656</v>
      </c>
      <c r="J34" s="38">
        <v>716.73333333333335</v>
      </c>
      <c r="K34" s="31">
        <v>686</v>
      </c>
      <c r="L34" s="31">
        <v>647.04999999999995</v>
      </c>
      <c r="M34" s="31">
        <v>14.755660000000001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731.25</v>
      </c>
      <c r="D35" s="38">
        <v>732.0333333333333</v>
      </c>
      <c r="E35" s="38">
        <v>726.21666666666658</v>
      </c>
      <c r="F35" s="38">
        <v>721.18333333333328</v>
      </c>
      <c r="G35" s="38">
        <v>715.36666666666656</v>
      </c>
      <c r="H35" s="38">
        <v>737.06666666666661</v>
      </c>
      <c r="I35" s="38">
        <v>742.88333333333321</v>
      </c>
      <c r="J35" s="38">
        <v>747.91666666666663</v>
      </c>
      <c r="K35" s="31">
        <v>737.85</v>
      </c>
      <c r="L35" s="31">
        <v>727</v>
      </c>
      <c r="M35" s="31">
        <v>13.29218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838.85</v>
      </c>
      <c r="D36" s="38">
        <v>842.5</v>
      </c>
      <c r="E36" s="38">
        <v>832.45</v>
      </c>
      <c r="F36" s="38">
        <v>826.05000000000007</v>
      </c>
      <c r="G36" s="38">
        <v>816.00000000000011</v>
      </c>
      <c r="H36" s="38">
        <v>848.9</v>
      </c>
      <c r="I36" s="38">
        <v>858.94999999999993</v>
      </c>
      <c r="J36" s="38">
        <v>865.34999999999991</v>
      </c>
      <c r="K36" s="31">
        <v>852.55</v>
      </c>
      <c r="L36" s="31">
        <v>836.1</v>
      </c>
      <c r="M36" s="31">
        <v>13.14776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374.85</v>
      </c>
      <c r="D37" s="38">
        <v>377.01666666666665</v>
      </c>
      <c r="E37" s="38">
        <v>371.0333333333333</v>
      </c>
      <c r="F37" s="38">
        <v>367.21666666666664</v>
      </c>
      <c r="G37" s="38">
        <v>361.23333333333329</v>
      </c>
      <c r="H37" s="38">
        <v>380.83333333333331</v>
      </c>
      <c r="I37" s="38">
        <v>386.81666666666666</v>
      </c>
      <c r="J37" s="38">
        <v>390.63333333333333</v>
      </c>
      <c r="K37" s="31">
        <v>383</v>
      </c>
      <c r="L37" s="31">
        <v>373.2</v>
      </c>
      <c r="M37" s="31">
        <v>18.206230000000001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979.25</v>
      </c>
      <c r="D38" s="38">
        <v>972.69999999999993</v>
      </c>
      <c r="E38" s="38">
        <v>964.94999999999982</v>
      </c>
      <c r="F38" s="38">
        <v>950.64999999999986</v>
      </c>
      <c r="G38" s="38">
        <v>942.89999999999975</v>
      </c>
      <c r="H38" s="38">
        <v>986.99999999999989</v>
      </c>
      <c r="I38" s="38">
        <v>994.75000000000011</v>
      </c>
      <c r="J38" s="38">
        <v>1009.05</v>
      </c>
      <c r="K38" s="31">
        <v>980.45</v>
      </c>
      <c r="L38" s="31">
        <v>958.4</v>
      </c>
      <c r="M38" s="31">
        <v>126.77151000000001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4660.75</v>
      </c>
      <c r="D39" s="38">
        <v>4648.7</v>
      </c>
      <c r="E39" s="38">
        <v>4631.0499999999993</v>
      </c>
      <c r="F39" s="38">
        <v>4601.3499999999995</v>
      </c>
      <c r="G39" s="38">
        <v>4583.6999999999989</v>
      </c>
      <c r="H39" s="38">
        <v>4678.3999999999996</v>
      </c>
      <c r="I39" s="38">
        <v>4696.0499999999993</v>
      </c>
      <c r="J39" s="38">
        <v>4725.75</v>
      </c>
      <c r="K39" s="31">
        <v>4666.3500000000004</v>
      </c>
      <c r="L39" s="31">
        <v>4619</v>
      </c>
      <c r="M39" s="31">
        <v>2.6377100000000002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1470.1</v>
      </c>
      <c r="D40" s="38">
        <v>1467.3833333333332</v>
      </c>
      <c r="E40" s="38">
        <v>1460.7666666666664</v>
      </c>
      <c r="F40" s="38">
        <v>1451.4333333333332</v>
      </c>
      <c r="G40" s="38">
        <v>1444.8166666666664</v>
      </c>
      <c r="H40" s="38">
        <v>1476.7166666666665</v>
      </c>
      <c r="I40" s="38">
        <v>1483.3333333333333</v>
      </c>
      <c r="J40" s="38">
        <v>1492.6666666666665</v>
      </c>
      <c r="K40" s="31">
        <v>1474</v>
      </c>
      <c r="L40" s="31">
        <v>1458.05</v>
      </c>
      <c r="M40" s="31">
        <v>9.6164900000000006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7072</v>
      </c>
      <c r="D41" s="38">
        <v>7061.6833333333334</v>
      </c>
      <c r="E41" s="38">
        <v>7027.3666666666668</v>
      </c>
      <c r="F41" s="38">
        <v>6982.7333333333336</v>
      </c>
      <c r="G41" s="38">
        <v>6948.416666666667</v>
      </c>
      <c r="H41" s="38">
        <v>7106.3166666666666</v>
      </c>
      <c r="I41" s="38">
        <v>7140.6333333333341</v>
      </c>
      <c r="J41" s="38">
        <v>7185.2666666666664</v>
      </c>
      <c r="K41" s="31">
        <v>7096</v>
      </c>
      <c r="L41" s="31">
        <v>7017.05</v>
      </c>
      <c r="M41" s="31">
        <v>0.11456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7116.45</v>
      </c>
      <c r="D42" s="38">
        <v>7089.4833333333336</v>
      </c>
      <c r="E42" s="38">
        <v>7029.9666666666672</v>
      </c>
      <c r="F42" s="38">
        <v>6943.4833333333336</v>
      </c>
      <c r="G42" s="38">
        <v>6883.9666666666672</v>
      </c>
      <c r="H42" s="38">
        <v>7175.9666666666672</v>
      </c>
      <c r="I42" s="38">
        <v>7235.4833333333336</v>
      </c>
      <c r="J42" s="38">
        <v>7321.9666666666672</v>
      </c>
      <c r="K42" s="31">
        <v>7149</v>
      </c>
      <c r="L42" s="31">
        <v>7003</v>
      </c>
      <c r="M42" s="31">
        <v>8.0324799999999996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2380.4</v>
      </c>
      <c r="D43" s="38">
        <v>2386.3166666666666</v>
      </c>
      <c r="E43" s="38">
        <v>2367.6333333333332</v>
      </c>
      <c r="F43" s="38">
        <v>2354.8666666666668</v>
      </c>
      <c r="G43" s="38">
        <v>2336.1833333333334</v>
      </c>
      <c r="H43" s="38">
        <v>2399.083333333333</v>
      </c>
      <c r="I43" s="38">
        <v>2417.7666666666664</v>
      </c>
      <c r="J43" s="38">
        <v>2430.5333333333328</v>
      </c>
      <c r="K43" s="31">
        <v>2405</v>
      </c>
      <c r="L43" s="31">
        <v>2373.5500000000002</v>
      </c>
      <c r="M43" s="31">
        <v>1.14954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237.25</v>
      </c>
      <c r="D44" s="38">
        <v>235.98333333333335</v>
      </c>
      <c r="E44" s="38">
        <v>233.51666666666671</v>
      </c>
      <c r="F44" s="38">
        <v>229.78333333333336</v>
      </c>
      <c r="G44" s="38">
        <v>227.31666666666672</v>
      </c>
      <c r="H44" s="38">
        <v>239.7166666666667</v>
      </c>
      <c r="I44" s="38">
        <v>242.18333333333334</v>
      </c>
      <c r="J44" s="38">
        <v>245.91666666666669</v>
      </c>
      <c r="K44" s="31">
        <v>238.45</v>
      </c>
      <c r="L44" s="31">
        <v>232.25</v>
      </c>
      <c r="M44" s="31">
        <v>139.52330000000001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193.35</v>
      </c>
      <c r="D45" s="38">
        <v>192.76666666666665</v>
      </c>
      <c r="E45" s="38">
        <v>190.83333333333331</v>
      </c>
      <c r="F45" s="38">
        <v>188.31666666666666</v>
      </c>
      <c r="G45" s="38">
        <v>186.38333333333333</v>
      </c>
      <c r="H45" s="38">
        <v>195.2833333333333</v>
      </c>
      <c r="I45" s="38">
        <v>197.21666666666664</v>
      </c>
      <c r="J45" s="38">
        <v>199.73333333333329</v>
      </c>
      <c r="K45" s="31">
        <v>194.7</v>
      </c>
      <c r="L45" s="31">
        <v>190.25</v>
      </c>
      <c r="M45" s="31">
        <v>187.22788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89.55</v>
      </c>
      <c r="D46" s="38">
        <v>89.633333333333326</v>
      </c>
      <c r="E46" s="38">
        <v>88.366666666666646</v>
      </c>
      <c r="F46" s="38">
        <v>87.183333333333323</v>
      </c>
      <c r="G46" s="38">
        <v>85.916666666666643</v>
      </c>
      <c r="H46" s="38">
        <v>90.816666666666649</v>
      </c>
      <c r="I46" s="38">
        <v>92.083333333333329</v>
      </c>
      <c r="J46" s="38">
        <v>93.266666666666652</v>
      </c>
      <c r="K46" s="31">
        <v>90.9</v>
      </c>
      <c r="L46" s="31">
        <v>88.45</v>
      </c>
      <c r="M46" s="31">
        <v>125.74484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1726.85</v>
      </c>
      <c r="D47" s="38">
        <v>1714.8333333333333</v>
      </c>
      <c r="E47" s="38">
        <v>1693.7666666666664</v>
      </c>
      <c r="F47" s="38">
        <v>1660.6833333333332</v>
      </c>
      <c r="G47" s="38">
        <v>1639.6166666666663</v>
      </c>
      <c r="H47" s="38">
        <v>1747.9166666666665</v>
      </c>
      <c r="I47" s="38">
        <v>1768.9833333333336</v>
      </c>
      <c r="J47" s="38">
        <v>1802.0666666666666</v>
      </c>
      <c r="K47" s="31">
        <v>1735.9</v>
      </c>
      <c r="L47" s="31">
        <v>1681.75</v>
      </c>
      <c r="M47" s="31">
        <v>5.9653099999999997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133.4</v>
      </c>
      <c r="D48" s="38">
        <v>133.86666666666667</v>
      </c>
      <c r="E48" s="38">
        <v>132.33333333333334</v>
      </c>
      <c r="F48" s="38">
        <v>131.26666666666668</v>
      </c>
      <c r="G48" s="38">
        <v>129.73333333333335</v>
      </c>
      <c r="H48" s="38">
        <v>134.93333333333334</v>
      </c>
      <c r="I48" s="38">
        <v>136.46666666666664</v>
      </c>
      <c r="J48" s="38">
        <v>137.53333333333333</v>
      </c>
      <c r="K48" s="31">
        <v>135.4</v>
      </c>
      <c r="L48" s="31">
        <v>132.80000000000001</v>
      </c>
      <c r="M48" s="31">
        <v>194.26831999999999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702.8</v>
      </c>
      <c r="D49" s="38">
        <v>707.63333333333321</v>
      </c>
      <c r="E49" s="38">
        <v>695.36666666666645</v>
      </c>
      <c r="F49" s="38">
        <v>687.93333333333328</v>
      </c>
      <c r="G49" s="38">
        <v>675.66666666666652</v>
      </c>
      <c r="H49" s="38">
        <v>715.06666666666638</v>
      </c>
      <c r="I49" s="38">
        <v>727.33333333333326</v>
      </c>
      <c r="J49" s="38">
        <v>734.76666666666631</v>
      </c>
      <c r="K49" s="31">
        <v>719.9</v>
      </c>
      <c r="L49" s="31">
        <v>700.2</v>
      </c>
      <c r="M49" s="31">
        <v>9.4494000000000007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1035.9000000000001</v>
      </c>
      <c r="D50" s="38">
        <v>1029.7833333333335</v>
      </c>
      <c r="E50" s="38">
        <v>1016.116666666667</v>
      </c>
      <c r="F50" s="38">
        <v>996.33333333333348</v>
      </c>
      <c r="G50" s="38">
        <v>982.66666666666697</v>
      </c>
      <c r="H50" s="38">
        <v>1049.5666666666671</v>
      </c>
      <c r="I50" s="38">
        <v>1063.2333333333336</v>
      </c>
      <c r="J50" s="38">
        <v>1083.0166666666671</v>
      </c>
      <c r="K50" s="31">
        <v>1043.45</v>
      </c>
      <c r="L50" s="31">
        <v>1010</v>
      </c>
      <c r="M50" s="31">
        <v>32.73142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868.15</v>
      </c>
      <c r="D51" s="38">
        <v>870.65</v>
      </c>
      <c r="E51" s="38">
        <v>864.3</v>
      </c>
      <c r="F51" s="38">
        <v>860.44999999999993</v>
      </c>
      <c r="G51" s="38">
        <v>854.09999999999991</v>
      </c>
      <c r="H51" s="38">
        <v>874.5</v>
      </c>
      <c r="I51" s="38">
        <v>880.85000000000014</v>
      </c>
      <c r="J51" s="38">
        <v>884.7</v>
      </c>
      <c r="K51" s="31">
        <v>877</v>
      </c>
      <c r="L51" s="31">
        <v>866.8</v>
      </c>
      <c r="M51" s="31">
        <v>18.60153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109.5</v>
      </c>
      <c r="D52" s="38">
        <v>110.35000000000001</v>
      </c>
      <c r="E52" s="38">
        <v>107.70000000000002</v>
      </c>
      <c r="F52" s="38">
        <v>105.9</v>
      </c>
      <c r="G52" s="38">
        <v>103.25000000000001</v>
      </c>
      <c r="H52" s="38">
        <v>112.15000000000002</v>
      </c>
      <c r="I52" s="38">
        <v>114.80000000000003</v>
      </c>
      <c r="J52" s="38">
        <v>116.60000000000002</v>
      </c>
      <c r="K52" s="31">
        <v>113</v>
      </c>
      <c r="L52" s="31">
        <v>108.55</v>
      </c>
      <c r="M52" s="31">
        <v>529.47191999999995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260.35000000000002</v>
      </c>
      <c r="D53" s="38">
        <v>260.7</v>
      </c>
      <c r="E53" s="38">
        <v>259.45</v>
      </c>
      <c r="F53" s="38">
        <v>258.55</v>
      </c>
      <c r="G53" s="38">
        <v>257.3</v>
      </c>
      <c r="H53" s="38">
        <v>261.59999999999997</v>
      </c>
      <c r="I53" s="38">
        <v>262.84999999999997</v>
      </c>
      <c r="J53" s="38">
        <v>263.74999999999994</v>
      </c>
      <c r="K53" s="31">
        <v>261.95</v>
      </c>
      <c r="L53" s="31">
        <v>259.8</v>
      </c>
      <c r="M53" s="31">
        <v>11.521599999999999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18371.55</v>
      </c>
      <c r="D54" s="38">
        <v>18390.166666666668</v>
      </c>
      <c r="E54" s="38">
        <v>18320.383333333335</v>
      </c>
      <c r="F54" s="38">
        <v>18269.216666666667</v>
      </c>
      <c r="G54" s="38">
        <v>18199.433333333334</v>
      </c>
      <c r="H54" s="38">
        <v>18441.333333333336</v>
      </c>
      <c r="I54" s="38">
        <v>18511.116666666669</v>
      </c>
      <c r="J54" s="38">
        <v>18562.283333333336</v>
      </c>
      <c r="K54" s="31">
        <v>18459.95</v>
      </c>
      <c r="L54" s="31">
        <v>18339</v>
      </c>
      <c r="M54" s="31">
        <v>0.27635999999999999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344.8</v>
      </c>
      <c r="D55" s="38">
        <v>346.16666666666669</v>
      </c>
      <c r="E55" s="38">
        <v>342.88333333333338</v>
      </c>
      <c r="F55" s="38">
        <v>340.9666666666667</v>
      </c>
      <c r="G55" s="38">
        <v>337.68333333333339</v>
      </c>
      <c r="H55" s="38">
        <v>348.08333333333337</v>
      </c>
      <c r="I55" s="38">
        <v>351.36666666666667</v>
      </c>
      <c r="J55" s="38">
        <v>353.28333333333336</v>
      </c>
      <c r="K55" s="31">
        <v>349.45</v>
      </c>
      <c r="L55" s="31">
        <v>344.25</v>
      </c>
      <c r="M55" s="31">
        <v>32.07105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4512.45</v>
      </c>
      <c r="D56" s="38">
        <v>4517.3833333333341</v>
      </c>
      <c r="E56" s="38">
        <v>4479.7666666666682</v>
      </c>
      <c r="F56" s="38">
        <v>4447.0833333333339</v>
      </c>
      <c r="G56" s="38">
        <v>4409.4666666666681</v>
      </c>
      <c r="H56" s="38">
        <v>4550.0666666666684</v>
      </c>
      <c r="I56" s="38">
        <v>4587.6833333333352</v>
      </c>
      <c r="J56" s="38">
        <v>4620.3666666666686</v>
      </c>
      <c r="K56" s="31">
        <v>4555</v>
      </c>
      <c r="L56" s="31">
        <v>4484.7</v>
      </c>
      <c r="M56" s="31">
        <v>3.4676399999999998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332.6</v>
      </c>
      <c r="D57" s="38">
        <v>331.41666666666669</v>
      </c>
      <c r="E57" s="38">
        <v>327.38333333333338</v>
      </c>
      <c r="F57" s="38">
        <v>322.16666666666669</v>
      </c>
      <c r="G57" s="38">
        <v>318.13333333333338</v>
      </c>
      <c r="H57" s="38">
        <v>336.63333333333338</v>
      </c>
      <c r="I57" s="38">
        <v>340.66666666666669</v>
      </c>
      <c r="J57" s="38">
        <v>345.88333333333338</v>
      </c>
      <c r="K57" s="31">
        <v>335.45</v>
      </c>
      <c r="L57" s="31">
        <v>326.2</v>
      </c>
      <c r="M57" s="31">
        <v>105.02379999999999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417</v>
      </c>
      <c r="D58" s="38">
        <v>419.48333333333335</v>
      </c>
      <c r="E58" s="38">
        <v>411.51666666666671</v>
      </c>
      <c r="F58" s="38">
        <v>406.03333333333336</v>
      </c>
      <c r="G58" s="38">
        <v>398.06666666666672</v>
      </c>
      <c r="H58" s="38">
        <v>424.9666666666667</v>
      </c>
      <c r="I58" s="38">
        <v>432.93333333333339</v>
      </c>
      <c r="J58" s="38">
        <v>438.41666666666669</v>
      </c>
      <c r="K58" s="31">
        <v>427.45</v>
      </c>
      <c r="L58" s="31">
        <v>414</v>
      </c>
      <c r="M58" s="31">
        <v>8.7984200000000001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1086.45</v>
      </c>
      <c r="D59" s="38">
        <v>1078.1000000000001</v>
      </c>
      <c r="E59" s="38">
        <v>1066.1500000000003</v>
      </c>
      <c r="F59" s="38">
        <v>1045.8500000000001</v>
      </c>
      <c r="G59" s="38">
        <v>1033.9000000000003</v>
      </c>
      <c r="H59" s="38">
        <v>1098.4000000000003</v>
      </c>
      <c r="I59" s="38">
        <v>1110.3500000000001</v>
      </c>
      <c r="J59" s="38">
        <v>1130.6500000000003</v>
      </c>
      <c r="K59" s="31">
        <v>1090.05</v>
      </c>
      <c r="L59" s="31">
        <v>1057.8</v>
      </c>
      <c r="M59" s="31">
        <v>19.461310000000001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1230.6500000000001</v>
      </c>
      <c r="D60" s="38">
        <v>1238.5333333333335</v>
      </c>
      <c r="E60" s="38">
        <v>1217.166666666667</v>
      </c>
      <c r="F60" s="38">
        <v>1203.6833333333334</v>
      </c>
      <c r="G60" s="38">
        <v>1182.3166666666668</v>
      </c>
      <c r="H60" s="38">
        <v>1252.0166666666671</v>
      </c>
      <c r="I60" s="38">
        <v>1273.3833333333334</v>
      </c>
      <c r="J60" s="38">
        <v>1286.8666666666672</v>
      </c>
      <c r="K60" s="31">
        <v>1259.9000000000001</v>
      </c>
      <c r="L60" s="31">
        <v>1225.05</v>
      </c>
      <c r="M60" s="31">
        <v>25.626349999999999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230.9</v>
      </c>
      <c r="D61" s="38">
        <v>230.9</v>
      </c>
      <c r="E61" s="38">
        <v>230.3</v>
      </c>
      <c r="F61" s="38">
        <v>229.70000000000002</v>
      </c>
      <c r="G61" s="38">
        <v>229.10000000000002</v>
      </c>
      <c r="H61" s="38">
        <v>231.5</v>
      </c>
      <c r="I61" s="38">
        <v>232.09999999999997</v>
      </c>
      <c r="J61" s="38">
        <v>232.7</v>
      </c>
      <c r="K61" s="31">
        <v>231.5</v>
      </c>
      <c r="L61" s="31">
        <v>230.3</v>
      </c>
      <c r="M61" s="31">
        <v>25.246009999999998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4913.1000000000004</v>
      </c>
      <c r="D62" s="38">
        <v>4922.916666666667</v>
      </c>
      <c r="E62" s="38">
        <v>4846.8333333333339</v>
      </c>
      <c r="F62" s="38">
        <v>4780.5666666666666</v>
      </c>
      <c r="G62" s="38">
        <v>4704.4833333333336</v>
      </c>
      <c r="H62" s="38">
        <v>4989.1833333333343</v>
      </c>
      <c r="I62" s="38">
        <v>5065.2666666666682</v>
      </c>
      <c r="J62" s="38">
        <v>5131.5333333333347</v>
      </c>
      <c r="K62" s="31">
        <v>4999</v>
      </c>
      <c r="L62" s="31">
        <v>4856.6499999999996</v>
      </c>
      <c r="M62" s="31">
        <v>4.3856299999999999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1945.7</v>
      </c>
      <c r="D63" s="38">
        <v>1963.3999999999999</v>
      </c>
      <c r="E63" s="38">
        <v>1922.2999999999997</v>
      </c>
      <c r="F63" s="38">
        <v>1898.8999999999999</v>
      </c>
      <c r="G63" s="38">
        <v>1857.7999999999997</v>
      </c>
      <c r="H63" s="38">
        <v>1986.7999999999997</v>
      </c>
      <c r="I63" s="38">
        <v>2027.8999999999996</v>
      </c>
      <c r="J63" s="38">
        <v>2051.2999999999997</v>
      </c>
      <c r="K63" s="31">
        <v>2004.5</v>
      </c>
      <c r="L63" s="31">
        <v>1940</v>
      </c>
      <c r="M63" s="31">
        <v>13.75135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660.7</v>
      </c>
      <c r="D64" s="38">
        <v>663.5</v>
      </c>
      <c r="E64" s="38">
        <v>654.1</v>
      </c>
      <c r="F64" s="38">
        <v>647.5</v>
      </c>
      <c r="G64" s="38">
        <v>638.1</v>
      </c>
      <c r="H64" s="38">
        <v>670.1</v>
      </c>
      <c r="I64" s="38">
        <v>679.50000000000011</v>
      </c>
      <c r="J64" s="38">
        <v>686.1</v>
      </c>
      <c r="K64" s="31">
        <v>672.9</v>
      </c>
      <c r="L64" s="31">
        <v>656.9</v>
      </c>
      <c r="M64" s="31">
        <v>8.36022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1067.55</v>
      </c>
      <c r="D65" s="38">
        <v>1068.3999999999999</v>
      </c>
      <c r="E65" s="38">
        <v>1062.1499999999996</v>
      </c>
      <c r="F65" s="38">
        <v>1056.7499999999998</v>
      </c>
      <c r="G65" s="38">
        <v>1050.4999999999995</v>
      </c>
      <c r="H65" s="38">
        <v>1073.7999999999997</v>
      </c>
      <c r="I65" s="38">
        <v>1080.0500000000002</v>
      </c>
      <c r="J65" s="38">
        <v>1085.4499999999998</v>
      </c>
      <c r="K65" s="31">
        <v>1074.6500000000001</v>
      </c>
      <c r="L65" s="31">
        <v>1063</v>
      </c>
      <c r="M65" s="31">
        <v>2.31392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308.89999999999998</v>
      </c>
      <c r="D66" s="38">
        <v>308.91666666666669</v>
      </c>
      <c r="E66" s="38">
        <v>301.48333333333335</v>
      </c>
      <c r="F66" s="38">
        <v>294.06666666666666</v>
      </c>
      <c r="G66" s="38">
        <v>286.63333333333333</v>
      </c>
      <c r="H66" s="38">
        <v>316.33333333333337</v>
      </c>
      <c r="I66" s="38">
        <v>323.76666666666665</v>
      </c>
      <c r="J66" s="38">
        <v>331.18333333333339</v>
      </c>
      <c r="K66" s="31">
        <v>316.35000000000002</v>
      </c>
      <c r="L66" s="31">
        <v>301.5</v>
      </c>
      <c r="M66" s="31">
        <v>124.03883999999999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1737.7</v>
      </c>
      <c r="D67" s="38">
        <v>1744.1333333333332</v>
      </c>
      <c r="E67" s="38">
        <v>1727.5166666666664</v>
      </c>
      <c r="F67" s="38">
        <v>1717.3333333333333</v>
      </c>
      <c r="G67" s="38">
        <v>1700.7166666666665</v>
      </c>
      <c r="H67" s="38">
        <v>1754.3166666666664</v>
      </c>
      <c r="I67" s="38">
        <v>1770.9333333333332</v>
      </c>
      <c r="J67" s="38">
        <v>1781.1166666666663</v>
      </c>
      <c r="K67" s="31">
        <v>1760.75</v>
      </c>
      <c r="L67" s="31">
        <v>1733.95</v>
      </c>
      <c r="M67" s="31">
        <v>10.036860000000001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567.29999999999995</v>
      </c>
      <c r="D68" s="38">
        <v>569.61666666666667</v>
      </c>
      <c r="E68" s="38">
        <v>563.43333333333339</v>
      </c>
      <c r="F68" s="38">
        <v>559.56666666666672</v>
      </c>
      <c r="G68" s="38">
        <v>553.38333333333344</v>
      </c>
      <c r="H68" s="38">
        <v>573.48333333333335</v>
      </c>
      <c r="I68" s="38">
        <v>579.66666666666652</v>
      </c>
      <c r="J68" s="38">
        <v>583.5333333333333</v>
      </c>
      <c r="K68" s="31">
        <v>575.79999999999995</v>
      </c>
      <c r="L68" s="31">
        <v>565.75</v>
      </c>
      <c r="M68" s="31">
        <v>19.335609999999999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1990.2</v>
      </c>
      <c r="D69" s="38">
        <v>1987.6666666666667</v>
      </c>
      <c r="E69" s="38">
        <v>1956.5333333333335</v>
      </c>
      <c r="F69" s="38">
        <v>1922.8666666666668</v>
      </c>
      <c r="G69" s="38">
        <v>1891.7333333333336</v>
      </c>
      <c r="H69" s="38">
        <v>2021.3333333333335</v>
      </c>
      <c r="I69" s="38">
        <v>2052.4666666666667</v>
      </c>
      <c r="J69" s="38">
        <v>2086.1333333333332</v>
      </c>
      <c r="K69" s="31">
        <v>2018.8</v>
      </c>
      <c r="L69" s="31">
        <v>1954</v>
      </c>
      <c r="M69" s="31">
        <v>3.4006099999999999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1993.65</v>
      </c>
      <c r="D70" s="38">
        <v>1994.2666666666667</v>
      </c>
      <c r="E70" s="38">
        <v>1984.3833333333332</v>
      </c>
      <c r="F70" s="38">
        <v>1975.1166666666666</v>
      </c>
      <c r="G70" s="38">
        <v>1965.2333333333331</v>
      </c>
      <c r="H70" s="38">
        <v>2003.5333333333333</v>
      </c>
      <c r="I70" s="38">
        <v>2013.416666666667</v>
      </c>
      <c r="J70" s="38">
        <v>2022.6833333333334</v>
      </c>
      <c r="K70" s="31">
        <v>2004.15</v>
      </c>
      <c r="L70" s="31">
        <v>1985</v>
      </c>
      <c r="M70" s="31">
        <v>2.7424400000000002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416.15</v>
      </c>
      <c r="D71" s="38">
        <v>415.06666666666661</v>
      </c>
      <c r="E71" s="38">
        <v>411.18333333333322</v>
      </c>
      <c r="F71" s="38">
        <v>406.21666666666664</v>
      </c>
      <c r="G71" s="38">
        <v>402.33333333333326</v>
      </c>
      <c r="H71" s="38">
        <v>420.03333333333319</v>
      </c>
      <c r="I71" s="38">
        <v>423.91666666666663</v>
      </c>
      <c r="J71" s="38">
        <v>428.88333333333316</v>
      </c>
      <c r="K71" s="31">
        <v>418.95</v>
      </c>
      <c r="L71" s="31">
        <v>410.1</v>
      </c>
      <c r="M71" s="31">
        <v>6.9735300000000002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195.05</v>
      </c>
      <c r="D72" s="38">
        <v>195.80000000000004</v>
      </c>
      <c r="E72" s="38">
        <v>193.30000000000007</v>
      </c>
      <c r="F72" s="38">
        <v>191.55000000000004</v>
      </c>
      <c r="G72" s="38">
        <v>189.05000000000007</v>
      </c>
      <c r="H72" s="38">
        <v>197.55000000000007</v>
      </c>
      <c r="I72" s="38">
        <v>200.05</v>
      </c>
      <c r="J72" s="38">
        <v>201.80000000000007</v>
      </c>
      <c r="K72" s="31">
        <v>198.3</v>
      </c>
      <c r="L72" s="31">
        <v>194.05</v>
      </c>
      <c r="M72" s="31">
        <v>5.6320100000000002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3704.15</v>
      </c>
      <c r="D73" s="38">
        <v>3697.6666666666665</v>
      </c>
      <c r="E73" s="38">
        <v>3666.5333333333328</v>
      </c>
      <c r="F73" s="38">
        <v>3628.9166666666665</v>
      </c>
      <c r="G73" s="38">
        <v>3597.7833333333328</v>
      </c>
      <c r="H73" s="38">
        <v>3735.2833333333328</v>
      </c>
      <c r="I73" s="38">
        <v>3766.416666666667</v>
      </c>
      <c r="J73" s="38">
        <v>3804.0333333333328</v>
      </c>
      <c r="K73" s="31">
        <v>3728.8</v>
      </c>
      <c r="L73" s="31">
        <v>3660.05</v>
      </c>
      <c r="M73" s="31">
        <v>4.7242499999999996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4996.8</v>
      </c>
      <c r="D74" s="38">
        <v>5005.583333333333</v>
      </c>
      <c r="E74" s="38">
        <v>4942.2666666666664</v>
      </c>
      <c r="F74" s="38">
        <v>4887.7333333333336</v>
      </c>
      <c r="G74" s="38">
        <v>4824.416666666667</v>
      </c>
      <c r="H74" s="38">
        <v>5060.1166666666659</v>
      </c>
      <c r="I74" s="38">
        <v>5123.4333333333334</v>
      </c>
      <c r="J74" s="38">
        <v>5177.9666666666653</v>
      </c>
      <c r="K74" s="31">
        <v>5068.8999999999996</v>
      </c>
      <c r="L74" s="31">
        <v>4951.05</v>
      </c>
      <c r="M74" s="31">
        <v>7.6451900000000004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480.7</v>
      </c>
      <c r="D75" s="38">
        <v>481.0333333333333</v>
      </c>
      <c r="E75" s="38">
        <v>477.26666666666659</v>
      </c>
      <c r="F75" s="38">
        <v>473.83333333333331</v>
      </c>
      <c r="G75" s="38">
        <v>470.06666666666661</v>
      </c>
      <c r="H75" s="38">
        <v>484.46666666666658</v>
      </c>
      <c r="I75" s="38">
        <v>488.23333333333323</v>
      </c>
      <c r="J75" s="38">
        <v>491.66666666666657</v>
      </c>
      <c r="K75" s="31">
        <v>484.8</v>
      </c>
      <c r="L75" s="31">
        <v>477.6</v>
      </c>
      <c r="M75" s="31">
        <v>28.831119999999999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3539.3</v>
      </c>
      <c r="D76" s="38">
        <v>3550.9333333333329</v>
      </c>
      <c r="E76" s="38">
        <v>3519.8666666666659</v>
      </c>
      <c r="F76" s="38">
        <v>3500.4333333333329</v>
      </c>
      <c r="G76" s="38">
        <v>3469.3666666666659</v>
      </c>
      <c r="H76" s="38">
        <v>3570.3666666666659</v>
      </c>
      <c r="I76" s="38">
        <v>3601.4333333333325</v>
      </c>
      <c r="J76" s="38">
        <v>3620.8666666666659</v>
      </c>
      <c r="K76" s="31">
        <v>3582</v>
      </c>
      <c r="L76" s="31">
        <v>3531.5</v>
      </c>
      <c r="M76" s="31">
        <v>3.4110900000000002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5953.35</v>
      </c>
      <c r="D77" s="38">
        <v>5946.7666666666664</v>
      </c>
      <c r="E77" s="38">
        <v>5918.583333333333</v>
      </c>
      <c r="F77" s="38">
        <v>5883.8166666666666</v>
      </c>
      <c r="G77" s="38">
        <v>5855.6333333333332</v>
      </c>
      <c r="H77" s="38">
        <v>5981.5333333333328</v>
      </c>
      <c r="I77" s="38">
        <v>6009.7166666666672</v>
      </c>
      <c r="J77" s="38">
        <v>6044.4833333333327</v>
      </c>
      <c r="K77" s="31">
        <v>5974.95</v>
      </c>
      <c r="L77" s="31">
        <v>5912</v>
      </c>
      <c r="M77" s="31">
        <v>6.2852600000000001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3358</v>
      </c>
      <c r="D78" s="38">
        <v>3356.1</v>
      </c>
      <c r="E78" s="38">
        <v>3332.2</v>
      </c>
      <c r="F78" s="38">
        <v>3306.4</v>
      </c>
      <c r="G78" s="38">
        <v>3282.5</v>
      </c>
      <c r="H78" s="38">
        <v>3381.8999999999996</v>
      </c>
      <c r="I78" s="38">
        <v>3405.8</v>
      </c>
      <c r="J78" s="38">
        <v>3431.5999999999995</v>
      </c>
      <c r="K78" s="31">
        <v>3380</v>
      </c>
      <c r="L78" s="31">
        <v>3330.3</v>
      </c>
      <c r="M78" s="31">
        <v>3.4773800000000001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2900.55</v>
      </c>
      <c r="D79" s="38">
        <v>2911.0333333333333</v>
      </c>
      <c r="E79" s="38">
        <v>2873.0666666666666</v>
      </c>
      <c r="F79" s="38">
        <v>2845.5833333333335</v>
      </c>
      <c r="G79" s="38">
        <v>2807.6166666666668</v>
      </c>
      <c r="H79" s="38">
        <v>2938.5166666666664</v>
      </c>
      <c r="I79" s="38">
        <v>2976.4833333333327</v>
      </c>
      <c r="J79" s="38">
        <v>3003.9666666666662</v>
      </c>
      <c r="K79" s="31">
        <v>2949</v>
      </c>
      <c r="L79" s="31">
        <v>2883.55</v>
      </c>
      <c r="M79" s="31">
        <v>2.7396500000000001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141.69999999999999</v>
      </c>
      <c r="D80" s="38">
        <v>139.9</v>
      </c>
      <c r="E80" s="38">
        <v>137.60000000000002</v>
      </c>
      <c r="F80" s="38">
        <v>133.50000000000003</v>
      </c>
      <c r="G80" s="38">
        <v>131.20000000000005</v>
      </c>
      <c r="H80" s="38">
        <v>144</v>
      </c>
      <c r="I80" s="38">
        <v>146.30000000000001</v>
      </c>
      <c r="J80" s="38">
        <v>150.39999999999998</v>
      </c>
      <c r="K80" s="31">
        <v>142.19999999999999</v>
      </c>
      <c r="L80" s="31">
        <v>135.80000000000001</v>
      </c>
      <c r="M80" s="31">
        <v>312.20704000000001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2849</v>
      </c>
      <c r="D81" s="38">
        <v>2843.3333333333335</v>
      </c>
      <c r="E81" s="38">
        <v>2811.666666666667</v>
      </c>
      <c r="F81" s="38">
        <v>2774.3333333333335</v>
      </c>
      <c r="G81" s="38">
        <v>2742.666666666667</v>
      </c>
      <c r="H81" s="38">
        <v>2880.666666666667</v>
      </c>
      <c r="I81" s="38">
        <v>2912.3333333333339</v>
      </c>
      <c r="J81" s="38">
        <v>2949.666666666667</v>
      </c>
      <c r="K81" s="31">
        <v>2875</v>
      </c>
      <c r="L81" s="31">
        <v>2806</v>
      </c>
      <c r="M81" s="31">
        <v>0.76988999999999996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323.25</v>
      </c>
      <c r="D82" s="38">
        <v>324.58333333333331</v>
      </c>
      <c r="E82" s="38">
        <v>320.96666666666664</v>
      </c>
      <c r="F82" s="38">
        <v>318.68333333333334</v>
      </c>
      <c r="G82" s="38">
        <v>315.06666666666666</v>
      </c>
      <c r="H82" s="38">
        <v>326.86666666666662</v>
      </c>
      <c r="I82" s="38">
        <v>330.48333333333329</v>
      </c>
      <c r="J82" s="38">
        <v>332.76666666666659</v>
      </c>
      <c r="K82" s="31">
        <v>328.2</v>
      </c>
      <c r="L82" s="31">
        <v>322.3</v>
      </c>
      <c r="M82" s="31">
        <v>8.1697900000000008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117.75</v>
      </c>
      <c r="D83" s="38">
        <v>117.56666666666666</v>
      </c>
      <c r="E83" s="38">
        <v>116.43333333333332</v>
      </c>
      <c r="F83" s="38">
        <v>115.11666666666666</v>
      </c>
      <c r="G83" s="38">
        <v>113.98333333333332</v>
      </c>
      <c r="H83" s="38">
        <v>118.88333333333333</v>
      </c>
      <c r="I83" s="38">
        <v>120.01666666666665</v>
      </c>
      <c r="J83" s="38">
        <v>121.33333333333333</v>
      </c>
      <c r="K83" s="31">
        <v>118.7</v>
      </c>
      <c r="L83" s="31">
        <v>116.25</v>
      </c>
      <c r="M83" s="31">
        <v>149.90033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1581.2</v>
      </c>
      <c r="D84" s="38">
        <v>1588.75</v>
      </c>
      <c r="E84" s="38">
        <v>1564.5</v>
      </c>
      <c r="F84" s="38">
        <v>1547.8</v>
      </c>
      <c r="G84" s="38">
        <v>1523.55</v>
      </c>
      <c r="H84" s="38">
        <v>1605.45</v>
      </c>
      <c r="I84" s="38">
        <v>1629.7</v>
      </c>
      <c r="J84" s="38">
        <v>1646.4</v>
      </c>
      <c r="K84" s="31">
        <v>1613</v>
      </c>
      <c r="L84" s="31">
        <v>1572.05</v>
      </c>
      <c r="M84" s="31">
        <v>1.7237499999999999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1023.5</v>
      </c>
      <c r="D85" s="38">
        <v>1028.6499999999999</v>
      </c>
      <c r="E85" s="38">
        <v>1016.7999999999997</v>
      </c>
      <c r="F85" s="38">
        <v>1010.0999999999999</v>
      </c>
      <c r="G85" s="38">
        <v>998.24999999999977</v>
      </c>
      <c r="H85" s="38">
        <v>1035.3499999999997</v>
      </c>
      <c r="I85" s="38">
        <v>1047.1999999999996</v>
      </c>
      <c r="J85" s="38">
        <v>1053.8999999999996</v>
      </c>
      <c r="K85" s="31">
        <v>1040.5</v>
      </c>
      <c r="L85" s="31">
        <v>1021.95</v>
      </c>
      <c r="M85" s="31">
        <v>8.2217400000000005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1595.35</v>
      </c>
      <c r="D86" s="38">
        <v>1585.3166666666666</v>
      </c>
      <c r="E86" s="38">
        <v>1572.0333333333333</v>
      </c>
      <c r="F86" s="38">
        <v>1548.7166666666667</v>
      </c>
      <c r="G86" s="38">
        <v>1535.4333333333334</v>
      </c>
      <c r="H86" s="38">
        <v>1608.6333333333332</v>
      </c>
      <c r="I86" s="38">
        <v>1621.9166666666665</v>
      </c>
      <c r="J86" s="38">
        <v>1645.2333333333331</v>
      </c>
      <c r="K86" s="31">
        <v>1598.6</v>
      </c>
      <c r="L86" s="31">
        <v>1562</v>
      </c>
      <c r="M86" s="31">
        <v>4.7725999999999997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1797.65</v>
      </c>
      <c r="D87" s="38">
        <v>1801.8833333333332</v>
      </c>
      <c r="E87" s="38">
        <v>1788.7666666666664</v>
      </c>
      <c r="F87" s="38">
        <v>1779.8833333333332</v>
      </c>
      <c r="G87" s="38">
        <v>1766.7666666666664</v>
      </c>
      <c r="H87" s="38">
        <v>1810.7666666666664</v>
      </c>
      <c r="I87" s="38">
        <v>1823.8833333333332</v>
      </c>
      <c r="J87" s="38">
        <v>1832.7666666666664</v>
      </c>
      <c r="K87" s="31">
        <v>1815</v>
      </c>
      <c r="L87" s="31">
        <v>1793</v>
      </c>
      <c r="M87" s="31">
        <v>4.1651499999999997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454.2</v>
      </c>
      <c r="D88" s="38">
        <v>454.90000000000003</v>
      </c>
      <c r="E88" s="38">
        <v>452.80000000000007</v>
      </c>
      <c r="F88" s="38">
        <v>451.40000000000003</v>
      </c>
      <c r="G88" s="38">
        <v>449.30000000000007</v>
      </c>
      <c r="H88" s="38">
        <v>456.30000000000007</v>
      </c>
      <c r="I88" s="38">
        <v>458.40000000000009</v>
      </c>
      <c r="J88" s="38">
        <v>459.80000000000007</v>
      </c>
      <c r="K88" s="31">
        <v>457</v>
      </c>
      <c r="L88" s="31">
        <v>453.5</v>
      </c>
      <c r="M88" s="31">
        <v>3.9449999999999998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4031.1</v>
      </c>
      <c r="D89" s="38">
        <v>3992.1333333333332</v>
      </c>
      <c r="E89" s="38">
        <v>3934.3666666666663</v>
      </c>
      <c r="F89" s="38">
        <v>3837.6333333333332</v>
      </c>
      <c r="G89" s="38">
        <v>3779.8666666666663</v>
      </c>
      <c r="H89" s="38">
        <v>4088.8666666666663</v>
      </c>
      <c r="I89" s="38">
        <v>4146.6333333333332</v>
      </c>
      <c r="J89" s="38">
        <v>4243.3666666666668</v>
      </c>
      <c r="K89" s="31">
        <v>4049.9</v>
      </c>
      <c r="L89" s="31">
        <v>3895.4</v>
      </c>
      <c r="M89" s="31">
        <v>25.502130000000001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1339.8</v>
      </c>
      <c r="D90" s="38">
        <v>1335.9833333333333</v>
      </c>
      <c r="E90" s="38">
        <v>1325.8166666666666</v>
      </c>
      <c r="F90" s="38">
        <v>1311.8333333333333</v>
      </c>
      <c r="G90" s="38">
        <v>1301.6666666666665</v>
      </c>
      <c r="H90" s="38">
        <v>1349.9666666666667</v>
      </c>
      <c r="I90" s="38">
        <v>1360.1333333333332</v>
      </c>
      <c r="J90" s="38">
        <v>1374.1166666666668</v>
      </c>
      <c r="K90" s="31">
        <v>1346.15</v>
      </c>
      <c r="L90" s="31">
        <v>1322</v>
      </c>
      <c r="M90" s="31">
        <v>10.571289999999999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1182.5</v>
      </c>
      <c r="D91" s="38">
        <v>1185.3833333333334</v>
      </c>
      <c r="E91" s="38">
        <v>1175.7666666666669</v>
      </c>
      <c r="F91" s="38">
        <v>1169.0333333333335</v>
      </c>
      <c r="G91" s="38">
        <v>1159.416666666667</v>
      </c>
      <c r="H91" s="38">
        <v>1192.1166666666668</v>
      </c>
      <c r="I91" s="38">
        <v>1201.7333333333331</v>
      </c>
      <c r="J91" s="38">
        <v>1208.4666666666667</v>
      </c>
      <c r="K91" s="31">
        <v>1195</v>
      </c>
      <c r="L91" s="31">
        <v>1178.6500000000001</v>
      </c>
      <c r="M91" s="31">
        <v>23.4785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2532.15</v>
      </c>
      <c r="D92" s="38">
        <v>2526.3833333333332</v>
      </c>
      <c r="E92" s="38">
        <v>2504.7666666666664</v>
      </c>
      <c r="F92" s="38">
        <v>2477.3833333333332</v>
      </c>
      <c r="G92" s="38">
        <v>2455.7666666666664</v>
      </c>
      <c r="H92" s="38">
        <v>2553.7666666666664</v>
      </c>
      <c r="I92" s="38">
        <v>2575.3833333333332</v>
      </c>
      <c r="J92" s="38">
        <v>2602.7666666666664</v>
      </c>
      <c r="K92" s="31">
        <v>2548</v>
      </c>
      <c r="L92" s="31">
        <v>2499</v>
      </c>
      <c r="M92" s="31">
        <v>5.7915200000000002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1586.6</v>
      </c>
      <c r="D93" s="38">
        <v>1583.4666666666665</v>
      </c>
      <c r="E93" s="38">
        <v>1576.383333333333</v>
      </c>
      <c r="F93" s="38">
        <v>1566.1666666666665</v>
      </c>
      <c r="G93" s="38">
        <v>1559.083333333333</v>
      </c>
      <c r="H93" s="38">
        <v>1593.6833333333329</v>
      </c>
      <c r="I93" s="38">
        <v>1600.7666666666664</v>
      </c>
      <c r="J93" s="38">
        <v>1610.9833333333329</v>
      </c>
      <c r="K93" s="31">
        <v>1590.55</v>
      </c>
      <c r="L93" s="31">
        <v>1573.25</v>
      </c>
      <c r="M93" s="31">
        <v>182.49294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633.20000000000005</v>
      </c>
      <c r="D94" s="38">
        <v>633.93333333333339</v>
      </c>
      <c r="E94" s="38">
        <v>629.36666666666679</v>
      </c>
      <c r="F94" s="38">
        <v>625.53333333333342</v>
      </c>
      <c r="G94" s="38">
        <v>620.96666666666681</v>
      </c>
      <c r="H94" s="38">
        <v>637.76666666666677</v>
      </c>
      <c r="I94" s="38">
        <v>642.33333333333337</v>
      </c>
      <c r="J94" s="38">
        <v>646.16666666666674</v>
      </c>
      <c r="K94" s="31">
        <v>638.5</v>
      </c>
      <c r="L94" s="31">
        <v>630.1</v>
      </c>
      <c r="M94" s="31">
        <v>15.44136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2951.75</v>
      </c>
      <c r="D95" s="38">
        <v>2953.85</v>
      </c>
      <c r="E95" s="38">
        <v>2932.7</v>
      </c>
      <c r="F95" s="38">
        <v>2913.65</v>
      </c>
      <c r="G95" s="38">
        <v>2892.5</v>
      </c>
      <c r="H95" s="38">
        <v>2972.8999999999996</v>
      </c>
      <c r="I95" s="38">
        <v>2994.05</v>
      </c>
      <c r="J95" s="38">
        <v>3013.0999999999995</v>
      </c>
      <c r="K95" s="31">
        <v>2975</v>
      </c>
      <c r="L95" s="31">
        <v>2934.8</v>
      </c>
      <c r="M95" s="31">
        <v>3.2591199999999998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461.25</v>
      </c>
      <c r="D96" s="38">
        <v>459.81666666666661</v>
      </c>
      <c r="E96" s="38">
        <v>454.3333333333332</v>
      </c>
      <c r="F96" s="38">
        <v>447.41666666666657</v>
      </c>
      <c r="G96" s="38">
        <v>441.93333333333317</v>
      </c>
      <c r="H96" s="38">
        <v>466.73333333333323</v>
      </c>
      <c r="I96" s="38">
        <v>472.21666666666658</v>
      </c>
      <c r="J96" s="38">
        <v>479.13333333333327</v>
      </c>
      <c r="K96" s="31">
        <v>465.3</v>
      </c>
      <c r="L96" s="31">
        <v>452.9</v>
      </c>
      <c r="M96" s="31">
        <v>91.820539999999994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260</v>
      </c>
      <c r="D97" s="38">
        <v>260.15000000000003</v>
      </c>
      <c r="E97" s="38">
        <v>258.95000000000005</v>
      </c>
      <c r="F97" s="38">
        <v>257.90000000000003</v>
      </c>
      <c r="G97" s="38">
        <v>256.70000000000005</v>
      </c>
      <c r="H97" s="38">
        <v>261.20000000000005</v>
      </c>
      <c r="I97" s="38">
        <v>262.39999999999998</v>
      </c>
      <c r="J97" s="38">
        <v>263.45000000000005</v>
      </c>
      <c r="K97" s="31">
        <v>261.35000000000002</v>
      </c>
      <c r="L97" s="31">
        <v>259.10000000000002</v>
      </c>
      <c r="M97" s="31">
        <v>12.273020000000001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2574.0500000000002</v>
      </c>
      <c r="D98" s="38">
        <v>2573.35</v>
      </c>
      <c r="E98" s="38">
        <v>2563.1999999999998</v>
      </c>
      <c r="F98" s="38">
        <v>2552.35</v>
      </c>
      <c r="G98" s="38">
        <v>2542.1999999999998</v>
      </c>
      <c r="H98" s="38">
        <v>2584.1999999999998</v>
      </c>
      <c r="I98" s="38">
        <v>2594.3500000000004</v>
      </c>
      <c r="J98" s="38">
        <v>2605.1999999999998</v>
      </c>
      <c r="K98" s="31">
        <v>2583.5</v>
      </c>
      <c r="L98" s="31">
        <v>2562.5</v>
      </c>
      <c r="M98" s="31">
        <v>11.36112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314.10000000000002</v>
      </c>
      <c r="D99" s="38">
        <v>315.06666666666666</v>
      </c>
      <c r="E99" s="38">
        <v>312.63333333333333</v>
      </c>
      <c r="F99" s="38">
        <v>311.16666666666669</v>
      </c>
      <c r="G99" s="38">
        <v>308.73333333333335</v>
      </c>
      <c r="H99" s="38">
        <v>316.5333333333333</v>
      </c>
      <c r="I99" s="38">
        <v>318.96666666666658</v>
      </c>
      <c r="J99" s="38">
        <v>320.43333333333328</v>
      </c>
      <c r="K99" s="31">
        <v>317.5</v>
      </c>
      <c r="L99" s="31">
        <v>313.60000000000002</v>
      </c>
      <c r="M99" s="31">
        <v>3.22539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40342.1</v>
      </c>
      <c r="D100" s="38">
        <v>40380.683333333334</v>
      </c>
      <c r="E100" s="38">
        <v>39861.366666666669</v>
      </c>
      <c r="F100" s="38">
        <v>39380.633333333331</v>
      </c>
      <c r="G100" s="38">
        <v>38861.316666666666</v>
      </c>
      <c r="H100" s="38">
        <v>40861.416666666672</v>
      </c>
      <c r="I100" s="38">
        <v>41380.733333333337</v>
      </c>
      <c r="J100" s="38">
        <v>41861.466666666674</v>
      </c>
      <c r="K100" s="31">
        <v>40900</v>
      </c>
      <c r="L100" s="31">
        <v>39899.949999999997</v>
      </c>
      <c r="M100" s="31">
        <v>0.12723000000000001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966.85</v>
      </c>
      <c r="D101" s="38">
        <v>961.58333333333337</v>
      </c>
      <c r="E101" s="38">
        <v>955.11666666666679</v>
      </c>
      <c r="F101" s="38">
        <v>943.38333333333344</v>
      </c>
      <c r="G101" s="38">
        <v>936.91666666666686</v>
      </c>
      <c r="H101" s="38">
        <v>973.31666666666672</v>
      </c>
      <c r="I101" s="38">
        <v>979.78333333333319</v>
      </c>
      <c r="J101" s="38">
        <v>991.51666666666665</v>
      </c>
      <c r="K101" s="31">
        <v>968.05</v>
      </c>
      <c r="L101" s="31">
        <v>949.85</v>
      </c>
      <c r="M101" s="31">
        <v>147.07330999999999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1320.35</v>
      </c>
      <c r="D102" s="38">
        <v>1321.0833333333333</v>
      </c>
      <c r="E102" s="38">
        <v>1310.3666666666666</v>
      </c>
      <c r="F102" s="38">
        <v>1300.3833333333332</v>
      </c>
      <c r="G102" s="38">
        <v>1289.6666666666665</v>
      </c>
      <c r="H102" s="38">
        <v>1331.0666666666666</v>
      </c>
      <c r="I102" s="38">
        <v>1341.7833333333333</v>
      </c>
      <c r="J102" s="38">
        <v>1351.7666666666667</v>
      </c>
      <c r="K102" s="31">
        <v>1331.8</v>
      </c>
      <c r="L102" s="31">
        <v>1311.1</v>
      </c>
      <c r="M102" s="31">
        <v>4.3478500000000002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549.25</v>
      </c>
      <c r="D103" s="38">
        <v>550.18333333333328</v>
      </c>
      <c r="E103" s="38">
        <v>546.11666666666656</v>
      </c>
      <c r="F103" s="38">
        <v>542.98333333333323</v>
      </c>
      <c r="G103" s="38">
        <v>538.91666666666652</v>
      </c>
      <c r="H103" s="38">
        <v>553.31666666666661</v>
      </c>
      <c r="I103" s="38">
        <v>557.38333333333344</v>
      </c>
      <c r="J103" s="38">
        <v>560.51666666666665</v>
      </c>
      <c r="K103" s="31">
        <v>554.25</v>
      </c>
      <c r="L103" s="31">
        <v>547.04999999999995</v>
      </c>
      <c r="M103" s="31">
        <v>9.9472199999999997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7.8</v>
      </c>
      <c r="D104" s="38">
        <v>7.833333333333333</v>
      </c>
      <c r="E104" s="38">
        <v>7.7166666666666659</v>
      </c>
      <c r="F104" s="38">
        <v>7.6333333333333329</v>
      </c>
      <c r="G104" s="38">
        <v>7.5166666666666657</v>
      </c>
      <c r="H104" s="38">
        <v>7.9166666666666661</v>
      </c>
      <c r="I104" s="38">
        <v>8.0333333333333332</v>
      </c>
      <c r="J104" s="38">
        <v>8.1166666666666671</v>
      </c>
      <c r="K104" s="31">
        <v>7.95</v>
      </c>
      <c r="L104" s="31">
        <v>7.75</v>
      </c>
      <c r="M104" s="31">
        <v>632.94970999999998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92.25</v>
      </c>
      <c r="D105" s="38">
        <v>92.666666666666671</v>
      </c>
      <c r="E105" s="38">
        <v>91.733333333333348</v>
      </c>
      <c r="F105" s="38">
        <v>91.216666666666683</v>
      </c>
      <c r="G105" s="38">
        <v>90.28333333333336</v>
      </c>
      <c r="H105" s="38">
        <v>93.183333333333337</v>
      </c>
      <c r="I105" s="38">
        <v>94.116666666666646</v>
      </c>
      <c r="J105" s="38">
        <v>94.633333333333326</v>
      </c>
      <c r="K105" s="31">
        <v>93.6</v>
      </c>
      <c r="L105" s="31">
        <v>92.15</v>
      </c>
      <c r="M105" s="31">
        <v>423.59762000000001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445.45</v>
      </c>
      <c r="D106" s="38">
        <v>444.08333333333331</v>
      </c>
      <c r="E106" s="38">
        <v>441.46666666666664</v>
      </c>
      <c r="F106" s="38">
        <v>437.48333333333335</v>
      </c>
      <c r="G106" s="38">
        <v>434.86666666666667</v>
      </c>
      <c r="H106" s="38">
        <v>448.06666666666661</v>
      </c>
      <c r="I106" s="38">
        <v>450.68333333333328</v>
      </c>
      <c r="J106" s="38">
        <v>454.66666666666657</v>
      </c>
      <c r="K106" s="31">
        <v>446.7</v>
      </c>
      <c r="L106" s="31">
        <v>440.1</v>
      </c>
      <c r="M106" s="31">
        <v>13.727779999999999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401.1</v>
      </c>
      <c r="D107" s="38">
        <v>398.93333333333334</v>
      </c>
      <c r="E107" s="38">
        <v>389.41666666666669</v>
      </c>
      <c r="F107" s="38">
        <v>377.73333333333335</v>
      </c>
      <c r="G107" s="38">
        <v>368.2166666666667</v>
      </c>
      <c r="H107" s="38">
        <v>410.61666666666667</v>
      </c>
      <c r="I107" s="38">
        <v>420.13333333333333</v>
      </c>
      <c r="J107" s="38">
        <v>431.81666666666666</v>
      </c>
      <c r="K107" s="31">
        <v>408.45</v>
      </c>
      <c r="L107" s="31">
        <v>387.25</v>
      </c>
      <c r="M107" s="31">
        <v>76.858140000000006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408.55</v>
      </c>
      <c r="D108" s="38">
        <v>410.85000000000008</v>
      </c>
      <c r="E108" s="38">
        <v>403.80000000000018</v>
      </c>
      <c r="F108" s="38">
        <v>399.05000000000013</v>
      </c>
      <c r="G108" s="38">
        <v>392.00000000000023</v>
      </c>
      <c r="H108" s="38">
        <v>415.60000000000014</v>
      </c>
      <c r="I108" s="38">
        <v>422.65</v>
      </c>
      <c r="J108" s="38">
        <v>427.40000000000009</v>
      </c>
      <c r="K108" s="31">
        <v>417.9</v>
      </c>
      <c r="L108" s="31">
        <v>406.1</v>
      </c>
      <c r="M108" s="31">
        <v>12.975989999999999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2497.4499999999998</v>
      </c>
      <c r="D109" s="38">
        <v>2494.0666666666666</v>
      </c>
      <c r="E109" s="38">
        <v>2482.6333333333332</v>
      </c>
      <c r="F109" s="38">
        <v>2467.8166666666666</v>
      </c>
      <c r="G109" s="38">
        <v>2456.3833333333332</v>
      </c>
      <c r="H109" s="38">
        <v>2508.8833333333332</v>
      </c>
      <c r="I109" s="38">
        <v>2520.3166666666666</v>
      </c>
      <c r="J109" s="38">
        <v>2535.1333333333332</v>
      </c>
      <c r="K109" s="31">
        <v>2505.5</v>
      </c>
      <c r="L109" s="31">
        <v>2479.25</v>
      </c>
      <c r="M109" s="31">
        <v>10.450939999999999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1401</v>
      </c>
      <c r="D110" s="38">
        <v>1400.3833333333332</v>
      </c>
      <c r="E110" s="38">
        <v>1392.7666666666664</v>
      </c>
      <c r="F110" s="38">
        <v>1384.5333333333333</v>
      </c>
      <c r="G110" s="38">
        <v>1376.9166666666665</v>
      </c>
      <c r="H110" s="38">
        <v>1408.6166666666663</v>
      </c>
      <c r="I110" s="38">
        <v>1416.2333333333331</v>
      </c>
      <c r="J110" s="38">
        <v>1424.4666666666662</v>
      </c>
      <c r="K110" s="31">
        <v>1408</v>
      </c>
      <c r="L110" s="31">
        <v>1392.15</v>
      </c>
      <c r="M110" s="31">
        <v>16.81561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162.75</v>
      </c>
      <c r="D111" s="38">
        <v>163.16666666666666</v>
      </c>
      <c r="E111" s="38">
        <v>161.58333333333331</v>
      </c>
      <c r="F111" s="38">
        <v>160.41666666666666</v>
      </c>
      <c r="G111" s="38">
        <v>158.83333333333331</v>
      </c>
      <c r="H111" s="38">
        <v>164.33333333333331</v>
      </c>
      <c r="I111" s="38">
        <v>165.91666666666663</v>
      </c>
      <c r="J111" s="38">
        <v>167.08333333333331</v>
      </c>
      <c r="K111" s="31">
        <v>164.75</v>
      </c>
      <c r="L111" s="31">
        <v>162</v>
      </c>
      <c r="M111" s="31">
        <v>72.560149999999993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1407.95</v>
      </c>
      <c r="D112" s="38">
        <v>1410.0666666666668</v>
      </c>
      <c r="E112" s="38">
        <v>1403.5333333333338</v>
      </c>
      <c r="F112" s="38">
        <v>1399.116666666667</v>
      </c>
      <c r="G112" s="38">
        <v>1392.5833333333339</v>
      </c>
      <c r="H112" s="38">
        <v>1414.4833333333336</v>
      </c>
      <c r="I112" s="38">
        <v>1421.0166666666669</v>
      </c>
      <c r="J112" s="38">
        <v>1425.4333333333334</v>
      </c>
      <c r="K112" s="31">
        <v>1416.6</v>
      </c>
      <c r="L112" s="31">
        <v>1405.65</v>
      </c>
      <c r="M112" s="31">
        <v>25.591249999999999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91.3</v>
      </c>
      <c r="D113" s="38">
        <v>91.5</v>
      </c>
      <c r="E113" s="38">
        <v>91</v>
      </c>
      <c r="F113" s="38">
        <v>90.7</v>
      </c>
      <c r="G113" s="38">
        <v>90.2</v>
      </c>
      <c r="H113" s="38">
        <v>91.8</v>
      </c>
      <c r="I113" s="38">
        <v>92.3</v>
      </c>
      <c r="J113" s="38">
        <v>92.6</v>
      </c>
      <c r="K113" s="31">
        <v>92</v>
      </c>
      <c r="L113" s="31">
        <v>91.2</v>
      </c>
      <c r="M113" s="31">
        <v>68.055499999999995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877.05</v>
      </c>
      <c r="D114" s="38">
        <v>881.19999999999993</v>
      </c>
      <c r="E114" s="38">
        <v>870.89999999999986</v>
      </c>
      <c r="F114" s="38">
        <v>864.74999999999989</v>
      </c>
      <c r="G114" s="38">
        <v>854.44999999999982</v>
      </c>
      <c r="H114" s="38">
        <v>887.34999999999991</v>
      </c>
      <c r="I114" s="38">
        <v>897.64999999999986</v>
      </c>
      <c r="J114" s="38">
        <v>903.8</v>
      </c>
      <c r="K114" s="31">
        <v>891.5</v>
      </c>
      <c r="L114" s="31">
        <v>875.05</v>
      </c>
      <c r="M114" s="31">
        <v>1.6793499999999999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649.65</v>
      </c>
      <c r="D115" s="38">
        <v>652.6</v>
      </c>
      <c r="E115" s="38">
        <v>645.6</v>
      </c>
      <c r="F115" s="38">
        <v>641.54999999999995</v>
      </c>
      <c r="G115" s="38">
        <v>634.54999999999995</v>
      </c>
      <c r="H115" s="38">
        <v>656.65000000000009</v>
      </c>
      <c r="I115" s="38">
        <v>663.65000000000009</v>
      </c>
      <c r="J115" s="38">
        <v>667.70000000000016</v>
      </c>
      <c r="K115" s="31">
        <v>659.6</v>
      </c>
      <c r="L115" s="31">
        <v>648.54999999999995</v>
      </c>
      <c r="M115" s="31">
        <v>10.78844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47.75</v>
      </c>
      <c r="D116" s="38">
        <v>47.833333333333336</v>
      </c>
      <c r="E116" s="38">
        <v>47.516666666666673</v>
      </c>
      <c r="F116" s="38">
        <v>47.283333333333339</v>
      </c>
      <c r="G116" s="38">
        <v>46.966666666666676</v>
      </c>
      <c r="H116" s="38">
        <v>48.06666666666667</v>
      </c>
      <c r="I116" s="38">
        <v>48.383333333333333</v>
      </c>
      <c r="J116" s="38">
        <v>48.616666666666667</v>
      </c>
      <c r="K116" s="31">
        <v>48.15</v>
      </c>
      <c r="L116" s="31">
        <v>47.6</v>
      </c>
      <c r="M116" s="31">
        <v>296.10933999999997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450.45</v>
      </c>
      <c r="D117" s="38">
        <v>451.56666666666661</v>
      </c>
      <c r="E117" s="38">
        <v>447.48333333333323</v>
      </c>
      <c r="F117" s="38">
        <v>444.51666666666665</v>
      </c>
      <c r="G117" s="38">
        <v>440.43333333333328</v>
      </c>
      <c r="H117" s="38">
        <v>454.53333333333319</v>
      </c>
      <c r="I117" s="38">
        <v>458.61666666666656</v>
      </c>
      <c r="J117" s="38">
        <v>461.58333333333314</v>
      </c>
      <c r="K117" s="31">
        <v>455.65</v>
      </c>
      <c r="L117" s="31">
        <v>448.6</v>
      </c>
      <c r="M117" s="31">
        <v>84.450289999999995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660.75</v>
      </c>
      <c r="D118" s="38">
        <v>660.18333333333328</v>
      </c>
      <c r="E118" s="38">
        <v>654.56666666666661</v>
      </c>
      <c r="F118" s="38">
        <v>648.38333333333333</v>
      </c>
      <c r="G118" s="38">
        <v>642.76666666666665</v>
      </c>
      <c r="H118" s="38">
        <v>666.36666666666656</v>
      </c>
      <c r="I118" s="38">
        <v>671.98333333333312</v>
      </c>
      <c r="J118" s="38">
        <v>678.16666666666652</v>
      </c>
      <c r="K118" s="31">
        <v>665.8</v>
      </c>
      <c r="L118" s="31">
        <v>654</v>
      </c>
      <c r="M118" s="31">
        <v>12.70336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357.3</v>
      </c>
      <c r="D119" s="38">
        <v>359.06666666666666</v>
      </c>
      <c r="E119" s="38">
        <v>353.43333333333334</v>
      </c>
      <c r="F119" s="38">
        <v>349.56666666666666</v>
      </c>
      <c r="G119" s="38">
        <v>343.93333333333334</v>
      </c>
      <c r="H119" s="38">
        <v>362.93333333333334</v>
      </c>
      <c r="I119" s="38">
        <v>368.56666666666666</v>
      </c>
      <c r="J119" s="38">
        <v>372.43333333333334</v>
      </c>
      <c r="K119" s="31">
        <v>364.7</v>
      </c>
      <c r="L119" s="31">
        <v>355.2</v>
      </c>
      <c r="M119" s="31">
        <v>12.89113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797.9</v>
      </c>
      <c r="D120" s="38">
        <v>797.94999999999993</v>
      </c>
      <c r="E120" s="38">
        <v>792.99999999999989</v>
      </c>
      <c r="F120" s="38">
        <v>788.09999999999991</v>
      </c>
      <c r="G120" s="38">
        <v>783.14999999999986</v>
      </c>
      <c r="H120" s="38">
        <v>802.84999999999991</v>
      </c>
      <c r="I120" s="38">
        <v>807.8</v>
      </c>
      <c r="J120" s="38">
        <v>812.69999999999993</v>
      </c>
      <c r="K120" s="31">
        <v>802.9</v>
      </c>
      <c r="L120" s="31">
        <v>793.05</v>
      </c>
      <c r="M120" s="31">
        <v>12.74976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492.7</v>
      </c>
      <c r="D121" s="38">
        <v>493.65000000000003</v>
      </c>
      <c r="E121" s="38">
        <v>490.30000000000007</v>
      </c>
      <c r="F121" s="38">
        <v>487.90000000000003</v>
      </c>
      <c r="G121" s="38">
        <v>484.55000000000007</v>
      </c>
      <c r="H121" s="38">
        <v>496.05000000000007</v>
      </c>
      <c r="I121" s="38">
        <v>499.40000000000009</v>
      </c>
      <c r="J121" s="38">
        <v>501.80000000000007</v>
      </c>
      <c r="K121" s="31">
        <v>497</v>
      </c>
      <c r="L121" s="31">
        <v>491.25</v>
      </c>
      <c r="M121" s="31">
        <v>11.71499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1780.05</v>
      </c>
      <c r="D122" s="38">
        <v>1771.9833333333333</v>
      </c>
      <c r="E122" s="38">
        <v>1762.0666666666666</v>
      </c>
      <c r="F122" s="38">
        <v>1744.0833333333333</v>
      </c>
      <c r="G122" s="38">
        <v>1734.1666666666665</v>
      </c>
      <c r="H122" s="38">
        <v>1789.9666666666667</v>
      </c>
      <c r="I122" s="38">
        <v>1799.8833333333332</v>
      </c>
      <c r="J122" s="38">
        <v>1817.8666666666668</v>
      </c>
      <c r="K122" s="31">
        <v>1781.9</v>
      </c>
      <c r="L122" s="31">
        <v>1754</v>
      </c>
      <c r="M122" s="31">
        <v>33.382849999999998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125.2</v>
      </c>
      <c r="D123" s="38">
        <v>124.76666666666667</v>
      </c>
      <c r="E123" s="38">
        <v>123.58333333333333</v>
      </c>
      <c r="F123" s="38">
        <v>121.96666666666667</v>
      </c>
      <c r="G123" s="38">
        <v>120.78333333333333</v>
      </c>
      <c r="H123" s="38">
        <v>126.38333333333333</v>
      </c>
      <c r="I123" s="38">
        <v>127.56666666666666</v>
      </c>
      <c r="J123" s="38">
        <v>129.18333333333334</v>
      </c>
      <c r="K123" s="31">
        <v>125.95</v>
      </c>
      <c r="L123" s="31">
        <v>123.15</v>
      </c>
      <c r="M123" s="31">
        <v>51.58372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2235.5500000000002</v>
      </c>
      <c r="D124" s="38">
        <v>2244.0833333333335</v>
      </c>
      <c r="E124" s="38">
        <v>2223.166666666667</v>
      </c>
      <c r="F124" s="38">
        <v>2210.7833333333333</v>
      </c>
      <c r="G124" s="38">
        <v>2189.8666666666668</v>
      </c>
      <c r="H124" s="38">
        <v>2256.4666666666672</v>
      </c>
      <c r="I124" s="38">
        <v>2277.3833333333341</v>
      </c>
      <c r="J124" s="38">
        <v>2289.7666666666673</v>
      </c>
      <c r="K124" s="31">
        <v>2265</v>
      </c>
      <c r="L124" s="31">
        <v>2231.6999999999998</v>
      </c>
      <c r="M124" s="31">
        <v>0.51298999999999995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395.2</v>
      </c>
      <c r="D125" s="38">
        <v>394.73333333333335</v>
      </c>
      <c r="E125" s="38">
        <v>391.7166666666667</v>
      </c>
      <c r="F125" s="38">
        <v>388.23333333333335</v>
      </c>
      <c r="G125" s="38">
        <v>385.2166666666667</v>
      </c>
      <c r="H125" s="38">
        <v>398.2166666666667</v>
      </c>
      <c r="I125" s="38">
        <v>401.23333333333335</v>
      </c>
      <c r="J125" s="38">
        <v>404.7166666666667</v>
      </c>
      <c r="K125" s="31">
        <v>397.75</v>
      </c>
      <c r="L125" s="31">
        <v>391.25</v>
      </c>
      <c r="M125" s="31">
        <v>12.517670000000001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423</v>
      </c>
      <c r="D126" s="38">
        <v>423.06666666666666</v>
      </c>
      <c r="E126" s="38">
        <v>420.18333333333334</v>
      </c>
      <c r="F126" s="38">
        <v>417.36666666666667</v>
      </c>
      <c r="G126" s="38">
        <v>414.48333333333335</v>
      </c>
      <c r="H126" s="38">
        <v>425.88333333333333</v>
      </c>
      <c r="I126" s="38">
        <v>428.76666666666665</v>
      </c>
      <c r="J126" s="38">
        <v>431.58333333333331</v>
      </c>
      <c r="K126" s="31">
        <v>425.95</v>
      </c>
      <c r="L126" s="31">
        <v>420.25</v>
      </c>
      <c r="M126" s="31">
        <v>30.74633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658.65</v>
      </c>
      <c r="D127" s="38">
        <v>661.51666666666665</v>
      </c>
      <c r="E127" s="38">
        <v>655.13333333333333</v>
      </c>
      <c r="F127" s="38">
        <v>651.61666666666667</v>
      </c>
      <c r="G127" s="38">
        <v>645.23333333333335</v>
      </c>
      <c r="H127" s="38">
        <v>665.0333333333333</v>
      </c>
      <c r="I127" s="38">
        <v>671.41666666666652</v>
      </c>
      <c r="J127" s="38">
        <v>674.93333333333328</v>
      </c>
      <c r="K127" s="31">
        <v>667.9</v>
      </c>
      <c r="L127" s="31">
        <v>658</v>
      </c>
      <c r="M127" s="31">
        <v>8.1333699999999993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2717.6</v>
      </c>
      <c r="D128" s="38">
        <v>2708.6833333333334</v>
      </c>
      <c r="E128" s="38">
        <v>2691.3666666666668</v>
      </c>
      <c r="F128" s="38">
        <v>2665.1333333333332</v>
      </c>
      <c r="G128" s="38">
        <v>2647.8166666666666</v>
      </c>
      <c r="H128" s="38">
        <v>2734.916666666667</v>
      </c>
      <c r="I128" s="38">
        <v>2752.2333333333336</v>
      </c>
      <c r="J128" s="38">
        <v>2778.4666666666672</v>
      </c>
      <c r="K128" s="31">
        <v>2726</v>
      </c>
      <c r="L128" s="31">
        <v>2682.45</v>
      </c>
      <c r="M128" s="31">
        <v>19.90672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5174.5</v>
      </c>
      <c r="D129" s="38">
        <v>5191.8166666666666</v>
      </c>
      <c r="E129" s="38">
        <v>5137.7333333333336</v>
      </c>
      <c r="F129" s="38">
        <v>5100.9666666666672</v>
      </c>
      <c r="G129" s="38">
        <v>5046.8833333333341</v>
      </c>
      <c r="H129" s="38">
        <v>5228.583333333333</v>
      </c>
      <c r="I129" s="38">
        <v>5282.666666666667</v>
      </c>
      <c r="J129" s="38">
        <v>5319.4333333333325</v>
      </c>
      <c r="K129" s="31">
        <v>5245.9</v>
      </c>
      <c r="L129" s="31">
        <v>5155.05</v>
      </c>
      <c r="M129" s="31">
        <v>3.5905200000000002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4367.95</v>
      </c>
      <c r="D130" s="38">
        <v>4374.3166666666666</v>
      </c>
      <c r="E130" s="38">
        <v>4339.6833333333334</v>
      </c>
      <c r="F130" s="38">
        <v>4311.416666666667</v>
      </c>
      <c r="G130" s="38">
        <v>4276.7833333333338</v>
      </c>
      <c r="H130" s="38">
        <v>4402.583333333333</v>
      </c>
      <c r="I130" s="38">
        <v>4437.2166666666662</v>
      </c>
      <c r="J130" s="38">
        <v>4465.4833333333327</v>
      </c>
      <c r="K130" s="31">
        <v>4408.95</v>
      </c>
      <c r="L130" s="31">
        <v>4346.05</v>
      </c>
      <c r="M130" s="31">
        <v>1.5344500000000001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1094.0999999999999</v>
      </c>
      <c r="D131" s="38">
        <v>1095.0666666666668</v>
      </c>
      <c r="E131" s="38">
        <v>1085.4333333333336</v>
      </c>
      <c r="F131" s="38">
        <v>1076.7666666666669</v>
      </c>
      <c r="G131" s="38">
        <v>1067.1333333333337</v>
      </c>
      <c r="H131" s="38">
        <v>1103.7333333333336</v>
      </c>
      <c r="I131" s="38">
        <v>1113.3666666666668</v>
      </c>
      <c r="J131" s="38">
        <v>1122.0333333333335</v>
      </c>
      <c r="K131" s="31">
        <v>1104.7</v>
      </c>
      <c r="L131" s="31">
        <v>1086.4000000000001</v>
      </c>
      <c r="M131" s="31">
        <v>7.7889200000000001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1542.45</v>
      </c>
      <c r="D132" s="38">
        <v>1544.4666666666665</v>
      </c>
      <c r="E132" s="38">
        <v>1534.083333333333</v>
      </c>
      <c r="F132" s="38">
        <v>1525.7166666666665</v>
      </c>
      <c r="G132" s="38">
        <v>1515.333333333333</v>
      </c>
      <c r="H132" s="38">
        <v>1552.833333333333</v>
      </c>
      <c r="I132" s="38">
        <v>1563.2166666666667</v>
      </c>
      <c r="J132" s="38">
        <v>1571.583333333333</v>
      </c>
      <c r="K132" s="31">
        <v>1554.85</v>
      </c>
      <c r="L132" s="31">
        <v>1536.1</v>
      </c>
      <c r="M132" s="31">
        <v>14.05076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298.05</v>
      </c>
      <c r="D133" s="38">
        <v>295.55</v>
      </c>
      <c r="E133" s="38">
        <v>290.65000000000003</v>
      </c>
      <c r="F133" s="38">
        <v>283.25</v>
      </c>
      <c r="G133" s="38">
        <v>278.35000000000002</v>
      </c>
      <c r="H133" s="38">
        <v>302.95000000000005</v>
      </c>
      <c r="I133" s="38">
        <v>307.85000000000002</v>
      </c>
      <c r="J133" s="38">
        <v>315.25000000000006</v>
      </c>
      <c r="K133" s="31">
        <v>300.45</v>
      </c>
      <c r="L133" s="31">
        <v>288.14999999999998</v>
      </c>
      <c r="M133" s="31">
        <v>89.992699999999999</v>
      </c>
      <c r="N133" s="1"/>
      <c r="O133" s="1"/>
    </row>
    <row r="134" spans="1:15" ht="12.75" customHeight="1">
      <c r="A134" s="56">
        <v>125</v>
      </c>
      <c r="B134" s="58" t="s">
        <v>883</v>
      </c>
      <c r="C134" s="31">
        <v>1833.45</v>
      </c>
      <c r="D134" s="38">
        <v>1841.0666666666668</v>
      </c>
      <c r="E134" s="38">
        <v>1822.4833333333336</v>
      </c>
      <c r="F134" s="38">
        <v>1811.5166666666667</v>
      </c>
      <c r="G134" s="38">
        <v>1792.9333333333334</v>
      </c>
      <c r="H134" s="38">
        <v>1852.0333333333338</v>
      </c>
      <c r="I134" s="38">
        <v>1870.6166666666672</v>
      </c>
      <c r="J134" s="38">
        <v>1881.5833333333339</v>
      </c>
      <c r="K134" s="31">
        <v>1859.65</v>
      </c>
      <c r="L134" s="31">
        <v>1830.1</v>
      </c>
      <c r="M134" s="31">
        <v>2.1924999999999999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553.45000000000005</v>
      </c>
      <c r="D135" s="38">
        <v>554.48333333333335</v>
      </c>
      <c r="E135" s="38">
        <v>550.26666666666665</v>
      </c>
      <c r="F135" s="38">
        <v>547.08333333333326</v>
      </c>
      <c r="G135" s="38">
        <v>542.86666666666656</v>
      </c>
      <c r="H135" s="38">
        <v>557.66666666666674</v>
      </c>
      <c r="I135" s="38">
        <v>561.88333333333344</v>
      </c>
      <c r="J135" s="38">
        <v>565.06666666666683</v>
      </c>
      <c r="K135" s="31">
        <v>558.70000000000005</v>
      </c>
      <c r="L135" s="31">
        <v>551.29999999999995</v>
      </c>
      <c r="M135" s="31">
        <v>7.8416600000000001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9600.9500000000007</v>
      </c>
      <c r="D136" s="38">
        <v>9562.3166666666675</v>
      </c>
      <c r="E136" s="38">
        <v>9484.633333333335</v>
      </c>
      <c r="F136" s="38">
        <v>9368.3166666666675</v>
      </c>
      <c r="G136" s="38">
        <v>9290.633333333335</v>
      </c>
      <c r="H136" s="38">
        <v>9678.633333333335</v>
      </c>
      <c r="I136" s="38">
        <v>9756.3166666666657</v>
      </c>
      <c r="J136" s="38">
        <v>9872.633333333335</v>
      </c>
      <c r="K136" s="31">
        <v>9640</v>
      </c>
      <c r="L136" s="31">
        <v>9446</v>
      </c>
      <c r="M136" s="31">
        <v>5.4684200000000001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580.6</v>
      </c>
      <c r="D137" s="38">
        <v>575.53333333333342</v>
      </c>
      <c r="E137" s="38">
        <v>568.11666666666679</v>
      </c>
      <c r="F137" s="38">
        <v>555.63333333333333</v>
      </c>
      <c r="G137" s="38">
        <v>548.2166666666667</v>
      </c>
      <c r="H137" s="38">
        <v>588.01666666666688</v>
      </c>
      <c r="I137" s="38">
        <v>595.43333333333362</v>
      </c>
      <c r="J137" s="38">
        <v>607.91666666666697</v>
      </c>
      <c r="K137" s="31">
        <v>582.95000000000005</v>
      </c>
      <c r="L137" s="31">
        <v>563.04999999999995</v>
      </c>
      <c r="M137" s="31">
        <v>22.27045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1013.85</v>
      </c>
      <c r="D138" s="38">
        <v>1021.7333333333335</v>
      </c>
      <c r="E138" s="38">
        <v>1002.2666666666669</v>
      </c>
      <c r="F138" s="38">
        <v>990.68333333333339</v>
      </c>
      <c r="G138" s="38">
        <v>971.21666666666681</v>
      </c>
      <c r="H138" s="38">
        <v>1033.3166666666671</v>
      </c>
      <c r="I138" s="38">
        <v>1052.7833333333333</v>
      </c>
      <c r="J138" s="38">
        <v>1064.366666666667</v>
      </c>
      <c r="K138" s="31">
        <v>1041.2</v>
      </c>
      <c r="L138" s="31">
        <v>1010.15</v>
      </c>
      <c r="M138" s="31">
        <v>10.572929999999999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881.5</v>
      </c>
      <c r="D139" s="38">
        <v>876.41666666666663</v>
      </c>
      <c r="E139" s="38">
        <v>863.68333333333328</v>
      </c>
      <c r="F139" s="38">
        <v>845.86666666666667</v>
      </c>
      <c r="G139" s="38">
        <v>833.13333333333333</v>
      </c>
      <c r="H139" s="38">
        <v>894.23333333333323</v>
      </c>
      <c r="I139" s="38">
        <v>906.96666666666658</v>
      </c>
      <c r="J139" s="38">
        <v>924.78333333333319</v>
      </c>
      <c r="K139" s="31">
        <v>889.15</v>
      </c>
      <c r="L139" s="31">
        <v>858.6</v>
      </c>
      <c r="M139" s="31">
        <v>13.426830000000001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94.65</v>
      </c>
      <c r="D140" s="38">
        <v>95</v>
      </c>
      <c r="E140" s="38">
        <v>94.15</v>
      </c>
      <c r="F140" s="38">
        <v>93.65</v>
      </c>
      <c r="G140" s="38">
        <v>92.800000000000011</v>
      </c>
      <c r="H140" s="38">
        <v>95.5</v>
      </c>
      <c r="I140" s="38">
        <v>96.35</v>
      </c>
      <c r="J140" s="38">
        <v>96.85</v>
      </c>
      <c r="K140" s="31">
        <v>95.85</v>
      </c>
      <c r="L140" s="31">
        <v>94.5</v>
      </c>
      <c r="M140" s="31">
        <v>57.792409999999997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2354.1999999999998</v>
      </c>
      <c r="D141" s="38">
        <v>2359.5833333333335</v>
      </c>
      <c r="E141" s="38">
        <v>2335.166666666667</v>
      </c>
      <c r="F141" s="38">
        <v>2316.1333333333337</v>
      </c>
      <c r="G141" s="38">
        <v>2291.7166666666672</v>
      </c>
      <c r="H141" s="38">
        <v>2378.6166666666668</v>
      </c>
      <c r="I141" s="38">
        <v>2403.0333333333338</v>
      </c>
      <c r="J141" s="38">
        <v>2422.0666666666666</v>
      </c>
      <c r="K141" s="31">
        <v>2384</v>
      </c>
      <c r="L141" s="31">
        <v>2340.5500000000002</v>
      </c>
      <c r="M141" s="31">
        <v>2.0766900000000001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108675.55</v>
      </c>
      <c r="D142" s="38">
        <v>108642.23333333332</v>
      </c>
      <c r="E142" s="38">
        <v>108084.46666666665</v>
      </c>
      <c r="F142" s="38">
        <v>107493.38333333332</v>
      </c>
      <c r="G142" s="38">
        <v>106935.61666666664</v>
      </c>
      <c r="H142" s="38">
        <v>109233.31666666665</v>
      </c>
      <c r="I142" s="38">
        <v>109791.08333333334</v>
      </c>
      <c r="J142" s="38">
        <v>110382.16666666666</v>
      </c>
      <c r="K142" s="31">
        <v>109200</v>
      </c>
      <c r="L142" s="31">
        <v>108051.15</v>
      </c>
      <c r="M142" s="31">
        <v>4.181E-2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59.5</v>
      </c>
      <c r="D143" s="38">
        <v>59.783333333333331</v>
      </c>
      <c r="E143" s="38">
        <v>58.86666666666666</v>
      </c>
      <c r="F143" s="38">
        <v>58.233333333333327</v>
      </c>
      <c r="G143" s="38">
        <v>57.316666666666656</v>
      </c>
      <c r="H143" s="38">
        <v>60.416666666666664</v>
      </c>
      <c r="I143" s="38">
        <v>61.333333333333336</v>
      </c>
      <c r="J143" s="38">
        <v>61.966666666666669</v>
      </c>
      <c r="K143" s="31">
        <v>60.7</v>
      </c>
      <c r="L143" s="31">
        <v>59.15</v>
      </c>
      <c r="M143" s="31">
        <v>151.42912000000001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1264.8</v>
      </c>
      <c r="D144" s="38">
        <v>1260.9333333333334</v>
      </c>
      <c r="E144" s="38">
        <v>1253.8666666666668</v>
      </c>
      <c r="F144" s="38">
        <v>1242.9333333333334</v>
      </c>
      <c r="G144" s="38">
        <v>1235.8666666666668</v>
      </c>
      <c r="H144" s="38">
        <v>1271.8666666666668</v>
      </c>
      <c r="I144" s="38">
        <v>1278.9333333333334</v>
      </c>
      <c r="J144" s="38">
        <v>1289.8666666666668</v>
      </c>
      <c r="K144" s="31">
        <v>1268</v>
      </c>
      <c r="L144" s="31">
        <v>1250</v>
      </c>
      <c r="M144" s="31">
        <v>3.2053500000000001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4152</v>
      </c>
      <c r="D145" s="38">
        <v>4164.45</v>
      </c>
      <c r="E145" s="38">
        <v>4133.8999999999996</v>
      </c>
      <c r="F145" s="38">
        <v>4115.8</v>
      </c>
      <c r="G145" s="38">
        <v>4085.25</v>
      </c>
      <c r="H145" s="38">
        <v>4182.5499999999993</v>
      </c>
      <c r="I145" s="38">
        <v>4213.1000000000004</v>
      </c>
      <c r="J145" s="38">
        <v>4231.1999999999989</v>
      </c>
      <c r="K145" s="31">
        <v>4195</v>
      </c>
      <c r="L145" s="31">
        <v>4146.3500000000004</v>
      </c>
      <c r="M145" s="31">
        <v>2.2947899999999999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4513.75</v>
      </c>
      <c r="D146" s="38">
        <v>4509.8833333333332</v>
      </c>
      <c r="E146" s="38">
        <v>4464.8666666666668</v>
      </c>
      <c r="F146" s="38">
        <v>4415.9833333333336</v>
      </c>
      <c r="G146" s="38">
        <v>4370.9666666666672</v>
      </c>
      <c r="H146" s="38">
        <v>4558.7666666666664</v>
      </c>
      <c r="I146" s="38">
        <v>4603.7833333333328</v>
      </c>
      <c r="J146" s="38">
        <v>4652.6666666666661</v>
      </c>
      <c r="K146" s="31">
        <v>4554.8999999999996</v>
      </c>
      <c r="L146" s="31">
        <v>4461</v>
      </c>
      <c r="M146" s="31">
        <v>1.35623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22183.15</v>
      </c>
      <c r="D147" s="38">
        <v>22134.316666666666</v>
      </c>
      <c r="E147" s="38">
        <v>21998.833333333332</v>
      </c>
      <c r="F147" s="38">
        <v>21814.516666666666</v>
      </c>
      <c r="G147" s="38">
        <v>21679.033333333333</v>
      </c>
      <c r="H147" s="38">
        <v>22318.633333333331</v>
      </c>
      <c r="I147" s="38">
        <v>22454.116666666669</v>
      </c>
      <c r="J147" s="38">
        <v>22638.433333333331</v>
      </c>
      <c r="K147" s="31">
        <v>22269.8</v>
      </c>
      <c r="L147" s="31">
        <v>21950</v>
      </c>
      <c r="M147" s="31">
        <v>0.61377999999999999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50.55</v>
      </c>
      <c r="D148" s="38">
        <v>50.533333333333331</v>
      </c>
      <c r="E148" s="38">
        <v>49.916666666666664</v>
      </c>
      <c r="F148" s="38">
        <v>49.283333333333331</v>
      </c>
      <c r="G148" s="38">
        <v>48.666666666666664</v>
      </c>
      <c r="H148" s="38">
        <v>51.166666666666664</v>
      </c>
      <c r="I148" s="38">
        <v>51.783333333333339</v>
      </c>
      <c r="J148" s="38">
        <v>52.416666666666664</v>
      </c>
      <c r="K148" s="31">
        <v>51.15</v>
      </c>
      <c r="L148" s="31">
        <v>49.9</v>
      </c>
      <c r="M148" s="31">
        <v>121.38009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122.35</v>
      </c>
      <c r="D149" s="38">
        <v>122.68333333333332</v>
      </c>
      <c r="E149" s="38">
        <v>121.26666666666665</v>
      </c>
      <c r="F149" s="38">
        <v>120.18333333333332</v>
      </c>
      <c r="G149" s="38">
        <v>118.76666666666665</v>
      </c>
      <c r="H149" s="38">
        <v>123.76666666666665</v>
      </c>
      <c r="I149" s="38">
        <v>125.18333333333331</v>
      </c>
      <c r="J149" s="38">
        <v>126.26666666666665</v>
      </c>
      <c r="K149" s="31">
        <v>124.1</v>
      </c>
      <c r="L149" s="31">
        <v>121.6</v>
      </c>
      <c r="M149" s="31">
        <v>203.00037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221.7</v>
      </c>
      <c r="D150" s="38">
        <v>221.88333333333335</v>
      </c>
      <c r="E150" s="38">
        <v>220.8666666666667</v>
      </c>
      <c r="F150" s="38">
        <v>220.03333333333336</v>
      </c>
      <c r="G150" s="38">
        <v>219.01666666666671</v>
      </c>
      <c r="H150" s="38">
        <v>222.7166666666667</v>
      </c>
      <c r="I150" s="38">
        <v>223.73333333333335</v>
      </c>
      <c r="J150" s="38">
        <v>224.56666666666669</v>
      </c>
      <c r="K150" s="31">
        <v>222.9</v>
      </c>
      <c r="L150" s="31">
        <v>221.05</v>
      </c>
      <c r="M150" s="31">
        <v>135.07905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135.25</v>
      </c>
      <c r="D151" s="38">
        <v>135.41666666666666</v>
      </c>
      <c r="E151" s="38">
        <v>134.33333333333331</v>
      </c>
      <c r="F151" s="38">
        <v>133.41666666666666</v>
      </c>
      <c r="G151" s="38">
        <v>132.33333333333331</v>
      </c>
      <c r="H151" s="38">
        <v>136.33333333333331</v>
      </c>
      <c r="I151" s="38">
        <v>137.41666666666663</v>
      </c>
      <c r="J151" s="38">
        <v>138.33333333333331</v>
      </c>
      <c r="K151" s="31">
        <v>136.5</v>
      </c>
      <c r="L151" s="31">
        <v>134.5</v>
      </c>
      <c r="M151" s="31">
        <v>50.362439999999999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1097.2</v>
      </c>
      <c r="D152" s="38">
        <v>1098.3500000000001</v>
      </c>
      <c r="E152" s="38">
        <v>1089.3000000000002</v>
      </c>
      <c r="F152" s="38">
        <v>1081.4000000000001</v>
      </c>
      <c r="G152" s="38">
        <v>1072.3500000000001</v>
      </c>
      <c r="H152" s="38">
        <v>1106.2500000000002</v>
      </c>
      <c r="I152" s="38">
        <v>1115.3</v>
      </c>
      <c r="J152" s="38">
        <v>1123.2000000000003</v>
      </c>
      <c r="K152" s="31">
        <v>1107.4000000000001</v>
      </c>
      <c r="L152" s="31">
        <v>1090.45</v>
      </c>
      <c r="M152" s="31">
        <v>2.6603699999999999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3957.65</v>
      </c>
      <c r="D153" s="38">
        <v>3962.9333333333329</v>
      </c>
      <c r="E153" s="38">
        <v>3941.9666666666658</v>
      </c>
      <c r="F153" s="38">
        <v>3926.2833333333328</v>
      </c>
      <c r="G153" s="38">
        <v>3905.3166666666657</v>
      </c>
      <c r="H153" s="38">
        <v>3978.6166666666659</v>
      </c>
      <c r="I153" s="38">
        <v>3999.583333333333</v>
      </c>
      <c r="J153" s="38">
        <v>4015.266666666666</v>
      </c>
      <c r="K153" s="31">
        <v>3983.9</v>
      </c>
      <c r="L153" s="31">
        <v>3947.25</v>
      </c>
      <c r="M153" s="31">
        <v>0.17865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290.95</v>
      </c>
      <c r="D154" s="38">
        <v>292.41666666666669</v>
      </c>
      <c r="E154" s="38">
        <v>287.88333333333338</v>
      </c>
      <c r="F154" s="38">
        <v>284.81666666666672</v>
      </c>
      <c r="G154" s="38">
        <v>280.28333333333342</v>
      </c>
      <c r="H154" s="38">
        <v>295.48333333333335</v>
      </c>
      <c r="I154" s="38">
        <v>300.01666666666665</v>
      </c>
      <c r="J154" s="38">
        <v>303.08333333333331</v>
      </c>
      <c r="K154" s="31">
        <v>296.95</v>
      </c>
      <c r="L154" s="31">
        <v>289.35000000000002</v>
      </c>
      <c r="M154" s="31">
        <v>10.159990000000001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175.5</v>
      </c>
      <c r="D155" s="38">
        <v>175.9</v>
      </c>
      <c r="E155" s="38">
        <v>174.60000000000002</v>
      </c>
      <c r="F155" s="38">
        <v>173.70000000000002</v>
      </c>
      <c r="G155" s="38">
        <v>172.40000000000003</v>
      </c>
      <c r="H155" s="38">
        <v>176.8</v>
      </c>
      <c r="I155" s="38">
        <v>178.10000000000002</v>
      </c>
      <c r="J155" s="38">
        <v>179</v>
      </c>
      <c r="K155" s="31">
        <v>177.2</v>
      </c>
      <c r="L155" s="31">
        <v>175</v>
      </c>
      <c r="M155" s="31">
        <v>63.796109999999999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39964.6</v>
      </c>
      <c r="D156" s="38">
        <v>40121.200000000004</v>
      </c>
      <c r="E156" s="38">
        <v>39643.400000000009</v>
      </c>
      <c r="F156" s="38">
        <v>39322.200000000004</v>
      </c>
      <c r="G156" s="38">
        <v>38844.400000000009</v>
      </c>
      <c r="H156" s="38">
        <v>40442.400000000009</v>
      </c>
      <c r="I156" s="38">
        <v>40920.200000000012</v>
      </c>
      <c r="J156" s="38">
        <v>41241.400000000009</v>
      </c>
      <c r="K156" s="31">
        <v>40599</v>
      </c>
      <c r="L156" s="31">
        <v>39800</v>
      </c>
      <c r="M156" s="31">
        <v>0.50836000000000003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1282.05</v>
      </c>
      <c r="D157" s="38">
        <v>1287.0166666666667</v>
      </c>
      <c r="E157" s="38">
        <v>1274.0333333333333</v>
      </c>
      <c r="F157" s="38">
        <v>1266.0166666666667</v>
      </c>
      <c r="G157" s="38">
        <v>1253.0333333333333</v>
      </c>
      <c r="H157" s="38">
        <v>1295.0333333333333</v>
      </c>
      <c r="I157" s="38">
        <v>1308.0166666666664</v>
      </c>
      <c r="J157" s="38">
        <v>1316.0333333333333</v>
      </c>
      <c r="K157" s="31">
        <v>1300</v>
      </c>
      <c r="L157" s="31">
        <v>1279</v>
      </c>
      <c r="M157" s="31">
        <v>0.79107000000000005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904.75</v>
      </c>
      <c r="D158" s="38">
        <v>894.63333333333333</v>
      </c>
      <c r="E158" s="38">
        <v>873.11666666666667</v>
      </c>
      <c r="F158" s="38">
        <v>841.48333333333335</v>
      </c>
      <c r="G158" s="38">
        <v>819.9666666666667</v>
      </c>
      <c r="H158" s="38">
        <v>926.26666666666665</v>
      </c>
      <c r="I158" s="38">
        <v>947.7833333333333</v>
      </c>
      <c r="J158" s="38">
        <v>979.41666666666663</v>
      </c>
      <c r="K158" s="31">
        <v>916.15</v>
      </c>
      <c r="L158" s="31">
        <v>863</v>
      </c>
      <c r="M158" s="31">
        <v>77.139060000000001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1075.6500000000001</v>
      </c>
      <c r="D159" s="38">
        <v>1071.8666666666668</v>
      </c>
      <c r="E159" s="38">
        <v>1063.8333333333335</v>
      </c>
      <c r="F159" s="38">
        <v>1052.0166666666667</v>
      </c>
      <c r="G159" s="38">
        <v>1043.9833333333333</v>
      </c>
      <c r="H159" s="38">
        <v>1083.6833333333336</v>
      </c>
      <c r="I159" s="38">
        <v>1091.7166666666669</v>
      </c>
      <c r="J159" s="38">
        <v>1103.5333333333338</v>
      </c>
      <c r="K159" s="31">
        <v>1079.9000000000001</v>
      </c>
      <c r="L159" s="31">
        <v>1060.05</v>
      </c>
      <c r="M159" s="31">
        <v>21.697590000000002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5005.1000000000004</v>
      </c>
      <c r="D160" s="38">
        <v>5022.9666666666672</v>
      </c>
      <c r="E160" s="38">
        <v>4969.9333333333343</v>
      </c>
      <c r="F160" s="38">
        <v>4934.7666666666673</v>
      </c>
      <c r="G160" s="38">
        <v>4881.7333333333345</v>
      </c>
      <c r="H160" s="38">
        <v>5058.1333333333341</v>
      </c>
      <c r="I160" s="38">
        <v>5111.166666666667</v>
      </c>
      <c r="J160" s="38">
        <v>5146.3333333333339</v>
      </c>
      <c r="K160" s="31">
        <v>5076</v>
      </c>
      <c r="L160" s="31">
        <v>4987.8</v>
      </c>
      <c r="M160" s="31">
        <v>1.8898299999999999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221.05</v>
      </c>
      <c r="D161" s="38">
        <v>221.46666666666667</v>
      </c>
      <c r="E161" s="38">
        <v>220.18333333333334</v>
      </c>
      <c r="F161" s="38">
        <v>219.31666666666666</v>
      </c>
      <c r="G161" s="38">
        <v>218.03333333333333</v>
      </c>
      <c r="H161" s="38">
        <v>222.33333333333334</v>
      </c>
      <c r="I161" s="38">
        <v>223.6166666666667</v>
      </c>
      <c r="J161" s="38">
        <v>224.48333333333335</v>
      </c>
      <c r="K161" s="31">
        <v>222.75</v>
      </c>
      <c r="L161" s="31">
        <v>220.6</v>
      </c>
      <c r="M161" s="31">
        <v>7.0213599999999996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273.35000000000002</v>
      </c>
      <c r="D162" s="38">
        <v>273.41666666666669</v>
      </c>
      <c r="E162" s="38">
        <v>271.58333333333337</v>
      </c>
      <c r="F162" s="38">
        <v>269.81666666666666</v>
      </c>
      <c r="G162" s="38">
        <v>267.98333333333335</v>
      </c>
      <c r="H162" s="38">
        <v>275.18333333333339</v>
      </c>
      <c r="I162" s="38">
        <v>277.01666666666677</v>
      </c>
      <c r="J162" s="38">
        <v>278.78333333333342</v>
      </c>
      <c r="K162" s="31">
        <v>275.25</v>
      </c>
      <c r="L162" s="31">
        <v>271.64999999999998</v>
      </c>
      <c r="M162" s="31">
        <v>86.288390000000007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15600.8</v>
      </c>
      <c r="D163" s="38">
        <v>15567.666666666666</v>
      </c>
      <c r="E163" s="38">
        <v>15435.333333333332</v>
      </c>
      <c r="F163" s="38">
        <v>15269.866666666667</v>
      </c>
      <c r="G163" s="38">
        <v>15137.533333333333</v>
      </c>
      <c r="H163" s="38">
        <v>15733.133333333331</v>
      </c>
      <c r="I163" s="38">
        <v>15865.466666666664</v>
      </c>
      <c r="J163" s="38">
        <v>16030.933333333331</v>
      </c>
      <c r="K163" s="31">
        <v>15700</v>
      </c>
      <c r="L163" s="31">
        <v>15402.2</v>
      </c>
      <c r="M163" s="31">
        <v>6.5490000000000007E-2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2506.9499999999998</v>
      </c>
      <c r="D164" s="38">
        <v>2529.8166666666666</v>
      </c>
      <c r="E164" s="38">
        <v>2477.1333333333332</v>
      </c>
      <c r="F164" s="38">
        <v>2447.3166666666666</v>
      </c>
      <c r="G164" s="38">
        <v>2394.6333333333332</v>
      </c>
      <c r="H164" s="38">
        <v>2559.6333333333332</v>
      </c>
      <c r="I164" s="38">
        <v>2612.3166666666666</v>
      </c>
      <c r="J164" s="38">
        <v>2642.1333333333332</v>
      </c>
      <c r="K164" s="31">
        <v>2582.5</v>
      </c>
      <c r="L164" s="31">
        <v>2500</v>
      </c>
      <c r="M164" s="31">
        <v>8.7917400000000008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3690.5</v>
      </c>
      <c r="D165" s="38">
        <v>3694.1166666666668</v>
      </c>
      <c r="E165" s="38">
        <v>3669.4333333333334</v>
      </c>
      <c r="F165" s="38">
        <v>3648.3666666666668</v>
      </c>
      <c r="G165" s="38">
        <v>3623.6833333333334</v>
      </c>
      <c r="H165" s="38">
        <v>3715.1833333333334</v>
      </c>
      <c r="I165" s="38">
        <v>3739.8666666666668</v>
      </c>
      <c r="J165" s="38">
        <v>3760.9333333333334</v>
      </c>
      <c r="K165" s="31">
        <v>3718.8</v>
      </c>
      <c r="L165" s="31">
        <v>3673.05</v>
      </c>
      <c r="M165" s="31">
        <v>2.45688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63.35</v>
      </c>
      <c r="D166" s="38">
        <v>63.150000000000006</v>
      </c>
      <c r="E166" s="38">
        <v>62.600000000000009</v>
      </c>
      <c r="F166" s="38">
        <v>61.85</v>
      </c>
      <c r="G166" s="38">
        <v>61.300000000000004</v>
      </c>
      <c r="H166" s="38">
        <v>63.900000000000013</v>
      </c>
      <c r="I166" s="38">
        <v>64.450000000000017</v>
      </c>
      <c r="J166" s="38">
        <v>65.200000000000017</v>
      </c>
      <c r="K166" s="31">
        <v>63.7</v>
      </c>
      <c r="L166" s="31">
        <v>62.4</v>
      </c>
      <c r="M166" s="31">
        <v>355.62765999999999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741.55</v>
      </c>
      <c r="D167" s="38">
        <v>738.30000000000007</v>
      </c>
      <c r="E167" s="38">
        <v>726.75000000000011</v>
      </c>
      <c r="F167" s="38">
        <v>711.95</v>
      </c>
      <c r="G167" s="38">
        <v>700.40000000000009</v>
      </c>
      <c r="H167" s="38">
        <v>753.10000000000014</v>
      </c>
      <c r="I167" s="38">
        <v>764.65000000000009</v>
      </c>
      <c r="J167" s="38">
        <v>779.45000000000016</v>
      </c>
      <c r="K167" s="31">
        <v>749.85</v>
      </c>
      <c r="L167" s="31">
        <v>723.5</v>
      </c>
      <c r="M167" s="31">
        <v>13.8893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5135.05</v>
      </c>
      <c r="D168" s="38">
        <v>5097.3499999999995</v>
      </c>
      <c r="E168" s="38">
        <v>5038.6999999999989</v>
      </c>
      <c r="F168" s="38">
        <v>4942.3499999999995</v>
      </c>
      <c r="G168" s="38">
        <v>4883.6999999999989</v>
      </c>
      <c r="H168" s="38">
        <v>5193.6999999999989</v>
      </c>
      <c r="I168" s="38">
        <v>5252.3499999999985</v>
      </c>
      <c r="J168" s="38">
        <v>5348.6999999999989</v>
      </c>
      <c r="K168" s="31">
        <v>5156</v>
      </c>
      <c r="L168" s="31">
        <v>5001</v>
      </c>
      <c r="M168" s="31">
        <v>9.7566900000000008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434.9</v>
      </c>
      <c r="D169" s="38">
        <v>437.63333333333338</v>
      </c>
      <c r="E169" s="38">
        <v>429.26666666666677</v>
      </c>
      <c r="F169" s="38">
        <v>423.63333333333338</v>
      </c>
      <c r="G169" s="38">
        <v>415.26666666666677</v>
      </c>
      <c r="H169" s="38">
        <v>443.26666666666677</v>
      </c>
      <c r="I169" s="38">
        <v>451.63333333333344</v>
      </c>
      <c r="J169" s="38">
        <v>457.26666666666677</v>
      </c>
      <c r="K169" s="31">
        <v>446</v>
      </c>
      <c r="L169" s="31">
        <v>432</v>
      </c>
      <c r="M169" s="31">
        <v>20.48884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249.6</v>
      </c>
      <c r="D170" s="38">
        <v>248.93333333333331</v>
      </c>
      <c r="E170" s="38">
        <v>247.86666666666662</v>
      </c>
      <c r="F170" s="38">
        <v>246.1333333333333</v>
      </c>
      <c r="G170" s="38">
        <v>245.06666666666661</v>
      </c>
      <c r="H170" s="38">
        <v>250.66666666666663</v>
      </c>
      <c r="I170" s="38">
        <v>251.73333333333329</v>
      </c>
      <c r="J170" s="38">
        <v>253.46666666666664</v>
      </c>
      <c r="K170" s="31">
        <v>250</v>
      </c>
      <c r="L170" s="31">
        <v>247.2</v>
      </c>
      <c r="M170" s="31">
        <v>63.657150000000001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571</v>
      </c>
      <c r="D171" s="38">
        <v>570.23333333333335</v>
      </c>
      <c r="E171" s="38">
        <v>565.81666666666672</v>
      </c>
      <c r="F171" s="38">
        <v>560.63333333333333</v>
      </c>
      <c r="G171" s="38">
        <v>556.2166666666667</v>
      </c>
      <c r="H171" s="38">
        <v>575.41666666666674</v>
      </c>
      <c r="I171" s="38">
        <v>579.83333333333326</v>
      </c>
      <c r="J171" s="38">
        <v>585.01666666666677</v>
      </c>
      <c r="K171" s="31">
        <v>574.65</v>
      </c>
      <c r="L171" s="31">
        <v>565.04999999999995</v>
      </c>
      <c r="M171" s="31">
        <v>3.6562700000000001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849.95</v>
      </c>
      <c r="D172" s="38">
        <v>852.04999999999984</v>
      </c>
      <c r="E172" s="38">
        <v>841.6999999999997</v>
      </c>
      <c r="F172" s="38">
        <v>833.44999999999982</v>
      </c>
      <c r="G172" s="38">
        <v>823.09999999999968</v>
      </c>
      <c r="H172" s="38">
        <v>860.29999999999973</v>
      </c>
      <c r="I172" s="38">
        <v>870.64999999999986</v>
      </c>
      <c r="J172" s="38">
        <v>878.89999999999975</v>
      </c>
      <c r="K172" s="31">
        <v>862.4</v>
      </c>
      <c r="L172" s="31">
        <v>843.8</v>
      </c>
      <c r="M172" s="31">
        <v>2.93364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240.05</v>
      </c>
      <c r="D173" s="38">
        <v>239.55000000000004</v>
      </c>
      <c r="E173" s="38">
        <v>238.20000000000007</v>
      </c>
      <c r="F173" s="38">
        <v>236.35000000000002</v>
      </c>
      <c r="G173" s="38">
        <v>235.00000000000006</v>
      </c>
      <c r="H173" s="38">
        <v>241.40000000000009</v>
      </c>
      <c r="I173" s="38">
        <v>242.75000000000006</v>
      </c>
      <c r="J173" s="38">
        <v>244.60000000000011</v>
      </c>
      <c r="K173" s="31">
        <v>240.9</v>
      </c>
      <c r="L173" s="31">
        <v>237.7</v>
      </c>
      <c r="M173" s="31">
        <v>125.98059000000001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2522.1999999999998</v>
      </c>
      <c r="D174" s="38">
        <v>2527.333333333333</v>
      </c>
      <c r="E174" s="38">
        <v>2511.8166666666662</v>
      </c>
      <c r="F174" s="38">
        <v>2501.4333333333329</v>
      </c>
      <c r="G174" s="38">
        <v>2485.9166666666661</v>
      </c>
      <c r="H174" s="38">
        <v>2537.7166666666662</v>
      </c>
      <c r="I174" s="38">
        <v>2553.2333333333327</v>
      </c>
      <c r="J174" s="38">
        <v>2563.6166666666663</v>
      </c>
      <c r="K174" s="31">
        <v>2542.85</v>
      </c>
      <c r="L174" s="31">
        <v>2516.9499999999998</v>
      </c>
      <c r="M174" s="31">
        <v>47.589759999999998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86.05</v>
      </c>
      <c r="D175" s="38">
        <v>86.333333333333329</v>
      </c>
      <c r="E175" s="38">
        <v>85.516666666666652</v>
      </c>
      <c r="F175" s="38">
        <v>84.98333333333332</v>
      </c>
      <c r="G175" s="38">
        <v>84.166666666666643</v>
      </c>
      <c r="H175" s="38">
        <v>86.86666666666666</v>
      </c>
      <c r="I175" s="38">
        <v>87.683333333333351</v>
      </c>
      <c r="J175" s="38">
        <v>88.216666666666669</v>
      </c>
      <c r="K175" s="31">
        <v>87.15</v>
      </c>
      <c r="L175" s="31">
        <v>85.8</v>
      </c>
      <c r="M175" s="31">
        <v>113.86588999999999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840.3</v>
      </c>
      <c r="D176" s="38">
        <v>838.91666666666663</v>
      </c>
      <c r="E176" s="38">
        <v>831.98333333333323</v>
      </c>
      <c r="F176" s="38">
        <v>823.66666666666663</v>
      </c>
      <c r="G176" s="38">
        <v>816.73333333333323</v>
      </c>
      <c r="H176" s="38">
        <v>847.23333333333323</v>
      </c>
      <c r="I176" s="38">
        <v>854.16666666666663</v>
      </c>
      <c r="J176" s="38">
        <v>862.48333333333323</v>
      </c>
      <c r="K176" s="31">
        <v>845.85</v>
      </c>
      <c r="L176" s="31">
        <v>830.6</v>
      </c>
      <c r="M176" s="31">
        <v>20.52496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1300.25</v>
      </c>
      <c r="D177" s="38">
        <v>1297</v>
      </c>
      <c r="E177" s="38">
        <v>1289.5</v>
      </c>
      <c r="F177" s="38">
        <v>1278.75</v>
      </c>
      <c r="G177" s="38">
        <v>1271.25</v>
      </c>
      <c r="H177" s="38">
        <v>1307.75</v>
      </c>
      <c r="I177" s="38">
        <v>1315.25</v>
      </c>
      <c r="J177" s="38">
        <v>1326</v>
      </c>
      <c r="K177" s="31">
        <v>1304.5</v>
      </c>
      <c r="L177" s="31">
        <v>1286.25</v>
      </c>
      <c r="M177" s="31">
        <v>5.8345799999999999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576.9</v>
      </c>
      <c r="D178" s="38">
        <v>573.61666666666667</v>
      </c>
      <c r="E178" s="38">
        <v>569.2833333333333</v>
      </c>
      <c r="F178" s="38">
        <v>561.66666666666663</v>
      </c>
      <c r="G178" s="38">
        <v>557.33333333333326</v>
      </c>
      <c r="H178" s="38">
        <v>581.23333333333335</v>
      </c>
      <c r="I178" s="38">
        <v>585.56666666666661</v>
      </c>
      <c r="J178" s="38">
        <v>593.18333333333339</v>
      </c>
      <c r="K178" s="31">
        <v>577.95000000000005</v>
      </c>
      <c r="L178" s="31">
        <v>566</v>
      </c>
      <c r="M178" s="31">
        <v>185.79297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23670.5</v>
      </c>
      <c r="D179" s="38">
        <v>23861.833333333332</v>
      </c>
      <c r="E179" s="38">
        <v>23433.666666666664</v>
      </c>
      <c r="F179" s="38">
        <v>23196.833333333332</v>
      </c>
      <c r="G179" s="38">
        <v>22768.666666666664</v>
      </c>
      <c r="H179" s="38">
        <v>24098.666666666664</v>
      </c>
      <c r="I179" s="38">
        <v>24526.833333333328</v>
      </c>
      <c r="J179" s="38">
        <v>24763.666666666664</v>
      </c>
      <c r="K179" s="31">
        <v>24290</v>
      </c>
      <c r="L179" s="31">
        <v>23625</v>
      </c>
      <c r="M179" s="31">
        <v>0.40294000000000002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1852.2</v>
      </c>
      <c r="D180" s="38">
        <v>1843.2333333333336</v>
      </c>
      <c r="E180" s="38">
        <v>1830.1166666666672</v>
      </c>
      <c r="F180" s="38">
        <v>1808.0333333333338</v>
      </c>
      <c r="G180" s="38">
        <v>1794.9166666666674</v>
      </c>
      <c r="H180" s="38">
        <v>1865.3166666666671</v>
      </c>
      <c r="I180" s="38">
        <v>1878.4333333333334</v>
      </c>
      <c r="J180" s="38">
        <v>1900.5166666666669</v>
      </c>
      <c r="K180" s="31">
        <v>1856.35</v>
      </c>
      <c r="L180" s="31">
        <v>1821.15</v>
      </c>
      <c r="M180" s="31">
        <v>4.9509600000000002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3718.35</v>
      </c>
      <c r="D181" s="38">
        <v>3707.1166666666668</v>
      </c>
      <c r="E181" s="38">
        <v>3676.2333333333336</v>
      </c>
      <c r="F181" s="38">
        <v>3634.1166666666668</v>
      </c>
      <c r="G181" s="38">
        <v>3603.2333333333336</v>
      </c>
      <c r="H181" s="38">
        <v>3749.2333333333336</v>
      </c>
      <c r="I181" s="38">
        <v>3780.1166666666668</v>
      </c>
      <c r="J181" s="38">
        <v>3822.2333333333336</v>
      </c>
      <c r="K181" s="31">
        <v>3738</v>
      </c>
      <c r="L181" s="31">
        <v>3665</v>
      </c>
      <c r="M181" s="31">
        <v>3.2215699999999998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586.79999999999995</v>
      </c>
      <c r="D182" s="38">
        <v>597.93333333333328</v>
      </c>
      <c r="E182" s="38">
        <v>569.91666666666652</v>
      </c>
      <c r="F182" s="38">
        <v>553.03333333333319</v>
      </c>
      <c r="G182" s="38">
        <v>525.01666666666642</v>
      </c>
      <c r="H182" s="38">
        <v>614.81666666666661</v>
      </c>
      <c r="I182" s="38">
        <v>642.83333333333326</v>
      </c>
      <c r="J182" s="38">
        <v>659.7166666666667</v>
      </c>
      <c r="K182" s="31">
        <v>625.95000000000005</v>
      </c>
      <c r="L182" s="31">
        <v>581.04999999999995</v>
      </c>
      <c r="M182" s="31">
        <v>34.31091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2310.8000000000002</v>
      </c>
      <c r="D183" s="38">
        <v>2313.3333333333335</v>
      </c>
      <c r="E183" s="38">
        <v>2293.666666666667</v>
      </c>
      <c r="F183" s="38">
        <v>2276.5333333333333</v>
      </c>
      <c r="G183" s="38">
        <v>2256.8666666666668</v>
      </c>
      <c r="H183" s="38">
        <v>2330.4666666666672</v>
      </c>
      <c r="I183" s="38">
        <v>2350.1333333333341</v>
      </c>
      <c r="J183" s="38">
        <v>2367.2666666666673</v>
      </c>
      <c r="K183" s="31">
        <v>2333</v>
      </c>
      <c r="L183" s="31">
        <v>2296.1999999999998</v>
      </c>
      <c r="M183" s="31">
        <v>4.2023700000000002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1123.7</v>
      </c>
      <c r="D184" s="38">
        <v>1121.5833333333333</v>
      </c>
      <c r="E184" s="38">
        <v>1112.7166666666665</v>
      </c>
      <c r="F184" s="38">
        <v>1101.7333333333331</v>
      </c>
      <c r="G184" s="38">
        <v>1092.8666666666663</v>
      </c>
      <c r="H184" s="38">
        <v>1132.5666666666666</v>
      </c>
      <c r="I184" s="38">
        <v>1141.4333333333334</v>
      </c>
      <c r="J184" s="38">
        <v>1152.4166666666667</v>
      </c>
      <c r="K184" s="31">
        <v>1130.45</v>
      </c>
      <c r="L184" s="31">
        <v>1110.5999999999999</v>
      </c>
      <c r="M184" s="31">
        <v>30.504180000000002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568.25</v>
      </c>
      <c r="D185" s="38">
        <v>561.33333333333337</v>
      </c>
      <c r="E185" s="38">
        <v>550.2166666666667</v>
      </c>
      <c r="F185" s="38">
        <v>532.18333333333328</v>
      </c>
      <c r="G185" s="38">
        <v>521.06666666666661</v>
      </c>
      <c r="H185" s="38">
        <v>579.36666666666679</v>
      </c>
      <c r="I185" s="38">
        <v>590.48333333333335</v>
      </c>
      <c r="J185" s="38">
        <v>608.51666666666688</v>
      </c>
      <c r="K185" s="31">
        <v>572.45000000000005</v>
      </c>
      <c r="L185" s="31">
        <v>543.29999999999995</v>
      </c>
      <c r="M185" s="31">
        <v>53.269669999999998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804.4</v>
      </c>
      <c r="D186" s="38">
        <v>808.9</v>
      </c>
      <c r="E186" s="38">
        <v>797.9</v>
      </c>
      <c r="F186" s="38">
        <v>791.4</v>
      </c>
      <c r="G186" s="38">
        <v>780.4</v>
      </c>
      <c r="H186" s="38">
        <v>815.4</v>
      </c>
      <c r="I186" s="38">
        <v>826.4</v>
      </c>
      <c r="J186" s="38">
        <v>832.9</v>
      </c>
      <c r="K186" s="31">
        <v>819.9</v>
      </c>
      <c r="L186" s="31">
        <v>802.4</v>
      </c>
      <c r="M186" s="31">
        <v>7.2811599999999999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1004.65</v>
      </c>
      <c r="D187" s="38">
        <v>1008</v>
      </c>
      <c r="E187" s="38">
        <v>1000.15</v>
      </c>
      <c r="F187" s="38">
        <v>995.65</v>
      </c>
      <c r="G187" s="38">
        <v>987.8</v>
      </c>
      <c r="H187" s="38">
        <v>1012.5</v>
      </c>
      <c r="I187" s="38">
        <v>1020.3499999999999</v>
      </c>
      <c r="J187" s="38">
        <v>1024.8499999999999</v>
      </c>
      <c r="K187" s="31">
        <v>1015.85</v>
      </c>
      <c r="L187" s="31">
        <v>1003.5</v>
      </c>
      <c r="M187" s="31">
        <v>6.3379399999999997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1818.2</v>
      </c>
      <c r="D188" s="38">
        <v>1806.7166666666669</v>
      </c>
      <c r="E188" s="38">
        <v>1781.5333333333338</v>
      </c>
      <c r="F188" s="38">
        <v>1744.8666666666668</v>
      </c>
      <c r="G188" s="38">
        <v>1719.6833333333336</v>
      </c>
      <c r="H188" s="38">
        <v>1843.3833333333339</v>
      </c>
      <c r="I188" s="38">
        <v>1868.5666666666668</v>
      </c>
      <c r="J188" s="38">
        <v>1905.233333333334</v>
      </c>
      <c r="K188" s="31">
        <v>1831.9</v>
      </c>
      <c r="L188" s="31">
        <v>1770.05</v>
      </c>
      <c r="M188" s="31">
        <v>20.976389999999999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844.55</v>
      </c>
      <c r="D189" s="38">
        <v>844.30000000000007</v>
      </c>
      <c r="E189" s="38">
        <v>840.60000000000014</v>
      </c>
      <c r="F189" s="38">
        <v>836.65000000000009</v>
      </c>
      <c r="G189" s="38">
        <v>832.95000000000016</v>
      </c>
      <c r="H189" s="38">
        <v>848.25000000000011</v>
      </c>
      <c r="I189" s="38">
        <v>851.95000000000016</v>
      </c>
      <c r="J189" s="38">
        <v>855.90000000000009</v>
      </c>
      <c r="K189" s="31">
        <v>848</v>
      </c>
      <c r="L189" s="31">
        <v>840.35</v>
      </c>
      <c r="M189" s="31">
        <v>5.1648199999999997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7106.75</v>
      </c>
      <c r="D190" s="38">
        <v>7106.2666666666664</v>
      </c>
      <c r="E190" s="38">
        <v>7024.5333333333328</v>
      </c>
      <c r="F190" s="38">
        <v>6942.3166666666666</v>
      </c>
      <c r="G190" s="38">
        <v>6860.583333333333</v>
      </c>
      <c r="H190" s="38">
        <v>7188.4833333333327</v>
      </c>
      <c r="I190" s="38">
        <v>7270.2166666666662</v>
      </c>
      <c r="J190" s="38">
        <v>7352.4333333333325</v>
      </c>
      <c r="K190" s="31">
        <v>7188</v>
      </c>
      <c r="L190" s="31">
        <v>7024.05</v>
      </c>
      <c r="M190" s="31">
        <v>1.4984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613.9</v>
      </c>
      <c r="D191" s="38">
        <v>616.6</v>
      </c>
      <c r="E191" s="38">
        <v>610.45000000000005</v>
      </c>
      <c r="F191" s="38">
        <v>607</v>
      </c>
      <c r="G191" s="38">
        <v>600.85</v>
      </c>
      <c r="H191" s="38">
        <v>620.05000000000007</v>
      </c>
      <c r="I191" s="38">
        <v>626.19999999999993</v>
      </c>
      <c r="J191" s="38">
        <v>629.65000000000009</v>
      </c>
      <c r="K191" s="31">
        <v>622.75</v>
      </c>
      <c r="L191" s="31">
        <v>613.15</v>
      </c>
      <c r="M191" s="31">
        <v>82.483329999999995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245.6</v>
      </c>
      <c r="D192" s="38">
        <v>245.86666666666667</v>
      </c>
      <c r="E192" s="38">
        <v>243.23333333333335</v>
      </c>
      <c r="F192" s="38">
        <v>240.86666666666667</v>
      </c>
      <c r="G192" s="38">
        <v>238.23333333333335</v>
      </c>
      <c r="H192" s="38">
        <v>248.23333333333335</v>
      </c>
      <c r="I192" s="38">
        <v>250.86666666666667</v>
      </c>
      <c r="J192" s="38">
        <v>253.23333333333335</v>
      </c>
      <c r="K192" s="31">
        <v>248.5</v>
      </c>
      <c r="L192" s="31">
        <v>243.5</v>
      </c>
      <c r="M192" s="31">
        <v>230.10389000000001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118.95</v>
      </c>
      <c r="D193" s="38">
        <v>118.61666666666667</v>
      </c>
      <c r="E193" s="38">
        <v>117.98333333333335</v>
      </c>
      <c r="F193" s="38">
        <v>117.01666666666668</v>
      </c>
      <c r="G193" s="38">
        <v>116.38333333333335</v>
      </c>
      <c r="H193" s="38">
        <v>119.58333333333334</v>
      </c>
      <c r="I193" s="38">
        <v>120.21666666666667</v>
      </c>
      <c r="J193" s="38">
        <v>121.18333333333334</v>
      </c>
      <c r="K193" s="31">
        <v>119.25</v>
      </c>
      <c r="L193" s="31">
        <v>117.65</v>
      </c>
      <c r="M193" s="31">
        <v>437.44909000000001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3398.25</v>
      </c>
      <c r="D194" s="38">
        <v>3392.0833333333335</v>
      </c>
      <c r="E194" s="38">
        <v>3382.166666666667</v>
      </c>
      <c r="F194" s="38">
        <v>3366.0833333333335</v>
      </c>
      <c r="G194" s="38">
        <v>3356.166666666667</v>
      </c>
      <c r="H194" s="38">
        <v>3408.166666666667</v>
      </c>
      <c r="I194" s="38">
        <v>3418.0833333333339</v>
      </c>
      <c r="J194" s="38">
        <v>3434.166666666667</v>
      </c>
      <c r="K194" s="31">
        <v>3402</v>
      </c>
      <c r="L194" s="31">
        <v>3376</v>
      </c>
      <c r="M194" s="31">
        <v>13.300459999999999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1201</v>
      </c>
      <c r="D195" s="38">
        <v>1206.3500000000001</v>
      </c>
      <c r="E195" s="38">
        <v>1193.8500000000004</v>
      </c>
      <c r="F195" s="38">
        <v>1186.7000000000003</v>
      </c>
      <c r="G195" s="38">
        <v>1174.2000000000005</v>
      </c>
      <c r="H195" s="38">
        <v>1213.5000000000002</v>
      </c>
      <c r="I195" s="38">
        <v>1225.9999999999998</v>
      </c>
      <c r="J195" s="38">
        <v>1233.1500000000001</v>
      </c>
      <c r="K195" s="31">
        <v>1218.8499999999999</v>
      </c>
      <c r="L195" s="31">
        <v>1199.2</v>
      </c>
      <c r="M195" s="31">
        <v>15.69035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2790.65</v>
      </c>
      <c r="D196" s="38">
        <v>2791.7000000000003</v>
      </c>
      <c r="E196" s="38">
        <v>2770.9500000000007</v>
      </c>
      <c r="F196" s="38">
        <v>2751.2500000000005</v>
      </c>
      <c r="G196" s="38">
        <v>2730.5000000000009</v>
      </c>
      <c r="H196" s="38">
        <v>2811.4000000000005</v>
      </c>
      <c r="I196" s="38">
        <v>2832.1499999999996</v>
      </c>
      <c r="J196" s="38">
        <v>2851.8500000000004</v>
      </c>
      <c r="K196" s="31">
        <v>2812.45</v>
      </c>
      <c r="L196" s="31">
        <v>2772</v>
      </c>
      <c r="M196" s="31">
        <v>1.2190399999999999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3070</v>
      </c>
      <c r="D197" s="38">
        <v>3070.4333333333329</v>
      </c>
      <c r="E197" s="38">
        <v>3055.8666666666659</v>
      </c>
      <c r="F197" s="38">
        <v>3041.7333333333331</v>
      </c>
      <c r="G197" s="38">
        <v>3027.1666666666661</v>
      </c>
      <c r="H197" s="38">
        <v>3084.5666666666657</v>
      </c>
      <c r="I197" s="38">
        <v>3099.1333333333323</v>
      </c>
      <c r="J197" s="38">
        <v>3113.2666666666655</v>
      </c>
      <c r="K197" s="31">
        <v>3085</v>
      </c>
      <c r="L197" s="31">
        <v>3056.3</v>
      </c>
      <c r="M197" s="31">
        <v>6.0219699999999996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1938.5</v>
      </c>
      <c r="D198" s="38">
        <v>1958.5333333333335</v>
      </c>
      <c r="E198" s="38">
        <v>1907.9666666666672</v>
      </c>
      <c r="F198" s="38">
        <v>1877.4333333333336</v>
      </c>
      <c r="G198" s="38">
        <v>1826.8666666666672</v>
      </c>
      <c r="H198" s="38">
        <v>1989.0666666666671</v>
      </c>
      <c r="I198" s="38">
        <v>2039.6333333333332</v>
      </c>
      <c r="J198" s="38">
        <v>2070.166666666667</v>
      </c>
      <c r="K198" s="31">
        <v>2009.1</v>
      </c>
      <c r="L198" s="31">
        <v>1928</v>
      </c>
      <c r="M198" s="31">
        <v>4.0070699999999997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659.75</v>
      </c>
      <c r="D199" s="38">
        <v>659.85</v>
      </c>
      <c r="E199" s="38">
        <v>653.90000000000009</v>
      </c>
      <c r="F199" s="38">
        <v>648.05000000000007</v>
      </c>
      <c r="G199" s="38">
        <v>642.10000000000014</v>
      </c>
      <c r="H199" s="38">
        <v>665.7</v>
      </c>
      <c r="I199" s="38">
        <v>671.65000000000009</v>
      </c>
      <c r="J199" s="38">
        <v>677.5</v>
      </c>
      <c r="K199" s="31">
        <v>665.8</v>
      </c>
      <c r="L199" s="31">
        <v>654</v>
      </c>
      <c r="M199" s="31">
        <v>2.0380099999999999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2050.9499999999998</v>
      </c>
      <c r="D200" s="38">
        <v>2049.25</v>
      </c>
      <c r="E200" s="38">
        <v>2029.5500000000002</v>
      </c>
      <c r="F200" s="38">
        <v>2008.15</v>
      </c>
      <c r="G200" s="38">
        <v>1988.4500000000003</v>
      </c>
      <c r="H200" s="38">
        <v>2070.65</v>
      </c>
      <c r="I200" s="38">
        <v>2090.35</v>
      </c>
      <c r="J200" s="38">
        <v>2111.75</v>
      </c>
      <c r="K200" s="31">
        <v>2068.9499999999998</v>
      </c>
      <c r="L200" s="31">
        <v>2027.85</v>
      </c>
      <c r="M200" s="31">
        <v>7.0728400000000002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36.549999999999997</v>
      </c>
      <c r="D201" s="38">
        <v>36.783333333333331</v>
      </c>
      <c r="E201" s="38">
        <v>35.916666666666664</v>
      </c>
      <c r="F201" s="38">
        <v>35.283333333333331</v>
      </c>
      <c r="G201" s="38">
        <v>34.416666666666664</v>
      </c>
      <c r="H201" s="38">
        <v>37.416666666666664</v>
      </c>
      <c r="I201" s="38">
        <v>38.283333333333339</v>
      </c>
      <c r="J201" s="38">
        <v>38.916666666666664</v>
      </c>
      <c r="K201" s="31">
        <v>37.65</v>
      </c>
      <c r="L201" s="31">
        <v>36.15</v>
      </c>
      <c r="M201" s="31">
        <v>478.65001000000001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82.45</v>
      </c>
      <c r="D202" s="38">
        <v>82.95</v>
      </c>
      <c r="E202" s="38">
        <v>81.050000000000011</v>
      </c>
      <c r="F202" s="38">
        <v>79.650000000000006</v>
      </c>
      <c r="G202" s="38">
        <v>77.750000000000014</v>
      </c>
      <c r="H202" s="38">
        <v>84.350000000000009</v>
      </c>
      <c r="I202" s="38">
        <v>86.250000000000014</v>
      </c>
      <c r="J202" s="38">
        <v>87.65</v>
      </c>
      <c r="K202" s="31">
        <v>84.85</v>
      </c>
      <c r="L202" s="31">
        <v>81.55</v>
      </c>
      <c r="M202" s="31">
        <v>135.27349000000001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1355.3</v>
      </c>
      <c r="D203" s="38">
        <v>1357.1333333333332</v>
      </c>
      <c r="E203" s="38">
        <v>1347.4666666666665</v>
      </c>
      <c r="F203" s="38">
        <v>1339.6333333333332</v>
      </c>
      <c r="G203" s="38">
        <v>1329.9666666666665</v>
      </c>
      <c r="H203" s="38">
        <v>1364.9666666666665</v>
      </c>
      <c r="I203" s="38">
        <v>1374.6333333333334</v>
      </c>
      <c r="J203" s="38">
        <v>1382.4666666666665</v>
      </c>
      <c r="K203" s="31">
        <v>1366.8</v>
      </c>
      <c r="L203" s="31">
        <v>1349.3</v>
      </c>
      <c r="M203" s="31">
        <v>9.1911699999999996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1531.3</v>
      </c>
      <c r="D204" s="38">
        <v>1532.8</v>
      </c>
      <c r="E204" s="38">
        <v>1520.6</v>
      </c>
      <c r="F204" s="38">
        <v>1509.8999999999999</v>
      </c>
      <c r="G204" s="38">
        <v>1497.6999999999998</v>
      </c>
      <c r="H204" s="38">
        <v>1543.5</v>
      </c>
      <c r="I204" s="38">
        <v>1555.7000000000003</v>
      </c>
      <c r="J204" s="38">
        <v>1566.4</v>
      </c>
      <c r="K204" s="31">
        <v>1545</v>
      </c>
      <c r="L204" s="31">
        <v>1522.1</v>
      </c>
      <c r="M204" s="31">
        <v>0.90888999999999998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8161.9</v>
      </c>
      <c r="D205" s="38">
        <v>8181.2666666666664</v>
      </c>
      <c r="E205" s="38">
        <v>8127.6333333333332</v>
      </c>
      <c r="F205" s="38">
        <v>8093.3666666666668</v>
      </c>
      <c r="G205" s="38">
        <v>8039.7333333333336</v>
      </c>
      <c r="H205" s="38">
        <v>8215.5333333333328</v>
      </c>
      <c r="I205" s="38">
        <v>8269.1666666666642</v>
      </c>
      <c r="J205" s="38">
        <v>8303.4333333333325</v>
      </c>
      <c r="K205" s="31">
        <v>8234.9</v>
      </c>
      <c r="L205" s="31">
        <v>8147</v>
      </c>
      <c r="M205" s="31">
        <v>2.0854499999999998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92.4</v>
      </c>
      <c r="D206" s="38">
        <v>91.7</v>
      </c>
      <c r="E206" s="38">
        <v>90.4</v>
      </c>
      <c r="F206" s="38">
        <v>88.4</v>
      </c>
      <c r="G206" s="38">
        <v>87.100000000000009</v>
      </c>
      <c r="H206" s="38">
        <v>93.7</v>
      </c>
      <c r="I206" s="38">
        <v>94.999999999999986</v>
      </c>
      <c r="J206" s="38">
        <v>97</v>
      </c>
      <c r="K206" s="31">
        <v>93</v>
      </c>
      <c r="L206" s="31">
        <v>89.7</v>
      </c>
      <c r="M206" s="31">
        <v>187.51524000000001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585.75</v>
      </c>
      <c r="D207" s="38">
        <v>585.68333333333339</v>
      </c>
      <c r="E207" s="38">
        <v>583.41666666666674</v>
      </c>
      <c r="F207" s="38">
        <v>581.08333333333337</v>
      </c>
      <c r="G207" s="38">
        <v>578.81666666666672</v>
      </c>
      <c r="H207" s="38">
        <v>588.01666666666677</v>
      </c>
      <c r="I207" s="38">
        <v>590.28333333333342</v>
      </c>
      <c r="J207" s="38">
        <v>592.61666666666679</v>
      </c>
      <c r="K207" s="31">
        <v>587.95000000000005</v>
      </c>
      <c r="L207" s="31">
        <v>583.35</v>
      </c>
      <c r="M207" s="31">
        <v>12.18953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887.25</v>
      </c>
      <c r="D208" s="38">
        <v>893.05000000000007</v>
      </c>
      <c r="E208" s="38">
        <v>874.40000000000009</v>
      </c>
      <c r="F208" s="38">
        <v>861.55000000000007</v>
      </c>
      <c r="G208" s="38">
        <v>842.90000000000009</v>
      </c>
      <c r="H208" s="38">
        <v>905.90000000000009</v>
      </c>
      <c r="I208" s="38">
        <v>924.55</v>
      </c>
      <c r="J208" s="38">
        <v>937.40000000000009</v>
      </c>
      <c r="K208" s="31">
        <v>911.7</v>
      </c>
      <c r="L208" s="31">
        <v>880.2</v>
      </c>
      <c r="M208" s="31">
        <v>14.785080000000001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238</v>
      </c>
      <c r="D209" s="38">
        <v>237.5</v>
      </c>
      <c r="E209" s="38">
        <v>236</v>
      </c>
      <c r="F209" s="38">
        <v>234</v>
      </c>
      <c r="G209" s="38">
        <v>232.5</v>
      </c>
      <c r="H209" s="38">
        <v>239.5</v>
      </c>
      <c r="I209" s="38">
        <v>241</v>
      </c>
      <c r="J209" s="38">
        <v>243</v>
      </c>
      <c r="K209" s="31">
        <v>239</v>
      </c>
      <c r="L209" s="31">
        <v>235.5</v>
      </c>
      <c r="M209" s="31">
        <v>55.24962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836.35</v>
      </c>
      <c r="D210" s="38">
        <v>833.41666666666663</v>
      </c>
      <c r="E210" s="38">
        <v>825.93333333333328</v>
      </c>
      <c r="F210" s="38">
        <v>815.51666666666665</v>
      </c>
      <c r="G210" s="38">
        <v>808.0333333333333</v>
      </c>
      <c r="H210" s="38">
        <v>843.83333333333326</v>
      </c>
      <c r="I210" s="38">
        <v>851.31666666666661</v>
      </c>
      <c r="J210" s="38">
        <v>861.73333333333323</v>
      </c>
      <c r="K210" s="31">
        <v>840.9</v>
      </c>
      <c r="L210" s="31">
        <v>823</v>
      </c>
      <c r="M210" s="31">
        <v>10.102880000000001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1627.35</v>
      </c>
      <c r="D211" s="38">
        <v>1616.8333333333333</v>
      </c>
      <c r="E211" s="38">
        <v>1596.1166666666666</v>
      </c>
      <c r="F211" s="38">
        <v>1564.8833333333332</v>
      </c>
      <c r="G211" s="38">
        <v>1544.1666666666665</v>
      </c>
      <c r="H211" s="38">
        <v>1648.0666666666666</v>
      </c>
      <c r="I211" s="38">
        <v>1668.7833333333333</v>
      </c>
      <c r="J211" s="38">
        <v>1700.0166666666667</v>
      </c>
      <c r="K211" s="31">
        <v>1637.55</v>
      </c>
      <c r="L211" s="31">
        <v>1585.6</v>
      </c>
      <c r="M211" s="31">
        <v>0.70518999999999998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415.25</v>
      </c>
      <c r="D212" s="38">
        <v>415.93333333333339</v>
      </c>
      <c r="E212" s="38">
        <v>413.9166666666668</v>
      </c>
      <c r="F212" s="38">
        <v>412.58333333333343</v>
      </c>
      <c r="G212" s="38">
        <v>410.56666666666683</v>
      </c>
      <c r="H212" s="38">
        <v>417.26666666666677</v>
      </c>
      <c r="I212" s="38">
        <v>419.28333333333342</v>
      </c>
      <c r="J212" s="38">
        <v>420.61666666666673</v>
      </c>
      <c r="K212" s="31">
        <v>417.95</v>
      </c>
      <c r="L212" s="31">
        <v>414.6</v>
      </c>
      <c r="M212" s="31">
        <v>30.67117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17</v>
      </c>
      <c r="D213" s="38">
        <v>17.083333333333332</v>
      </c>
      <c r="E213" s="38">
        <v>16.866666666666664</v>
      </c>
      <c r="F213" s="38">
        <v>16.733333333333331</v>
      </c>
      <c r="G213" s="38">
        <v>16.516666666666662</v>
      </c>
      <c r="H213" s="38">
        <v>17.216666666666665</v>
      </c>
      <c r="I213" s="38">
        <v>17.433333333333334</v>
      </c>
      <c r="J213" s="38">
        <v>17.566666666666666</v>
      </c>
      <c r="K213" s="31">
        <v>17.3</v>
      </c>
      <c r="L213" s="31">
        <v>16.95</v>
      </c>
      <c r="M213" s="31">
        <v>1037.1161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273.89999999999998</v>
      </c>
      <c r="D214" s="38">
        <v>273.64999999999998</v>
      </c>
      <c r="E214" s="38">
        <v>271.84999999999997</v>
      </c>
      <c r="F214" s="38">
        <v>269.8</v>
      </c>
      <c r="G214" s="38">
        <v>268</v>
      </c>
      <c r="H214" s="38">
        <v>275.69999999999993</v>
      </c>
      <c r="I214" s="38">
        <v>277.49999999999989</v>
      </c>
      <c r="J214" s="38">
        <v>279.5499999999999</v>
      </c>
      <c r="K214" s="31">
        <v>275.45</v>
      </c>
      <c r="L214" s="31">
        <v>271.60000000000002</v>
      </c>
      <c r="M214" s="31">
        <v>97.422290000000004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94.3</v>
      </c>
      <c r="D215" s="38">
        <v>93.783333333333346</v>
      </c>
      <c r="E215" s="38">
        <v>92.566666666666691</v>
      </c>
      <c r="F215" s="38">
        <v>90.833333333333343</v>
      </c>
      <c r="G215" s="38">
        <v>89.616666666666688</v>
      </c>
      <c r="H215" s="38">
        <v>95.516666666666694</v>
      </c>
      <c r="I215" s="38">
        <v>96.733333333333363</v>
      </c>
      <c r="J215" s="38">
        <v>98.466666666666697</v>
      </c>
      <c r="K215" s="31">
        <v>95</v>
      </c>
      <c r="L215" s="31">
        <v>92.05</v>
      </c>
      <c r="M215" s="31">
        <v>647.68236999999999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645.35</v>
      </c>
      <c r="D216" s="38">
        <v>647.88333333333333</v>
      </c>
      <c r="E216" s="38">
        <v>639.31666666666661</v>
      </c>
      <c r="F216" s="38">
        <v>633.2833333333333</v>
      </c>
      <c r="G216" s="38">
        <v>624.71666666666658</v>
      </c>
      <c r="H216" s="38">
        <v>653.91666666666663</v>
      </c>
      <c r="I216" s="38">
        <v>662.48333333333346</v>
      </c>
      <c r="J216" s="38">
        <v>668.51666666666665</v>
      </c>
      <c r="K216" s="31">
        <v>656.45</v>
      </c>
      <c r="L216" s="31">
        <v>641.85</v>
      </c>
      <c r="M216" s="31">
        <v>7.3003999999999998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2"/>
      <c r="B1" s="353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45162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5" t="s">
        <v>16</v>
      </c>
      <c r="B9" s="347" t="s">
        <v>18</v>
      </c>
      <c r="C9" s="351" t="s">
        <v>20</v>
      </c>
      <c r="D9" s="351" t="s">
        <v>21</v>
      </c>
      <c r="E9" s="342" t="s">
        <v>22</v>
      </c>
      <c r="F9" s="343"/>
      <c r="G9" s="344"/>
      <c r="H9" s="342" t="s">
        <v>23</v>
      </c>
      <c r="I9" s="343"/>
      <c r="J9" s="344"/>
      <c r="K9" s="26"/>
      <c r="L9" s="27"/>
      <c r="M9" s="53"/>
      <c r="N9" s="1"/>
      <c r="O9" s="1"/>
    </row>
    <row r="10" spans="1:15" ht="42.75" customHeight="1">
      <c r="A10" s="349"/>
      <c r="B10" s="350"/>
      <c r="C10" s="350"/>
      <c r="D10" s="35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512.6</v>
      </c>
      <c r="D11" s="38">
        <v>511.73333333333335</v>
      </c>
      <c r="E11" s="38">
        <v>504.66666666666674</v>
      </c>
      <c r="F11" s="38">
        <v>496.73333333333341</v>
      </c>
      <c r="G11" s="38">
        <v>489.6666666666668</v>
      </c>
      <c r="H11" s="38">
        <v>519.66666666666674</v>
      </c>
      <c r="I11" s="38">
        <v>526.73333333333335</v>
      </c>
      <c r="J11" s="38">
        <v>534.66666666666663</v>
      </c>
      <c r="K11" s="31">
        <v>518.79999999999995</v>
      </c>
      <c r="L11" s="31">
        <v>503.8</v>
      </c>
      <c r="M11" s="31">
        <v>3.1142599999999998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30242.65</v>
      </c>
      <c r="D12" s="38">
        <v>29956.55</v>
      </c>
      <c r="E12" s="38">
        <v>29463.1</v>
      </c>
      <c r="F12" s="38">
        <v>28683.55</v>
      </c>
      <c r="G12" s="38">
        <v>28190.1</v>
      </c>
      <c r="H12" s="38">
        <v>30736.1</v>
      </c>
      <c r="I12" s="38">
        <v>31229.550000000003</v>
      </c>
      <c r="J12" s="38">
        <v>32009.1</v>
      </c>
      <c r="K12" s="31">
        <v>30450</v>
      </c>
      <c r="L12" s="31">
        <v>29177</v>
      </c>
      <c r="M12" s="31">
        <v>5.3839999999999999E-2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570.25</v>
      </c>
      <c r="D13" s="38">
        <v>571.69999999999993</v>
      </c>
      <c r="E13" s="38">
        <v>565.54999999999984</v>
      </c>
      <c r="F13" s="38">
        <v>560.84999999999991</v>
      </c>
      <c r="G13" s="38">
        <v>554.69999999999982</v>
      </c>
      <c r="H13" s="38">
        <v>576.39999999999986</v>
      </c>
      <c r="I13" s="38">
        <v>582.54999999999995</v>
      </c>
      <c r="J13" s="38">
        <v>587.24999999999989</v>
      </c>
      <c r="K13" s="31">
        <v>577.85</v>
      </c>
      <c r="L13" s="31">
        <v>567</v>
      </c>
      <c r="M13" s="31">
        <v>1.80193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461.25</v>
      </c>
      <c r="D14" s="38">
        <v>458.48333333333335</v>
      </c>
      <c r="E14" s="38">
        <v>454.06666666666672</v>
      </c>
      <c r="F14" s="38">
        <v>446.88333333333338</v>
      </c>
      <c r="G14" s="38">
        <v>442.46666666666675</v>
      </c>
      <c r="H14" s="38">
        <v>465.66666666666669</v>
      </c>
      <c r="I14" s="38">
        <v>470.08333333333331</v>
      </c>
      <c r="J14" s="38">
        <v>477.26666666666665</v>
      </c>
      <c r="K14" s="31">
        <v>462.9</v>
      </c>
      <c r="L14" s="31">
        <v>451.3</v>
      </c>
      <c r="M14" s="31">
        <v>11.197139999999999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1586.2</v>
      </c>
      <c r="D15" s="38">
        <v>1582.7666666666664</v>
      </c>
      <c r="E15" s="38">
        <v>1565.5333333333328</v>
      </c>
      <c r="F15" s="38">
        <v>1544.8666666666663</v>
      </c>
      <c r="G15" s="38">
        <v>1527.6333333333328</v>
      </c>
      <c r="H15" s="38">
        <v>1603.4333333333329</v>
      </c>
      <c r="I15" s="38">
        <v>1620.6666666666665</v>
      </c>
      <c r="J15" s="38">
        <v>1641.333333333333</v>
      </c>
      <c r="K15" s="31">
        <v>1600</v>
      </c>
      <c r="L15" s="31">
        <v>1562.1</v>
      </c>
      <c r="M15" s="31">
        <v>0.98458000000000001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4302.6000000000004</v>
      </c>
      <c r="D16" s="38">
        <v>4314.5</v>
      </c>
      <c r="E16" s="38">
        <v>4281.8999999999996</v>
      </c>
      <c r="F16" s="38">
        <v>4261.2</v>
      </c>
      <c r="G16" s="38">
        <v>4228.5999999999995</v>
      </c>
      <c r="H16" s="38">
        <v>4335.2</v>
      </c>
      <c r="I16" s="38">
        <v>4367.8</v>
      </c>
      <c r="J16" s="38">
        <v>4388.5</v>
      </c>
      <c r="K16" s="31">
        <v>4347.1000000000004</v>
      </c>
      <c r="L16" s="31">
        <v>4293.8</v>
      </c>
      <c r="M16" s="31">
        <v>1.44208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23231.1</v>
      </c>
      <c r="D17" s="38">
        <v>23301</v>
      </c>
      <c r="E17" s="38">
        <v>23002</v>
      </c>
      <c r="F17" s="38">
        <v>22772.9</v>
      </c>
      <c r="G17" s="38">
        <v>22473.9</v>
      </c>
      <c r="H17" s="38">
        <v>23530.1</v>
      </c>
      <c r="I17" s="38">
        <v>23829.1</v>
      </c>
      <c r="J17" s="38">
        <v>24058.199999999997</v>
      </c>
      <c r="K17" s="31">
        <v>23600</v>
      </c>
      <c r="L17" s="31">
        <v>23071.9</v>
      </c>
      <c r="M17" s="31">
        <v>7.6679999999999998E-2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1965.25</v>
      </c>
      <c r="D18" s="38">
        <v>1968.8500000000001</v>
      </c>
      <c r="E18" s="38">
        <v>1949.9500000000003</v>
      </c>
      <c r="F18" s="38">
        <v>1934.65</v>
      </c>
      <c r="G18" s="38">
        <v>1915.7500000000002</v>
      </c>
      <c r="H18" s="38">
        <v>1984.1500000000003</v>
      </c>
      <c r="I18" s="38">
        <v>2003.0500000000004</v>
      </c>
      <c r="J18" s="38">
        <v>2018.3500000000004</v>
      </c>
      <c r="K18" s="31">
        <v>1987.75</v>
      </c>
      <c r="L18" s="31">
        <v>1953.55</v>
      </c>
      <c r="M18" s="31">
        <v>5.55199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2530.3000000000002</v>
      </c>
      <c r="D19" s="38">
        <v>2580.5166666666669</v>
      </c>
      <c r="E19" s="38">
        <v>2438.6333333333337</v>
      </c>
      <c r="F19" s="38">
        <v>2346.9666666666667</v>
      </c>
      <c r="G19" s="38">
        <v>2205.0833333333335</v>
      </c>
      <c r="H19" s="38">
        <v>2672.1833333333338</v>
      </c>
      <c r="I19" s="38">
        <v>2814.0666666666671</v>
      </c>
      <c r="J19" s="38">
        <v>2905.733333333334</v>
      </c>
      <c r="K19" s="31">
        <v>2722.4</v>
      </c>
      <c r="L19" s="31">
        <v>2488.85</v>
      </c>
      <c r="M19" s="31">
        <v>52.513159999999999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971.5</v>
      </c>
      <c r="D20" s="38">
        <v>983.1</v>
      </c>
      <c r="E20" s="38">
        <v>941.40000000000009</v>
      </c>
      <c r="F20" s="38">
        <v>911.30000000000007</v>
      </c>
      <c r="G20" s="38">
        <v>869.60000000000014</v>
      </c>
      <c r="H20" s="38">
        <v>1013.2</v>
      </c>
      <c r="I20" s="38">
        <v>1054.9000000000001</v>
      </c>
      <c r="J20" s="38">
        <v>1085</v>
      </c>
      <c r="K20" s="31">
        <v>1024.8</v>
      </c>
      <c r="L20" s="31">
        <v>953</v>
      </c>
      <c r="M20" s="31">
        <v>15.498710000000001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825.7</v>
      </c>
      <c r="D21" s="38">
        <v>836.08333333333337</v>
      </c>
      <c r="E21" s="38">
        <v>809.7166666666667</v>
      </c>
      <c r="F21" s="38">
        <v>793.73333333333335</v>
      </c>
      <c r="G21" s="38">
        <v>767.36666666666667</v>
      </c>
      <c r="H21" s="38">
        <v>852.06666666666672</v>
      </c>
      <c r="I21" s="38">
        <v>878.43333333333328</v>
      </c>
      <c r="J21" s="38">
        <v>894.41666666666674</v>
      </c>
      <c r="K21" s="31">
        <v>862.45</v>
      </c>
      <c r="L21" s="31">
        <v>820.1</v>
      </c>
      <c r="M21" s="31">
        <v>47.487319999999997</v>
      </c>
      <c r="N21" s="1"/>
      <c r="O21" s="1"/>
    </row>
    <row r="22" spans="1:15" ht="12" customHeight="1">
      <c r="A22" s="33">
        <v>12</v>
      </c>
      <c r="B22" s="58" t="s">
        <v>853</v>
      </c>
      <c r="C22" s="31">
        <v>322.85000000000002</v>
      </c>
      <c r="D22" s="38">
        <v>331.4666666666667</v>
      </c>
      <c r="E22" s="38">
        <v>303.68333333333339</v>
      </c>
      <c r="F22" s="38">
        <v>284.51666666666671</v>
      </c>
      <c r="G22" s="38">
        <v>256.73333333333341</v>
      </c>
      <c r="H22" s="38">
        <v>350.63333333333338</v>
      </c>
      <c r="I22" s="38">
        <v>378.41666666666669</v>
      </c>
      <c r="J22" s="38">
        <v>397.58333333333337</v>
      </c>
      <c r="K22" s="31">
        <v>359.25</v>
      </c>
      <c r="L22" s="31">
        <v>312.3</v>
      </c>
      <c r="M22" s="31">
        <v>493.58726999999999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654.20000000000005</v>
      </c>
      <c r="D23" s="38">
        <v>662.41666666666663</v>
      </c>
      <c r="E23" s="38">
        <v>638.83333333333326</v>
      </c>
      <c r="F23" s="38">
        <v>623.46666666666658</v>
      </c>
      <c r="G23" s="38">
        <v>599.88333333333321</v>
      </c>
      <c r="H23" s="38">
        <v>677.7833333333333</v>
      </c>
      <c r="I23" s="38">
        <v>701.36666666666656</v>
      </c>
      <c r="J23" s="38">
        <v>716.73333333333335</v>
      </c>
      <c r="K23" s="31">
        <v>686</v>
      </c>
      <c r="L23" s="31">
        <v>647.04999999999995</v>
      </c>
      <c r="M23" s="31">
        <v>14.755660000000001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890.4</v>
      </c>
      <c r="D24" s="38">
        <v>906.36666666666667</v>
      </c>
      <c r="E24" s="38">
        <v>843.0333333333333</v>
      </c>
      <c r="F24" s="38">
        <v>795.66666666666663</v>
      </c>
      <c r="G24" s="38">
        <v>732.33333333333326</v>
      </c>
      <c r="H24" s="38">
        <v>953.73333333333335</v>
      </c>
      <c r="I24" s="38">
        <v>1017.0666666666666</v>
      </c>
      <c r="J24" s="38">
        <v>1064.4333333333334</v>
      </c>
      <c r="K24" s="31">
        <v>969.7</v>
      </c>
      <c r="L24" s="31">
        <v>859</v>
      </c>
      <c r="M24" s="31">
        <v>41.923090000000002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374.85</v>
      </c>
      <c r="D25" s="38">
        <v>377.01666666666665</v>
      </c>
      <c r="E25" s="38">
        <v>371.0333333333333</v>
      </c>
      <c r="F25" s="38">
        <v>367.21666666666664</v>
      </c>
      <c r="G25" s="38">
        <v>361.23333333333329</v>
      </c>
      <c r="H25" s="38">
        <v>380.83333333333331</v>
      </c>
      <c r="I25" s="38">
        <v>386.81666666666666</v>
      </c>
      <c r="J25" s="38">
        <v>390.63333333333333</v>
      </c>
      <c r="K25" s="31">
        <v>383</v>
      </c>
      <c r="L25" s="31">
        <v>373.2</v>
      </c>
      <c r="M25" s="31">
        <v>18.206230000000001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186.8</v>
      </c>
      <c r="D26" s="38">
        <v>186.55000000000004</v>
      </c>
      <c r="E26" s="38">
        <v>185.30000000000007</v>
      </c>
      <c r="F26" s="38">
        <v>183.80000000000004</v>
      </c>
      <c r="G26" s="38">
        <v>182.55000000000007</v>
      </c>
      <c r="H26" s="38">
        <v>188.05000000000007</v>
      </c>
      <c r="I26" s="38">
        <v>189.3</v>
      </c>
      <c r="J26" s="38">
        <v>190.80000000000007</v>
      </c>
      <c r="K26" s="31">
        <v>187.8</v>
      </c>
      <c r="L26" s="31">
        <v>185.05</v>
      </c>
      <c r="M26" s="31">
        <v>31.364509999999999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218.9</v>
      </c>
      <c r="D27" s="38">
        <v>219.79999999999998</v>
      </c>
      <c r="E27" s="38">
        <v>217.59999999999997</v>
      </c>
      <c r="F27" s="38">
        <v>216.29999999999998</v>
      </c>
      <c r="G27" s="38">
        <v>214.09999999999997</v>
      </c>
      <c r="H27" s="38">
        <v>221.09999999999997</v>
      </c>
      <c r="I27" s="38">
        <v>223.29999999999995</v>
      </c>
      <c r="J27" s="38">
        <v>224.59999999999997</v>
      </c>
      <c r="K27" s="31">
        <v>222</v>
      </c>
      <c r="L27" s="31">
        <v>218.5</v>
      </c>
      <c r="M27" s="31">
        <v>16.99746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378.3</v>
      </c>
      <c r="D28" s="38">
        <v>376.36666666666662</v>
      </c>
      <c r="E28" s="38">
        <v>369.98333333333323</v>
      </c>
      <c r="F28" s="38">
        <v>361.66666666666663</v>
      </c>
      <c r="G28" s="38">
        <v>355.28333333333325</v>
      </c>
      <c r="H28" s="38">
        <v>384.68333333333322</v>
      </c>
      <c r="I28" s="38">
        <v>391.06666666666655</v>
      </c>
      <c r="J28" s="38">
        <v>399.38333333333321</v>
      </c>
      <c r="K28" s="31">
        <v>382.75</v>
      </c>
      <c r="L28" s="31">
        <v>368.05</v>
      </c>
      <c r="M28" s="31">
        <v>7.3532000000000002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1048.7</v>
      </c>
      <c r="D29" s="38">
        <v>1052.0666666666666</v>
      </c>
      <c r="E29" s="38">
        <v>1039.1333333333332</v>
      </c>
      <c r="F29" s="38">
        <v>1029.5666666666666</v>
      </c>
      <c r="G29" s="38">
        <v>1016.6333333333332</v>
      </c>
      <c r="H29" s="38">
        <v>1061.6333333333332</v>
      </c>
      <c r="I29" s="38">
        <v>1074.5666666666666</v>
      </c>
      <c r="J29" s="38">
        <v>1084.1333333333332</v>
      </c>
      <c r="K29" s="31">
        <v>1065</v>
      </c>
      <c r="L29" s="31">
        <v>1042.5</v>
      </c>
      <c r="M29" s="31">
        <v>0.93633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1084.05</v>
      </c>
      <c r="D30" s="38">
        <v>1086.9166666666667</v>
      </c>
      <c r="E30" s="38">
        <v>1078.8333333333335</v>
      </c>
      <c r="F30" s="38">
        <v>1073.6166666666668</v>
      </c>
      <c r="G30" s="38">
        <v>1065.5333333333335</v>
      </c>
      <c r="H30" s="38">
        <v>1092.1333333333334</v>
      </c>
      <c r="I30" s="38">
        <v>1100.2166666666669</v>
      </c>
      <c r="J30" s="38">
        <v>1105.4333333333334</v>
      </c>
      <c r="K30" s="31">
        <v>1095</v>
      </c>
      <c r="L30" s="31">
        <v>1081.7</v>
      </c>
      <c r="M30" s="31">
        <v>0.94452000000000003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3642.25</v>
      </c>
      <c r="D31" s="38">
        <v>3633.1333333333332</v>
      </c>
      <c r="E31" s="38">
        <v>3607.2666666666664</v>
      </c>
      <c r="F31" s="38">
        <v>3572.2833333333333</v>
      </c>
      <c r="G31" s="38">
        <v>3546.4166666666665</v>
      </c>
      <c r="H31" s="38">
        <v>3668.1166666666663</v>
      </c>
      <c r="I31" s="38">
        <v>3693.9833333333331</v>
      </c>
      <c r="J31" s="38">
        <v>3728.9666666666662</v>
      </c>
      <c r="K31" s="31">
        <v>3659</v>
      </c>
      <c r="L31" s="31">
        <v>3598.15</v>
      </c>
      <c r="M31" s="31">
        <v>0.99531999999999998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1766.75</v>
      </c>
      <c r="D32" s="38">
        <v>1765</v>
      </c>
      <c r="E32" s="38">
        <v>1746.75</v>
      </c>
      <c r="F32" s="38">
        <v>1726.75</v>
      </c>
      <c r="G32" s="38">
        <v>1708.5</v>
      </c>
      <c r="H32" s="38">
        <v>1785</v>
      </c>
      <c r="I32" s="38">
        <v>1803.25</v>
      </c>
      <c r="J32" s="38">
        <v>1823.25</v>
      </c>
      <c r="K32" s="31">
        <v>1783.25</v>
      </c>
      <c r="L32" s="31">
        <v>1745</v>
      </c>
      <c r="M32" s="31">
        <v>0.81759999999999999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767.7</v>
      </c>
      <c r="D33" s="38">
        <v>768.35</v>
      </c>
      <c r="E33" s="38">
        <v>757.75</v>
      </c>
      <c r="F33" s="38">
        <v>747.8</v>
      </c>
      <c r="G33" s="38">
        <v>737.19999999999993</v>
      </c>
      <c r="H33" s="38">
        <v>778.30000000000007</v>
      </c>
      <c r="I33" s="38">
        <v>788.9000000000002</v>
      </c>
      <c r="J33" s="38">
        <v>798.85000000000014</v>
      </c>
      <c r="K33" s="31">
        <v>778.95</v>
      </c>
      <c r="L33" s="31">
        <v>758.4</v>
      </c>
      <c r="M33" s="31">
        <v>1.1231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3760.2</v>
      </c>
      <c r="D34" s="38">
        <v>3763.4166666666665</v>
      </c>
      <c r="E34" s="38">
        <v>3745.9333333333329</v>
      </c>
      <c r="F34" s="38">
        <v>3731.6666666666665</v>
      </c>
      <c r="G34" s="38">
        <v>3714.1833333333329</v>
      </c>
      <c r="H34" s="38">
        <v>3777.6833333333329</v>
      </c>
      <c r="I34" s="38">
        <v>3795.1666666666665</v>
      </c>
      <c r="J34" s="38">
        <v>3809.4333333333329</v>
      </c>
      <c r="K34" s="31">
        <v>3780.9</v>
      </c>
      <c r="L34" s="31">
        <v>3749.15</v>
      </c>
      <c r="M34" s="31">
        <v>0.38485999999999998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2318.85</v>
      </c>
      <c r="D35" s="38">
        <v>2327.0666666666671</v>
      </c>
      <c r="E35" s="38">
        <v>2302.8833333333341</v>
      </c>
      <c r="F35" s="38">
        <v>2286.916666666667</v>
      </c>
      <c r="G35" s="38">
        <v>2262.733333333334</v>
      </c>
      <c r="H35" s="38">
        <v>2343.0333333333342</v>
      </c>
      <c r="I35" s="38">
        <v>2367.2166666666676</v>
      </c>
      <c r="J35" s="38">
        <v>2383.1833333333343</v>
      </c>
      <c r="K35" s="31">
        <v>2351.25</v>
      </c>
      <c r="L35" s="31">
        <v>2311.1</v>
      </c>
      <c r="M35" s="31">
        <v>0.20276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626</v>
      </c>
      <c r="D36" s="38">
        <v>627.25</v>
      </c>
      <c r="E36" s="38">
        <v>623.75</v>
      </c>
      <c r="F36" s="38">
        <v>621.5</v>
      </c>
      <c r="G36" s="38">
        <v>618</v>
      </c>
      <c r="H36" s="38">
        <v>629.5</v>
      </c>
      <c r="I36" s="38">
        <v>633</v>
      </c>
      <c r="J36" s="38">
        <v>635.25</v>
      </c>
      <c r="K36" s="31">
        <v>630.75</v>
      </c>
      <c r="L36" s="31">
        <v>625</v>
      </c>
      <c r="M36" s="31">
        <v>4.0799099999999999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2855.05</v>
      </c>
      <c r="D37" s="38">
        <v>2871.0166666666669</v>
      </c>
      <c r="E37" s="38">
        <v>2824.1333333333337</v>
      </c>
      <c r="F37" s="38">
        <v>2793.2166666666667</v>
      </c>
      <c r="G37" s="38">
        <v>2746.3333333333335</v>
      </c>
      <c r="H37" s="38">
        <v>2901.9333333333338</v>
      </c>
      <c r="I37" s="38">
        <v>2948.8166666666671</v>
      </c>
      <c r="J37" s="38">
        <v>2979.733333333334</v>
      </c>
      <c r="K37" s="31">
        <v>2917.9</v>
      </c>
      <c r="L37" s="31">
        <v>2840.1</v>
      </c>
      <c r="M37" s="31">
        <v>0.91213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453.3</v>
      </c>
      <c r="D38" s="38">
        <v>456.73333333333335</v>
      </c>
      <c r="E38" s="38">
        <v>446.66666666666669</v>
      </c>
      <c r="F38" s="38">
        <v>440.03333333333336</v>
      </c>
      <c r="G38" s="38">
        <v>429.9666666666667</v>
      </c>
      <c r="H38" s="38">
        <v>463.36666666666667</v>
      </c>
      <c r="I38" s="38">
        <v>473.43333333333328</v>
      </c>
      <c r="J38" s="38">
        <v>480.06666666666666</v>
      </c>
      <c r="K38" s="31">
        <v>466.8</v>
      </c>
      <c r="L38" s="31">
        <v>450.1</v>
      </c>
      <c r="M38" s="31">
        <v>34.748240000000003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1753.2</v>
      </c>
      <c r="D39" s="38">
        <v>1746.7333333333333</v>
      </c>
      <c r="E39" s="38">
        <v>1732.4666666666667</v>
      </c>
      <c r="F39" s="38">
        <v>1711.7333333333333</v>
      </c>
      <c r="G39" s="38">
        <v>1697.4666666666667</v>
      </c>
      <c r="H39" s="38">
        <v>1767.4666666666667</v>
      </c>
      <c r="I39" s="38">
        <v>1781.7333333333336</v>
      </c>
      <c r="J39" s="38">
        <v>1802.4666666666667</v>
      </c>
      <c r="K39" s="31">
        <v>1761</v>
      </c>
      <c r="L39" s="31">
        <v>1726</v>
      </c>
      <c r="M39" s="31">
        <v>3.1091000000000002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1015</v>
      </c>
      <c r="D40" s="38">
        <v>1013.8166666666666</v>
      </c>
      <c r="E40" s="38">
        <v>1006.6333333333332</v>
      </c>
      <c r="F40" s="38">
        <v>998.26666666666665</v>
      </c>
      <c r="G40" s="38">
        <v>991.08333333333326</v>
      </c>
      <c r="H40" s="38">
        <v>1022.1833333333332</v>
      </c>
      <c r="I40" s="38">
        <v>1029.3666666666666</v>
      </c>
      <c r="J40" s="38">
        <v>1037.7333333333331</v>
      </c>
      <c r="K40" s="31">
        <v>1021</v>
      </c>
      <c r="L40" s="31">
        <v>1005.45</v>
      </c>
      <c r="M40" s="31">
        <v>3.23264</v>
      </c>
      <c r="N40" s="1"/>
      <c r="O40" s="1"/>
    </row>
    <row r="41" spans="1:15" ht="12.75" customHeight="1">
      <c r="A41" s="33">
        <v>31</v>
      </c>
      <c r="B41" s="58" t="s">
        <v>855</v>
      </c>
      <c r="C41" s="31">
        <v>4856.8</v>
      </c>
      <c r="D41" s="38">
        <v>4905.2666666666664</v>
      </c>
      <c r="E41" s="38">
        <v>4779.5333333333328</v>
      </c>
      <c r="F41" s="38">
        <v>4702.2666666666664</v>
      </c>
      <c r="G41" s="38">
        <v>4576.5333333333328</v>
      </c>
      <c r="H41" s="38">
        <v>4982.5333333333328</v>
      </c>
      <c r="I41" s="38">
        <v>5108.2666666666664</v>
      </c>
      <c r="J41" s="38">
        <v>5185.5333333333328</v>
      </c>
      <c r="K41" s="31">
        <v>5031</v>
      </c>
      <c r="L41" s="31">
        <v>4828</v>
      </c>
      <c r="M41" s="31">
        <v>1.66984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1589.85</v>
      </c>
      <c r="D42" s="38">
        <v>1586.4333333333334</v>
      </c>
      <c r="E42" s="38">
        <v>1568.4166666666667</v>
      </c>
      <c r="F42" s="38">
        <v>1546.9833333333333</v>
      </c>
      <c r="G42" s="38">
        <v>1528.9666666666667</v>
      </c>
      <c r="H42" s="38">
        <v>1607.8666666666668</v>
      </c>
      <c r="I42" s="38">
        <v>1625.8833333333332</v>
      </c>
      <c r="J42" s="38">
        <v>1647.3166666666668</v>
      </c>
      <c r="K42" s="31">
        <v>1604.45</v>
      </c>
      <c r="L42" s="31">
        <v>1565</v>
      </c>
      <c r="M42" s="31">
        <v>6.8316800000000004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4945.6000000000004</v>
      </c>
      <c r="D43" s="38">
        <v>4947.8666666666668</v>
      </c>
      <c r="E43" s="38">
        <v>4908.7333333333336</v>
      </c>
      <c r="F43" s="38">
        <v>4871.8666666666668</v>
      </c>
      <c r="G43" s="38">
        <v>4832.7333333333336</v>
      </c>
      <c r="H43" s="38">
        <v>4984.7333333333336</v>
      </c>
      <c r="I43" s="38">
        <v>5023.8666666666668</v>
      </c>
      <c r="J43" s="38">
        <v>5060.7333333333336</v>
      </c>
      <c r="K43" s="31">
        <v>4987</v>
      </c>
      <c r="L43" s="31">
        <v>4911</v>
      </c>
      <c r="M43" s="31">
        <v>5.9712300000000003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393.35</v>
      </c>
      <c r="D44" s="38">
        <v>392.16666666666669</v>
      </c>
      <c r="E44" s="38">
        <v>388.33333333333337</v>
      </c>
      <c r="F44" s="38">
        <v>383.31666666666666</v>
      </c>
      <c r="G44" s="38">
        <v>379.48333333333335</v>
      </c>
      <c r="H44" s="38">
        <v>397.18333333333339</v>
      </c>
      <c r="I44" s="38">
        <v>401.01666666666677</v>
      </c>
      <c r="J44" s="38">
        <v>406.03333333333342</v>
      </c>
      <c r="K44" s="31">
        <v>396</v>
      </c>
      <c r="L44" s="31">
        <v>387.15</v>
      </c>
      <c r="M44" s="31">
        <v>25.307230000000001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273.10000000000002</v>
      </c>
      <c r="D45" s="38">
        <v>272.68333333333334</v>
      </c>
      <c r="E45" s="38">
        <v>270.36666666666667</v>
      </c>
      <c r="F45" s="38">
        <v>267.63333333333333</v>
      </c>
      <c r="G45" s="38">
        <v>265.31666666666666</v>
      </c>
      <c r="H45" s="38">
        <v>275.41666666666669</v>
      </c>
      <c r="I45" s="38">
        <v>277.73333333333341</v>
      </c>
      <c r="J45" s="38">
        <v>280.4666666666667</v>
      </c>
      <c r="K45" s="31">
        <v>275</v>
      </c>
      <c r="L45" s="31">
        <v>269.95</v>
      </c>
      <c r="M45" s="31">
        <v>2.7496900000000002</v>
      </c>
      <c r="N45" s="1"/>
      <c r="O45" s="1"/>
    </row>
    <row r="46" spans="1:15" ht="12.75" customHeight="1">
      <c r="A46" s="33">
        <v>36</v>
      </c>
      <c r="B46" s="58" t="s">
        <v>854</v>
      </c>
      <c r="C46" s="31">
        <v>589.79999999999995</v>
      </c>
      <c r="D46" s="38">
        <v>590.16666666666663</v>
      </c>
      <c r="E46" s="38">
        <v>580.33333333333326</v>
      </c>
      <c r="F46" s="38">
        <v>570.86666666666667</v>
      </c>
      <c r="G46" s="38">
        <v>561.0333333333333</v>
      </c>
      <c r="H46" s="38">
        <v>599.63333333333321</v>
      </c>
      <c r="I46" s="38">
        <v>609.46666666666647</v>
      </c>
      <c r="J46" s="38">
        <v>618.93333333333317</v>
      </c>
      <c r="K46" s="31">
        <v>600</v>
      </c>
      <c r="L46" s="31">
        <v>580.70000000000005</v>
      </c>
      <c r="M46" s="31">
        <v>5.0661899999999997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502.75</v>
      </c>
      <c r="D47" s="38">
        <v>504.59999999999997</v>
      </c>
      <c r="E47" s="38">
        <v>499.19999999999993</v>
      </c>
      <c r="F47" s="38">
        <v>495.65</v>
      </c>
      <c r="G47" s="38">
        <v>490.24999999999994</v>
      </c>
      <c r="H47" s="38">
        <v>508.14999999999992</v>
      </c>
      <c r="I47" s="38">
        <v>513.54999999999995</v>
      </c>
      <c r="J47" s="38">
        <v>517.09999999999991</v>
      </c>
      <c r="K47" s="31">
        <v>510</v>
      </c>
      <c r="L47" s="31">
        <v>501.05</v>
      </c>
      <c r="M47" s="31">
        <v>0.47648000000000001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187.6</v>
      </c>
      <c r="D48" s="38">
        <v>187.61666666666665</v>
      </c>
      <c r="E48" s="38">
        <v>185.93333333333328</v>
      </c>
      <c r="F48" s="38">
        <v>184.26666666666662</v>
      </c>
      <c r="G48" s="38">
        <v>182.58333333333326</v>
      </c>
      <c r="H48" s="38">
        <v>189.2833333333333</v>
      </c>
      <c r="I48" s="38">
        <v>190.96666666666664</v>
      </c>
      <c r="J48" s="38">
        <v>192.63333333333333</v>
      </c>
      <c r="K48" s="31">
        <v>189.3</v>
      </c>
      <c r="L48" s="31">
        <v>185.95</v>
      </c>
      <c r="M48" s="31">
        <v>88.890709999999999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3168.8</v>
      </c>
      <c r="D49" s="38">
        <v>3176.6833333333329</v>
      </c>
      <c r="E49" s="38">
        <v>3157.3666666666659</v>
      </c>
      <c r="F49" s="38">
        <v>3145.9333333333329</v>
      </c>
      <c r="G49" s="38">
        <v>3126.6166666666659</v>
      </c>
      <c r="H49" s="38">
        <v>3188.1166666666659</v>
      </c>
      <c r="I49" s="38">
        <v>3207.4333333333325</v>
      </c>
      <c r="J49" s="38">
        <v>3218.8666666666659</v>
      </c>
      <c r="K49" s="31">
        <v>3196</v>
      </c>
      <c r="L49" s="31">
        <v>3165.25</v>
      </c>
      <c r="M49" s="31">
        <v>3.70811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314.2</v>
      </c>
      <c r="D50" s="38">
        <v>314.88333333333327</v>
      </c>
      <c r="E50" s="38">
        <v>312.36666666666656</v>
      </c>
      <c r="F50" s="38">
        <v>310.5333333333333</v>
      </c>
      <c r="G50" s="38">
        <v>308.01666666666659</v>
      </c>
      <c r="H50" s="38">
        <v>316.71666666666653</v>
      </c>
      <c r="I50" s="38">
        <v>319.23333333333329</v>
      </c>
      <c r="J50" s="38">
        <v>321.06666666666649</v>
      </c>
      <c r="K50" s="31">
        <v>317.39999999999998</v>
      </c>
      <c r="L50" s="31">
        <v>313.05</v>
      </c>
      <c r="M50" s="31">
        <v>1.3791500000000001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2018.1</v>
      </c>
      <c r="D51" s="38">
        <v>2026.8333333333333</v>
      </c>
      <c r="E51" s="38">
        <v>2001.6666666666665</v>
      </c>
      <c r="F51" s="38">
        <v>1985.2333333333333</v>
      </c>
      <c r="G51" s="38">
        <v>1960.0666666666666</v>
      </c>
      <c r="H51" s="38">
        <v>2043.2666666666664</v>
      </c>
      <c r="I51" s="38">
        <v>2068.4333333333329</v>
      </c>
      <c r="J51" s="38">
        <v>2084.8666666666663</v>
      </c>
      <c r="K51" s="31">
        <v>2052</v>
      </c>
      <c r="L51" s="31">
        <v>2010.4</v>
      </c>
      <c r="M51" s="31">
        <v>10.78815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6798.7</v>
      </c>
      <c r="D52" s="38">
        <v>6807.583333333333</v>
      </c>
      <c r="E52" s="38">
        <v>6740.1666666666661</v>
      </c>
      <c r="F52" s="38">
        <v>6681.6333333333332</v>
      </c>
      <c r="G52" s="38">
        <v>6614.2166666666662</v>
      </c>
      <c r="H52" s="38">
        <v>6866.1166666666659</v>
      </c>
      <c r="I52" s="38">
        <v>6933.5333333333319</v>
      </c>
      <c r="J52" s="38">
        <v>6992.0666666666657</v>
      </c>
      <c r="K52" s="31">
        <v>6875</v>
      </c>
      <c r="L52" s="31">
        <v>6749.05</v>
      </c>
      <c r="M52" s="31">
        <v>0.21754999999999999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731.25</v>
      </c>
      <c r="D53" s="38">
        <v>732.0333333333333</v>
      </c>
      <c r="E53" s="38">
        <v>726.21666666666658</v>
      </c>
      <c r="F53" s="38">
        <v>721.18333333333328</v>
      </c>
      <c r="G53" s="38">
        <v>715.36666666666656</v>
      </c>
      <c r="H53" s="38">
        <v>737.06666666666661</v>
      </c>
      <c r="I53" s="38">
        <v>742.88333333333321</v>
      </c>
      <c r="J53" s="38">
        <v>747.91666666666663</v>
      </c>
      <c r="K53" s="31">
        <v>737.85</v>
      </c>
      <c r="L53" s="31">
        <v>727</v>
      </c>
      <c r="M53" s="31">
        <v>13.29218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838.85</v>
      </c>
      <c r="D54" s="38">
        <v>842.5</v>
      </c>
      <c r="E54" s="38">
        <v>832.45</v>
      </c>
      <c r="F54" s="38">
        <v>826.05000000000007</v>
      </c>
      <c r="G54" s="38">
        <v>816.00000000000011</v>
      </c>
      <c r="H54" s="38">
        <v>848.9</v>
      </c>
      <c r="I54" s="38">
        <v>858.94999999999993</v>
      </c>
      <c r="J54" s="38">
        <v>865.34999999999991</v>
      </c>
      <c r="K54" s="31">
        <v>852.55</v>
      </c>
      <c r="L54" s="31">
        <v>836.1</v>
      </c>
      <c r="M54" s="31">
        <v>13.14776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422.25</v>
      </c>
      <c r="D55" s="38">
        <v>421.61666666666662</v>
      </c>
      <c r="E55" s="38">
        <v>415.03333333333325</v>
      </c>
      <c r="F55" s="38">
        <v>407.81666666666661</v>
      </c>
      <c r="G55" s="38">
        <v>401.23333333333323</v>
      </c>
      <c r="H55" s="38">
        <v>428.83333333333326</v>
      </c>
      <c r="I55" s="38">
        <v>435.41666666666663</v>
      </c>
      <c r="J55" s="38">
        <v>442.63333333333327</v>
      </c>
      <c r="K55" s="31">
        <v>428.2</v>
      </c>
      <c r="L55" s="31">
        <v>414.4</v>
      </c>
      <c r="M55" s="31">
        <v>10.12665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3539.3</v>
      </c>
      <c r="D56" s="38">
        <v>3550.9333333333329</v>
      </c>
      <c r="E56" s="38">
        <v>3519.8666666666659</v>
      </c>
      <c r="F56" s="38">
        <v>3500.4333333333329</v>
      </c>
      <c r="G56" s="38">
        <v>3469.3666666666659</v>
      </c>
      <c r="H56" s="38">
        <v>3570.3666666666659</v>
      </c>
      <c r="I56" s="38">
        <v>3601.4333333333325</v>
      </c>
      <c r="J56" s="38">
        <v>3620.8666666666659</v>
      </c>
      <c r="K56" s="31">
        <v>3582</v>
      </c>
      <c r="L56" s="31">
        <v>3531.5</v>
      </c>
      <c r="M56" s="31">
        <v>3.4110900000000002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979.25</v>
      </c>
      <c r="D57" s="38">
        <v>972.69999999999993</v>
      </c>
      <c r="E57" s="38">
        <v>964.94999999999982</v>
      </c>
      <c r="F57" s="38">
        <v>950.64999999999986</v>
      </c>
      <c r="G57" s="38">
        <v>942.89999999999975</v>
      </c>
      <c r="H57" s="38">
        <v>986.99999999999989</v>
      </c>
      <c r="I57" s="38">
        <v>994.75000000000011</v>
      </c>
      <c r="J57" s="38">
        <v>1009.05</v>
      </c>
      <c r="K57" s="31">
        <v>980.45</v>
      </c>
      <c r="L57" s="31">
        <v>958.4</v>
      </c>
      <c r="M57" s="31">
        <v>126.77151000000001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4660.75</v>
      </c>
      <c r="D58" s="38">
        <v>4648.7</v>
      </c>
      <c r="E58" s="38">
        <v>4631.0499999999993</v>
      </c>
      <c r="F58" s="38">
        <v>4601.3499999999995</v>
      </c>
      <c r="G58" s="38">
        <v>4583.6999999999989</v>
      </c>
      <c r="H58" s="38">
        <v>4678.3999999999996</v>
      </c>
      <c r="I58" s="38">
        <v>4696.0499999999993</v>
      </c>
      <c r="J58" s="38">
        <v>4725.75</v>
      </c>
      <c r="K58" s="31">
        <v>4666.3500000000004</v>
      </c>
      <c r="L58" s="31">
        <v>4619</v>
      </c>
      <c r="M58" s="31">
        <v>2.6377100000000002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7116.45</v>
      </c>
      <c r="D59" s="38">
        <v>7089.4833333333336</v>
      </c>
      <c r="E59" s="38">
        <v>7029.9666666666672</v>
      </c>
      <c r="F59" s="38">
        <v>6943.4833333333336</v>
      </c>
      <c r="G59" s="38">
        <v>6883.9666666666672</v>
      </c>
      <c r="H59" s="38">
        <v>7175.9666666666672</v>
      </c>
      <c r="I59" s="38">
        <v>7235.4833333333336</v>
      </c>
      <c r="J59" s="38">
        <v>7321.9666666666672</v>
      </c>
      <c r="K59" s="31">
        <v>7149</v>
      </c>
      <c r="L59" s="31">
        <v>7003</v>
      </c>
      <c r="M59" s="31">
        <v>8.0324799999999996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1470.1</v>
      </c>
      <c r="D60" s="38">
        <v>1467.3833333333332</v>
      </c>
      <c r="E60" s="38">
        <v>1460.7666666666664</v>
      </c>
      <c r="F60" s="38">
        <v>1451.4333333333332</v>
      </c>
      <c r="G60" s="38">
        <v>1444.8166666666664</v>
      </c>
      <c r="H60" s="38">
        <v>1476.7166666666665</v>
      </c>
      <c r="I60" s="38">
        <v>1483.3333333333333</v>
      </c>
      <c r="J60" s="38">
        <v>1492.6666666666665</v>
      </c>
      <c r="K60" s="31">
        <v>1474</v>
      </c>
      <c r="L60" s="31">
        <v>1458.05</v>
      </c>
      <c r="M60" s="31">
        <v>9.6164900000000006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7072</v>
      </c>
      <c r="D61" s="38">
        <v>7061.6833333333334</v>
      </c>
      <c r="E61" s="38">
        <v>7027.3666666666668</v>
      </c>
      <c r="F61" s="38">
        <v>6982.7333333333336</v>
      </c>
      <c r="G61" s="38">
        <v>6948.416666666667</v>
      </c>
      <c r="H61" s="38">
        <v>7106.3166666666666</v>
      </c>
      <c r="I61" s="38">
        <v>7140.6333333333341</v>
      </c>
      <c r="J61" s="38">
        <v>7185.2666666666664</v>
      </c>
      <c r="K61" s="31">
        <v>7096</v>
      </c>
      <c r="L61" s="31">
        <v>7017.05</v>
      </c>
      <c r="M61" s="31">
        <v>0.11456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2090.25</v>
      </c>
      <c r="D62" s="38">
        <v>2092.0833333333335</v>
      </c>
      <c r="E62" s="38">
        <v>2066.166666666667</v>
      </c>
      <c r="F62" s="38">
        <v>2042.0833333333335</v>
      </c>
      <c r="G62" s="38">
        <v>2016.166666666667</v>
      </c>
      <c r="H62" s="38">
        <v>2116.166666666667</v>
      </c>
      <c r="I62" s="38">
        <v>2142.0833333333339</v>
      </c>
      <c r="J62" s="38">
        <v>2166.166666666667</v>
      </c>
      <c r="K62" s="31">
        <v>2118</v>
      </c>
      <c r="L62" s="31">
        <v>2068</v>
      </c>
      <c r="M62" s="31">
        <v>0.35427999999999998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2380.4</v>
      </c>
      <c r="D63" s="38">
        <v>2386.3166666666666</v>
      </c>
      <c r="E63" s="38">
        <v>2367.6333333333332</v>
      </c>
      <c r="F63" s="38">
        <v>2354.8666666666668</v>
      </c>
      <c r="G63" s="38">
        <v>2336.1833333333334</v>
      </c>
      <c r="H63" s="38">
        <v>2399.083333333333</v>
      </c>
      <c r="I63" s="38">
        <v>2417.7666666666664</v>
      </c>
      <c r="J63" s="38">
        <v>2430.5333333333328</v>
      </c>
      <c r="K63" s="31">
        <v>2405</v>
      </c>
      <c r="L63" s="31">
        <v>2373.5500000000002</v>
      </c>
      <c r="M63" s="31">
        <v>1.14954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390.65</v>
      </c>
      <c r="D64" s="38">
        <v>390.2</v>
      </c>
      <c r="E64" s="38">
        <v>385.65</v>
      </c>
      <c r="F64" s="38">
        <v>380.65</v>
      </c>
      <c r="G64" s="38">
        <v>376.09999999999997</v>
      </c>
      <c r="H64" s="38">
        <v>395.2</v>
      </c>
      <c r="I64" s="38">
        <v>399.75000000000006</v>
      </c>
      <c r="J64" s="38">
        <v>404.75</v>
      </c>
      <c r="K64" s="31">
        <v>394.75</v>
      </c>
      <c r="L64" s="31">
        <v>385.2</v>
      </c>
      <c r="M64" s="31">
        <v>9.1960200000000007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237.25</v>
      </c>
      <c r="D65" s="38">
        <v>235.98333333333335</v>
      </c>
      <c r="E65" s="38">
        <v>233.51666666666671</v>
      </c>
      <c r="F65" s="38">
        <v>229.78333333333336</v>
      </c>
      <c r="G65" s="38">
        <v>227.31666666666672</v>
      </c>
      <c r="H65" s="38">
        <v>239.7166666666667</v>
      </c>
      <c r="I65" s="38">
        <v>242.18333333333334</v>
      </c>
      <c r="J65" s="38">
        <v>245.91666666666669</v>
      </c>
      <c r="K65" s="31">
        <v>238.45</v>
      </c>
      <c r="L65" s="31">
        <v>232.25</v>
      </c>
      <c r="M65" s="31">
        <v>139.52330000000001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193.35</v>
      </c>
      <c r="D66" s="38">
        <v>192.76666666666665</v>
      </c>
      <c r="E66" s="38">
        <v>190.83333333333331</v>
      </c>
      <c r="F66" s="38">
        <v>188.31666666666666</v>
      </c>
      <c r="G66" s="38">
        <v>186.38333333333333</v>
      </c>
      <c r="H66" s="38">
        <v>195.2833333333333</v>
      </c>
      <c r="I66" s="38">
        <v>197.21666666666664</v>
      </c>
      <c r="J66" s="38">
        <v>199.73333333333329</v>
      </c>
      <c r="K66" s="31">
        <v>194.7</v>
      </c>
      <c r="L66" s="31">
        <v>190.25</v>
      </c>
      <c r="M66" s="31">
        <v>187.22788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89.55</v>
      </c>
      <c r="D67" s="38">
        <v>89.633333333333326</v>
      </c>
      <c r="E67" s="38">
        <v>88.366666666666646</v>
      </c>
      <c r="F67" s="38">
        <v>87.183333333333323</v>
      </c>
      <c r="G67" s="38">
        <v>85.916666666666643</v>
      </c>
      <c r="H67" s="38">
        <v>90.816666666666649</v>
      </c>
      <c r="I67" s="38">
        <v>92.083333333333329</v>
      </c>
      <c r="J67" s="38">
        <v>93.266666666666652</v>
      </c>
      <c r="K67" s="31">
        <v>90.9</v>
      </c>
      <c r="L67" s="31">
        <v>88.45</v>
      </c>
      <c r="M67" s="31">
        <v>125.74484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39.65</v>
      </c>
      <c r="D68" s="38">
        <v>39.31666666666667</v>
      </c>
      <c r="E68" s="38">
        <v>38.533333333333339</v>
      </c>
      <c r="F68" s="38">
        <v>37.416666666666671</v>
      </c>
      <c r="G68" s="38">
        <v>36.63333333333334</v>
      </c>
      <c r="H68" s="38">
        <v>40.433333333333337</v>
      </c>
      <c r="I68" s="38">
        <v>41.216666666666669</v>
      </c>
      <c r="J68" s="38">
        <v>42.333333333333336</v>
      </c>
      <c r="K68" s="31">
        <v>40.1</v>
      </c>
      <c r="L68" s="31">
        <v>38.200000000000003</v>
      </c>
      <c r="M68" s="31">
        <v>708.52715999999998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2496.0500000000002</v>
      </c>
      <c r="D69" s="38">
        <v>2500.35</v>
      </c>
      <c r="E69" s="38">
        <v>2480.6999999999998</v>
      </c>
      <c r="F69" s="38">
        <v>2465.35</v>
      </c>
      <c r="G69" s="38">
        <v>2445.6999999999998</v>
      </c>
      <c r="H69" s="38">
        <v>2515.6999999999998</v>
      </c>
      <c r="I69" s="38">
        <v>2535.3500000000004</v>
      </c>
      <c r="J69" s="38">
        <v>2550.6999999999998</v>
      </c>
      <c r="K69" s="31">
        <v>2520</v>
      </c>
      <c r="L69" s="31">
        <v>2485</v>
      </c>
      <c r="M69" s="31">
        <v>8.8370000000000004E-2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1726.85</v>
      </c>
      <c r="D70" s="38">
        <v>1714.8333333333333</v>
      </c>
      <c r="E70" s="38">
        <v>1693.7666666666664</v>
      </c>
      <c r="F70" s="38">
        <v>1660.6833333333332</v>
      </c>
      <c r="G70" s="38">
        <v>1639.6166666666663</v>
      </c>
      <c r="H70" s="38">
        <v>1747.9166666666665</v>
      </c>
      <c r="I70" s="38">
        <v>1768.9833333333336</v>
      </c>
      <c r="J70" s="38">
        <v>1802.0666666666666</v>
      </c>
      <c r="K70" s="31">
        <v>1735.9</v>
      </c>
      <c r="L70" s="31">
        <v>1681.75</v>
      </c>
      <c r="M70" s="31">
        <v>5.9653099999999997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4688.1499999999996</v>
      </c>
      <c r="D71" s="38">
        <v>4706.2833333333328</v>
      </c>
      <c r="E71" s="38">
        <v>4639.8666666666659</v>
      </c>
      <c r="F71" s="38">
        <v>4591.583333333333</v>
      </c>
      <c r="G71" s="38">
        <v>4525.1666666666661</v>
      </c>
      <c r="H71" s="38">
        <v>4754.5666666666657</v>
      </c>
      <c r="I71" s="38">
        <v>4820.9833333333336</v>
      </c>
      <c r="J71" s="38">
        <v>4869.2666666666655</v>
      </c>
      <c r="K71" s="31">
        <v>4772.7</v>
      </c>
      <c r="L71" s="31">
        <v>4658</v>
      </c>
      <c r="M71" s="31">
        <v>0.36721999999999999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2162.85</v>
      </c>
      <c r="D72" s="38">
        <v>2159.9166666666665</v>
      </c>
      <c r="E72" s="38">
        <v>2114.9333333333329</v>
      </c>
      <c r="F72" s="38">
        <v>2067.0166666666664</v>
      </c>
      <c r="G72" s="38">
        <v>2022.0333333333328</v>
      </c>
      <c r="H72" s="38">
        <v>2207.833333333333</v>
      </c>
      <c r="I72" s="38">
        <v>2252.8166666666666</v>
      </c>
      <c r="J72" s="38">
        <v>2300.7333333333331</v>
      </c>
      <c r="K72" s="31">
        <v>2204.9</v>
      </c>
      <c r="L72" s="31">
        <v>2112</v>
      </c>
      <c r="M72" s="31">
        <v>13.310790000000001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702.8</v>
      </c>
      <c r="D73" s="38">
        <v>707.63333333333321</v>
      </c>
      <c r="E73" s="38">
        <v>695.36666666666645</v>
      </c>
      <c r="F73" s="38">
        <v>687.93333333333328</v>
      </c>
      <c r="G73" s="38">
        <v>675.66666666666652</v>
      </c>
      <c r="H73" s="38">
        <v>715.06666666666638</v>
      </c>
      <c r="I73" s="38">
        <v>727.33333333333326</v>
      </c>
      <c r="J73" s="38">
        <v>734.76666666666631</v>
      </c>
      <c r="K73" s="31">
        <v>719.9</v>
      </c>
      <c r="L73" s="31">
        <v>700.2</v>
      </c>
      <c r="M73" s="31">
        <v>9.4494000000000007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1161.55</v>
      </c>
      <c r="D74" s="38">
        <v>1160.2666666666667</v>
      </c>
      <c r="E74" s="38">
        <v>1147.9333333333334</v>
      </c>
      <c r="F74" s="38">
        <v>1134.3166666666668</v>
      </c>
      <c r="G74" s="38">
        <v>1121.9833333333336</v>
      </c>
      <c r="H74" s="38">
        <v>1173.8833333333332</v>
      </c>
      <c r="I74" s="38">
        <v>1186.2166666666667</v>
      </c>
      <c r="J74" s="38">
        <v>1199.833333333333</v>
      </c>
      <c r="K74" s="31">
        <v>1172.5999999999999</v>
      </c>
      <c r="L74" s="31">
        <v>1146.6500000000001</v>
      </c>
      <c r="M74" s="31">
        <v>4.30131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133.4</v>
      </c>
      <c r="D75" s="38">
        <v>133.86666666666667</v>
      </c>
      <c r="E75" s="38">
        <v>132.33333333333334</v>
      </c>
      <c r="F75" s="38">
        <v>131.26666666666668</v>
      </c>
      <c r="G75" s="38">
        <v>129.73333333333335</v>
      </c>
      <c r="H75" s="38">
        <v>134.93333333333334</v>
      </c>
      <c r="I75" s="38">
        <v>136.46666666666664</v>
      </c>
      <c r="J75" s="38">
        <v>137.53333333333333</v>
      </c>
      <c r="K75" s="31">
        <v>135.4</v>
      </c>
      <c r="L75" s="31">
        <v>132.80000000000001</v>
      </c>
      <c r="M75" s="31">
        <v>194.26831999999999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1035.9000000000001</v>
      </c>
      <c r="D76" s="38">
        <v>1029.7833333333335</v>
      </c>
      <c r="E76" s="38">
        <v>1016.116666666667</v>
      </c>
      <c r="F76" s="38">
        <v>996.33333333333348</v>
      </c>
      <c r="G76" s="38">
        <v>982.66666666666697</v>
      </c>
      <c r="H76" s="38">
        <v>1049.5666666666671</v>
      </c>
      <c r="I76" s="38">
        <v>1063.2333333333336</v>
      </c>
      <c r="J76" s="38">
        <v>1083.0166666666671</v>
      </c>
      <c r="K76" s="31">
        <v>1043.45</v>
      </c>
      <c r="L76" s="31">
        <v>1010</v>
      </c>
      <c r="M76" s="31">
        <v>32.73142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109.5</v>
      </c>
      <c r="D77" s="38">
        <v>110.35000000000001</v>
      </c>
      <c r="E77" s="38">
        <v>107.70000000000002</v>
      </c>
      <c r="F77" s="38">
        <v>105.9</v>
      </c>
      <c r="G77" s="38">
        <v>103.25000000000001</v>
      </c>
      <c r="H77" s="38">
        <v>112.15000000000002</v>
      </c>
      <c r="I77" s="38">
        <v>114.80000000000003</v>
      </c>
      <c r="J77" s="38">
        <v>116.60000000000002</v>
      </c>
      <c r="K77" s="31">
        <v>113</v>
      </c>
      <c r="L77" s="31">
        <v>108.55</v>
      </c>
      <c r="M77" s="31">
        <v>529.47191999999995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344.8</v>
      </c>
      <c r="D78" s="38">
        <v>346.16666666666669</v>
      </c>
      <c r="E78" s="38">
        <v>342.88333333333338</v>
      </c>
      <c r="F78" s="38">
        <v>340.9666666666667</v>
      </c>
      <c r="G78" s="38">
        <v>337.68333333333339</v>
      </c>
      <c r="H78" s="38">
        <v>348.08333333333337</v>
      </c>
      <c r="I78" s="38">
        <v>351.36666666666667</v>
      </c>
      <c r="J78" s="38">
        <v>353.28333333333336</v>
      </c>
      <c r="K78" s="31">
        <v>349.45</v>
      </c>
      <c r="L78" s="31">
        <v>344.25</v>
      </c>
      <c r="M78" s="31">
        <v>32.07105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868.15</v>
      </c>
      <c r="D79" s="38">
        <v>870.65</v>
      </c>
      <c r="E79" s="38">
        <v>864.3</v>
      </c>
      <c r="F79" s="38">
        <v>860.44999999999993</v>
      </c>
      <c r="G79" s="38">
        <v>854.09999999999991</v>
      </c>
      <c r="H79" s="38">
        <v>874.5</v>
      </c>
      <c r="I79" s="38">
        <v>880.85000000000014</v>
      </c>
      <c r="J79" s="38">
        <v>884.7</v>
      </c>
      <c r="K79" s="31">
        <v>877</v>
      </c>
      <c r="L79" s="31">
        <v>866.8</v>
      </c>
      <c r="M79" s="31">
        <v>18.60153</v>
      </c>
      <c r="N79" s="1"/>
      <c r="O79" s="1"/>
    </row>
    <row r="80" spans="1:15" ht="12.75" customHeight="1">
      <c r="A80" s="33">
        <v>70</v>
      </c>
      <c r="B80" s="58" t="s">
        <v>856</v>
      </c>
      <c r="C80" s="31">
        <v>481.35</v>
      </c>
      <c r="D80" s="38">
        <v>484.3</v>
      </c>
      <c r="E80" s="38">
        <v>475.20000000000005</v>
      </c>
      <c r="F80" s="38">
        <v>469.05</v>
      </c>
      <c r="G80" s="38">
        <v>459.95000000000005</v>
      </c>
      <c r="H80" s="38">
        <v>490.45000000000005</v>
      </c>
      <c r="I80" s="38">
        <v>499.55000000000007</v>
      </c>
      <c r="J80" s="38">
        <v>505.70000000000005</v>
      </c>
      <c r="K80" s="31">
        <v>493.4</v>
      </c>
      <c r="L80" s="31">
        <v>478.15</v>
      </c>
      <c r="M80" s="31">
        <v>2.5286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260.35000000000002</v>
      </c>
      <c r="D81" s="38">
        <v>260.7</v>
      </c>
      <c r="E81" s="38">
        <v>259.45</v>
      </c>
      <c r="F81" s="38">
        <v>258.55</v>
      </c>
      <c r="G81" s="38">
        <v>257.3</v>
      </c>
      <c r="H81" s="38">
        <v>261.59999999999997</v>
      </c>
      <c r="I81" s="38">
        <v>262.84999999999997</v>
      </c>
      <c r="J81" s="38">
        <v>263.74999999999994</v>
      </c>
      <c r="K81" s="31">
        <v>261.95</v>
      </c>
      <c r="L81" s="31">
        <v>259.8</v>
      </c>
      <c r="M81" s="31">
        <v>11.521599999999999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1141.25</v>
      </c>
      <c r="D82" s="38">
        <v>1152.9333333333332</v>
      </c>
      <c r="E82" s="38">
        <v>1120.4166666666663</v>
      </c>
      <c r="F82" s="38">
        <v>1099.583333333333</v>
      </c>
      <c r="G82" s="38">
        <v>1067.0666666666662</v>
      </c>
      <c r="H82" s="38">
        <v>1173.7666666666664</v>
      </c>
      <c r="I82" s="38">
        <v>1206.2833333333333</v>
      </c>
      <c r="J82" s="38">
        <v>1227.1166666666666</v>
      </c>
      <c r="K82" s="31">
        <v>1185.45</v>
      </c>
      <c r="L82" s="31">
        <v>1132.0999999999999</v>
      </c>
      <c r="M82" s="31">
        <v>1.0243800000000001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465.65</v>
      </c>
      <c r="D83" s="38">
        <v>467.2</v>
      </c>
      <c r="E83" s="38">
        <v>462.59999999999997</v>
      </c>
      <c r="F83" s="38">
        <v>459.54999999999995</v>
      </c>
      <c r="G83" s="38">
        <v>454.94999999999993</v>
      </c>
      <c r="H83" s="38">
        <v>470.25</v>
      </c>
      <c r="I83" s="38">
        <v>474.85</v>
      </c>
      <c r="J83" s="38">
        <v>477.90000000000003</v>
      </c>
      <c r="K83" s="31">
        <v>471.8</v>
      </c>
      <c r="L83" s="31">
        <v>464.15</v>
      </c>
      <c r="M83" s="31">
        <v>9.6623199999999994</v>
      </c>
      <c r="N83" s="1"/>
      <c r="O83" s="1"/>
    </row>
    <row r="84" spans="1:15" ht="12.75" customHeight="1">
      <c r="A84" s="33">
        <v>74</v>
      </c>
      <c r="B84" s="58" t="s">
        <v>857</v>
      </c>
      <c r="C84" s="31">
        <v>275.95</v>
      </c>
      <c r="D84" s="38">
        <v>277.34999999999997</v>
      </c>
      <c r="E84" s="38">
        <v>271.89999999999992</v>
      </c>
      <c r="F84" s="38">
        <v>267.84999999999997</v>
      </c>
      <c r="G84" s="38">
        <v>262.39999999999992</v>
      </c>
      <c r="H84" s="38">
        <v>281.39999999999992</v>
      </c>
      <c r="I84" s="38">
        <v>286.84999999999997</v>
      </c>
      <c r="J84" s="38">
        <v>290.89999999999992</v>
      </c>
      <c r="K84" s="31">
        <v>282.8</v>
      </c>
      <c r="L84" s="31">
        <v>273.3</v>
      </c>
      <c r="M84" s="31">
        <v>20.839700000000001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6454.25</v>
      </c>
      <c r="D85" s="38">
        <v>6459.8166666666666</v>
      </c>
      <c r="E85" s="38">
        <v>6419.6833333333334</v>
      </c>
      <c r="F85" s="38">
        <v>6385.1166666666668</v>
      </c>
      <c r="G85" s="38">
        <v>6344.9833333333336</v>
      </c>
      <c r="H85" s="38">
        <v>6494.3833333333332</v>
      </c>
      <c r="I85" s="38">
        <v>6534.5166666666664</v>
      </c>
      <c r="J85" s="38">
        <v>6569.083333333333</v>
      </c>
      <c r="K85" s="31">
        <v>6499.95</v>
      </c>
      <c r="L85" s="31">
        <v>6425.25</v>
      </c>
      <c r="M85" s="31">
        <v>0.10449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737.6</v>
      </c>
      <c r="D86" s="38">
        <v>738.91666666666663</v>
      </c>
      <c r="E86" s="38">
        <v>733.68333333333328</v>
      </c>
      <c r="F86" s="38">
        <v>729.76666666666665</v>
      </c>
      <c r="G86" s="38">
        <v>724.5333333333333</v>
      </c>
      <c r="H86" s="38">
        <v>742.83333333333326</v>
      </c>
      <c r="I86" s="38">
        <v>748.06666666666661</v>
      </c>
      <c r="J86" s="38">
        <v>751.98333333333323</v>
      </c>
      <c r="K86" s="31">
        <v>744.15</v>
      </c>
      <c r="L86" s="31">
        <v>735</v>
      </c>
      <c r="M86" s="31">
        <v>0.40407999999999999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997.4</v>
      </c>
      <c r="D87" s="38">
        <v>1002.0833333333334</v>
      </c>
      <c r="E87" s="38">
        <v>989.86666666666679</v>
      </c>
      <c r="F87" s="38">
        <v>982.33333333333337</v>
      </c>
      <c r="G87" s="38">
        <v>970.11666666666679</v>
      </c>
      <c r="H87" s="38">
        <v>1009.6166666666668</v>
      </c>
      <c r="I87" s="38">
        <v>1021.8333333333333</v>
      </c>
      <c r="J87" s="38">
        <v>1029.3666666666668</v>
      </c>
      <c r="K87" s="31">
        <v>1014.3</v>
      </c>
      <c r="L87" s="31">
        <v>994.55</v>
      </c>
      <c r="M87" s="31">
        <v>0.3725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430.4</v>
      </c>
      <c r="D88" s="38">
        <v>436.66666666666669</v>
      </c>
      <c r="E88" s="38">
        <v>422.73333333333335</v>
      </c>
      <c r="F88" s="38">
        <v>415.06666666666666</v>
      </c>
      <c r="G88" s="38">
        <v>401.13333333333333</v>
      </c>
      <c r="H88" s="38">
        <v>444.33333333333337</v>
      </c>
      <c r="I88" s="38">
        <v>458.26666666666665</v>
      </c>
      <c r="J88" s="38">
        <v>465.93333333333339</v>
      </c>
      <c r="K88" s="31">
        <v>450.6</v>
      </c>
      <c r="L88" s="31">
        <v>429</v>
      </c>
      <c r="M88" s="31">
        <v>7.6847799999999999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18371.55</v>
      </c>
      <c r="D89" s="38">
        <v>18390.166666666668</v>
      </c>
      <c r="E89" s="38">
        <v>18320.383333333335</v>
      </c>
      <c r="F89" s="38">
        <v>18269.216666666667</v>
      </c>
      <c r="G89" s="38">
        <v>18199.433333333334</v>
      </c>
      <c r="H89" s="38">
        <v>18441.333333333336</v>
      </c>
      <c r="I89" s="38">
        <v>18511.116666666669</v>
      </c>
      <c r="J89" s="38">
        <v>18562.283333333336</v>
      </c>
      <c r="K89" s="31">
        <v>18459.95</v>
      </c>
      <c r="L89" s="31">
        <v>18339</v>
      </c>
      <c r="M89" s="31">
        <v>0.27635999999999999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596.25</v>
      </c>
      <c r="D90" s="38">
        <v>594.08333333333337</v>
      </c>
      <c r="E90" s="38">
        <v>588.2166666666667</v>
      </c>
      <c r="F90" s="38">
        <v>580.18333333333328</v>
      </c>
      <c r="G90" s="38">
        <v>574.31666666666661</v>
      </c>
      <c r="H90" s="38">
        <v>602.11666666666679</v>
      </c>
      <c r="I90" s="38">
        <v>607.98333333333335</v>
      </c>
      <c r="J90" s="38">
        <v>616.01666666666688</v>
      </c>
      <c r="K90" s="31">
        <v>599.95000000000005</v>
      </c>
      <c r="L90" s="31">
        <v>586.04999999999995</v>
      </c>
      <c r="M90" s="31">
        <v>0.92791999999999997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23.1</v>
      </c>
      <c r="D91" s="38">
        <v>23.100000000000005</v>
      </c>
      <c r="E91" s="38">
        <v>23.100000000000009</v>
      </c>
      <c r="F91" s="38">
        <v>23.100000000000005</v>
      </c>
      <c r="G91" s="38">
        <v>23.100000000000009</v>
      </c>
      <c r="H91" s="38">
        <v>23.100000000000009</v>
      </c>
      <c r="I91" s="38">
        <v>23.1</v>
      </c>
      <c r="J91" s="38">
        <v>23.100000000000009</v>
      </c>
      <c r="K91" s="31">
        <v>23.1</v>
      </c>
      <c r="L91" s="31">
        <v>23.1</v>
      </c>
      <c r="M91" s="31">
        <v>45.984110000000001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4512.45</v>
      </c>
      <c r="D92" s="38">
        <v>4517.3833333333341</v>
      </c>
      <c r="E92" s="38">
        <v>4479.7666666666682</v>
      </c>
      <c r="F92" s="38">
        <v>4447.0833333333339</v>
      </c>
      <c r="G92" s="38">
        <v>4409.4666666666681</v>
      </c>
      <c r="H92" s="38">
        <v>4550.0666666666684</v>
      </c>
      <c r="I92" s="38">
        <v>4587.6833333333352</v>
      </c>
      <c r="J92" s="38">
        <v>4620.3666666666686</v>
      </c>
      <c r="K92" s="31">
        <v>4555</v>
      </c>
      <c r="L92" s="31">
        <v>4484.7</v>
      </c>
      <c r="M92" s="31">
        <v>3.4676399999999998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913.7</v>
      </c>
      <c r="D93" s="38">
        <v>911.76666666666677</v>
      </c>
      <c r="E93" s="38">
        <v>894.48333333333358</v>
      </c>
      <c r="F93" s="38">
        <v>875.26666666666677</v>
      </c>
      <c r="G93" s="38">
        <v>857.98333333333358</v>
      </c>
      <c r="H93" s="38">
        <v>930.98333333333358</v>
      </c>
      <c r="I93" s="38">
        <v>948.26666666666665</v>
      </c>
      <c r="J93" s="38">
        <v>967.48333333333358</v>
      </c>
      <c r="K93" s="31">
        <v>929.05</v>
      </c>
      <c r="L93" s="31">
        <v>892.55</v>
      </c>
      <c r="M93" s="31">
        <v>19.95673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1657</v>
      </c>
      <c r="D94" s="38">
        <v>1659.3666666666668</v>
      </c>
      <c r="E94" s="38">
        <v>1648.1333333333337</v>
      </c>
      <c r="F94" s="38">
        <v>1639.2666666666669</v>
      </c>
      <c r="G94" s="38">
        <v>1628.0333333333338</v>
      </c>
      <c r="H94" s="38">
        <v>1668.2333333333336</v>
      </c>
      <c r="I94" s="38">
        <v>1679.4666666666667</v>
      </c>
      <c r="J94" s="38">
        <v>1688.3333333333335</v>
      </c>
      <c r="K94" s="31">
        <v>1670.6</v>
      </c>
      <c r="L94" s="31">
        <v>1650.5</v>
      </c>
      <c r="M94" s="31">
        <v>0.91113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307.8</v>
      </c>
      <c r="D95" s="38">
        <v>311.13333333333338</v>
      </c>
      <c r="E95" s="38">
        <v>303.46666666666675</v>
      </c>
      <c r="F95" s="38">
        <v>299.13333333333338</v>
      </c>
      <c r="G95" s="38">
        <v>291.46666666666675</v>
      </c>
      <c r="H95" s="38">
        <v>315.46666666666675</v>
      </c>
      <c r="I95" s="38">
        <v>323.13333333333338</v>
      </c>
      <c r="J95" s="38">
        <v>327.46666666666675</v>
      </c>
      <c r="K95" s="31">
        <v>318.8</v>
      </c>
      <c r="L95" s="31">
        <v>306.8</v>
      </c>
      <c r="M95" s="31">
        <v>16.568930000000002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747.85</v>
      </c>
      <c r="D96" s="38">
        <v>748.4</v>
      </c>
      <c r="E96" s="38">
        <v>741.44999999999993</v>
      </c>
      <c r="F96" s="38">
        <v>735.05</v>
      </c>
      <c r="G96" s="38">
        <v>728.09999999999991</v>
      </c>
      <c r="H96" s="38">
        <v>754.8</v>
      </c>
      <c r="I96" s="38">
        <v>761.75</v>
      </c>
      <c r="J96" s="38">
        <v>768.15</v>
      </c>
      <c r="K96" s="31">
        <v>755.35</v>
      </c>
      <c r="L96" s="31">
        <v>742</v>
      </c>
      <c r="M96" s="31">
        <v>3.8480699999999999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332.6</v>
      </c>
      <c r="D97" s="38">
        <v>331.41666666666669</v>
      </c>
      <c r="E97" s="38">
        <v>327.38333333333338</v>
      </c>
      <c r="F97" s="38">
        <v>322.16666666666669</v>
      </c>
      <c r="G97" s="38">
        <v>318.13333333333338</v>
      </c>
      <c r="H97" s="38">
        <v>336.63333333333338</v>
      </c>
      <c r="I97" s="38">
        <v>340.66666666666669</v>
      </c>
      <c r="J97" s="38">
        <v>345.88333333333338</v>
      </c>
      <c r="K97" s="31">
        <v>335.45</v>
      </c>
      <c r="L97" s="31">
        <v>326.2</v>
      </c>
      <c r="M97" s="31">
        <v>105.02379999999999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783.45</v>
      </c>
      <c r="D98" s="38">
        <v>785.15</v>
      </c>
      <c r="E98" s="38">
        <v>775.34999999999991</v>
      </c>
      <c r="F98" s="38">
        <v>767.24999999999989</v>
      </c>
      <c r="G98" s="38">
        <v>757.44999999999982</v>
      </c>
      <c r="H98" s="38">
        <v>793.25</v>
      </c>
      <c r="I98" s="38">
        <v>803.05</v>
      </c>
      <c r="J98" s="38">
        <v>811.15000000000009</v>
      </c>
      <c r="K98" s="31">
        <v>794.95</v>
      </c>
      <c r="L98" s="31">
        <v>777.05</v>
      </c>
      <c r="M98" s="31">
        <v>1.8967000000000001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1141.8</v>
      </c>
      <c r="D99" s="38">
        <v>1133.6166666666668</v>
      </c>
      <c r="E99" s="38">
        <v>1121.2333333333336</v>
      </c>
      <c r="F99" s="38">
        <v>1100.6666666666667</v>
      </c>
      <c r="G99" s="38">
        <v>1088.2833333333335</v>
      </c>
      <c r="H99" s="38">
        <v>1154.1833333333336</v>
      </c>
      <c r="I99" s="38">
        <v>1166.5666666666668</v>
      </c>
      <c r="J99" s="38">
        <v>1187.1333333333337</v>
      </c>
      <c r="K99" s="31">
        <v>1146</v>
      </c>
      <c r="L99" s="31">
        <v>1113.05</v>
      </c>
      <c r="M99" s="31">
        <v>1.35998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144.30000000000001</v>
      </c>
      <c r="D100" s="38">
        <v>145.1</v>
      </c>
      <c r="E100" s="38">
        <v>143.19999999999999</v>
      </c>
      <c r="F100" s="38">
        <v>142.1</v>
      </c>
      <c r="G100" s="38">
        <v>140.19999999999999</v>
      </c>
      <c r="H100" s="38">
        <v>146.19999999999999</v>
      </c>
      <c r="I100" s="38">
        <v>148.10000000000002</v>
      </c>
      <c r="J100" s="38">
        <v>149.19999999999999</v>
      </c>
      <c r="K100" s="31">
        <v>147</v>
      </c>
      <c r="L100" s="31">
        <v>144</v>
      </c>
      <c r="M100" s="31">
        <v>12.18698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610.35</v>
      </c>
      <c r="D101" s="38">
        <v>610.2833333333333</v>
      </c>
      <c r="E101" s="38">
        <v>606.56666666666661</v>
      </c>
      <c r="F101" s="38">
        <v>602.7833333333333</v>
      </c>
      <c r="G101" s="38">
        <v>599.06666666666661</v>
      </c>
      <c r="H101" s="38">
        <v>614.06666666666661</v>
      </c>
      <c r="I101" s="38">
        <v>617.7833333333333</v>
      </c>
      <c r="J101" s="38">
        <v>621.56666666666661</v>
      </c>
      <c r="K101" s="31">
        <v>614</v>
      </c>
      <c r="L101" s="31">
        <v>606.5</v>
      </c>
      <c r="M101" s="31">
        <v>0.58445999999999998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2389.5500000000002</v>
      </c>
      <c r="D102" s="38">
        <v>2389.85</v>
      </c>
      <c r="E102" s="38">
        <v>2367.5</v>
      </c>
      <c r="F102" s="38">
        <v>2345.4500000000003</v>
      </c>
      <c r="G102" s="38">
        <v>2323.1000000000004</v>
      </c>
      <c r="H102" s="38">
        <v>2411.8999999999996</v>
      </c>
      <c r="I102" s="38">
        <v>2434.2499999999991</v>
      </c>
      <c r="J102" s="38">
        <v>2456.2999999999993</v>
      </c>
      <c r="K102" s="31">
        <v>2412.1999999999998</v>
      </c>
      <c r="L102" s="31">
        <v>2367.8000000000002</v>
      </c>
      <c r="M102" s="31">
        <v>2.0144600000000001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35.75</v>
      </c>
      <c r="D103" s="38">
        <v>35.383333333333333</v>
      </c>
      <c r="E103" s="38">
        <v>34.716666666666669</v>
      </c>
      <c r="F103" s="38">
        <v>33.683333333333337</v>
      </c>
      <c r="G103" s="38">
        <v>33.016666666666673</v>
      </c>
      <c r="H103" s="38">
        <v>36.416666666666664</v>
      </c>
      <c r="I103" s="38">
        <v>37.083333333333336</v>
      </c>
      <c r="J103" s="38">
        <v>38.11666666666666</v>
      </c>
      <c r="K103" s="31">
        <v>36.049999999999997</v>
      </c>
      <c r="L103" s="31">
        <v>34.35</v>
      </c>
      <c r="M103" s="31">
        <v>318.97998999999999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1163.8499999999999</v>
      </c>
      <c r="D104" s="38">
        <v>1166.3166666666666</v>
      </c>
      <c r="E104" s="38">
        <v>1158.8333333333333</v>
      </c>
      <c r="F104" s="38">
        <v>1153.8166666666666</v>
      </c>
      <c r="G104" s="38">
        <v>1146.3333333333333</v>
      </c>
      <c r="H104" s="38">
        <v>1171.3333333333333</v>
      </c>
      <c r="I104" s="38">
        <v>1178.8166666666668</v>
      </c>
      <c r="J104" s="38">
        <v>1183.8333333333333</v>
      </c>
      <c r="K104" s="31">
        <v>1173.8</v>
      </c>
      <c r="L104" s="31">
        <v>1161.3</v>
      </c>
      <c r="M104" s="31">
        <v>2.2160000000000002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634.9</v>
      </c>
      <c r="D105" s="38">
        <v>636.94999999999993</v>
      </c>
      <c r="E105" s="38">
        <v>628.94999999999982</v>
      </c>
      <c r="F105" s="38">
        <v>622.99999999999989</v>
      </c>
      <c r="G105" s="38">
        <v>614.99999999999977</v>
      </c>
      <c r="H105" s="38">
        <v>642.89999999999986</v>
      </c>
      <c r="I105" s="38">
        <v>650.90000000000009</v>
      </c>
      <c r="J105" s="38">
        <v>656.84999999999991</v>
      </c>
      <c r="K105" s="31">
        <v>644.95000000000005</v>
      </c>
      <c r="L105" s="31">
        <v>631</v>
      </c>
      <c r="M105" s="31">
        <v>0.96570999999999996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1013.85</v>
      </c>
      <c r="D106" s="38">
        <v>1011.8666666666667</v>
      </c>
      <c r="E106" s="38">
        <v>1001.7333333333333</v>
      </c>
      <c r="F106" s="38">
        <v>989.61666666666667</v>
      </c>
      <c r="G106" s="38">
        <v>979.48333333333335</v>
      </c>
      <c r="H106" s="38">
        <v>1023.9833333333333</v>
      </c>
      <c r="I106" s="38">
        <v>1034.1166666666668</v>
      </c>
      <c r="J106" s="38">
        <v>1046.2333333333333</v>
      </c>
      <c r="K106" s="31">
        <v>1022</v>
      </c>
      <c r="L106" s="31">
        <v>999.75</v>
      </c>
      <c r="M106" s="31">
        <v>1.0550600000000001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8857.5499999999993</v>
      </c>
      <c r="D107" s="38">
        <v>8781.25</v>
      </c>
      <c r="E107" s="38">
        <v>8666.2999999999993</v>
      </c>
      <c r="F107" s="38">
        <v>8475.0499999999993</v>
      </c>
      <c r="G107" s="38">
        <v>8360.0999999999985</v>
      </c>
      <c r="H107" s="38">
        <v>8972.5</v>
      </c>
      <c r="I107" s="38">
        <v>9087.4500000000007</v>
      </c>
      <c r="J107" s="38">
        <v>9278.7000000000007</v>
      </c>
      <c r="K107" s="31">
        <v>8896.2000000000007</v>
      </c>
      <c r="L107" s="31">
        <v>8590</v>
      </c>
      <c r="M107" s="31">
        <v>0.26761000000000001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83.85</v>
      </c>
      <c r="D108" s="38">
        <v>82.36666666666666</v>
      </c>
      <c r="E108" s="38">
        <v>80.183333333333323</v>
      </c>
      <c r="F108" s="38">
        <v>76.516666666666666</v>
      </c>
      <c r="G108" s="38">
        <v>74.333333333333329</v>
      </c>
      <c r="H108" s="38">
        <v>86.033333333333317</v>
      </c>
      <c r="I108" s="38">
        <v>88.216666666666654</v>
      </c>
      <c r="J108" s="38">
        <v>91.883333333333312</v>
      </c>
      <c r="K108" s="31">
        <v>84.55</v>
      </c>
      <c r="L108" s="31">
        <v>78.7</v>
      </c>
      <c r="M108" s="31">
        <v>296.46442000000002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417</v>
      </c>
      <c r="D109" s="38">
        <v>419.48333333333335</v>
      </c>
      <c r="E109" s="38">
        <v>411.51666666666671</v>
      </c>
      <c r="F109" s="38">
        <v>406.03333333333336</v>
      </c>
      <c r="G109" s="38">
        <v>398.06666666666672</v>
      </c>
      <c r="H109" s="38">
        <v>424.9666666666667</v>
      </c>
      <c r="I109" s="38">
        <v>432.93333333333339</v>
      </c>
      <c r="J109" s="38">
        <v>438.41666666666669</v>
      </c>
      <c r="K109" s="31">
        <v>427.45</v>
      </c>
      <c r="L109" s="31">
        <v>414</v>
      </c>
      <c r="M109" s="31">
        <v>8.7984200000000001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520.95000000000005</v>
      </c>
      <c r="D110" s="38">
        <v>523.94999999999993</v>
      </c>
      <c r="E110" s="38">
        <v>513.09999999999991</v>
      </c>
      <c r="F110" s="38">
        <v>505.25</v>
      </c>
      <c r="G110" s="38">
        <v>494.4</v>
      </c>
      <c r="H110" s="38">
        <v>531.79999999999984</v>
      </c>
      <c r="I110" s="38">
        <v>542.65</v>
      </c>
      <c r="J110" s="38">
        <v>550.49999999999977</v>
      </c>
      <c r="K110" s="31">
        <v>534.79999999999995</v>
      </c>
      <c r="L110" s="31">
        <v>516.1</v>
      </c>
      <c r="M110" s="31">
        <v>2.3796200000000001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269.89999999999998</v>
      </c>
      <c r="D111" s="38">
        <v>269.18333333333334</v>
      </c>
      <c r="E111" s="38">
        <v>264.7166666666667</v>
      </c>
      <c r="F111" s="38">
        <v>259.53333333333336</v>
      </c>
      <c r="G111" s="38">
        <v>255.06666666666672</v>
      </c>
      <c r="H111" s="38">
        <v>274.36666666666667</v>
      </c>
      <c r="I111" s="38">
        <v>278.83333333333326</v>
      </c>
      <c r="J111" s="38">
        <v>284.01666666666665</v>
      </c>
      <c r="K111" s="31">
        <v>273.64999999999998</v>
      </c>
      <c r="L111" s="31">
        <v>264</v>
      </c>
      <c r="M111" s="31">
        <v>32.429259999999999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479.8</v>
      </c>
      <c r="D112" s="38">
        <v>478.86666666666662</v>
      </c>
      <c r="E112" s="38">
        <v>468.93333333333322</v>
      </c>
      <c r="F112" s="38">
        <v>458.06666666666661</v>
      </c>
      <c r="G112" s="38">
        <v>448.13333333333321</v>
      </c>
      <c r="H112" s="38">
        <v>489.73333333333323</v>
      </c>
      <c r="I112" s="38">
        <v>499.66666666666663</v>
      </c>
      <c r="J112" s="38">
        <v>510.53333333333325</v>
      </c>
      <c r="K112" s="31">
        <v>488.8</v>
      </c>
      <c r="L112" s="31">
        <v>468</v>
      </c>
      <c r="M112" s="31">
        <v>3.8642300000000001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904.9</v>
      </c>
      <c r="D113" s="38">
        <v>910.31666666666661</v>
      </c>
      <c r="E113" s="38">
        <v>896.63333333333321</v>
      </c>
      <c r="F113" s="38">
        <v>888.36666666666656</v>
      </c>
      <c r="G113" s="38">
        <v>874.68333333333317</v>
      </c>
      <c r="H113" s="38">
        <v>918.58333333333326</v>
      </c>
      <c r="I113" s="38">
        <v>932.26666666666665</v>
      </c>
      <c r="J113" s="38">
        <v>940.5333333333333</v>
      </c>
      <c r="K113" s="31">
        <v>924</v>
      </c>
      <c r="L113" s="31">
        <v>902.05</v>
      </c>
      <c r="M113" s="31">
        <v>0.31558999999999998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1086.45</v>
      </c>
      <c r="D114" s="38">
        <v>1078.1000000000001</v>
      </c>
      <c r="E114" s="38">
        <v>1066.1500000000003</v>
      </c>
      <c r="F114" s="38">
        <v>1045.8500000000001</v>
      </c>
      <c r="G114" s="38">
        <v>1033.9000000000003</v>
      </c>
      <c r="H114" s="38">
        <v>1098.4000000000003</v>
      </c>
      <c r="I114" s="38">
        <v>1110.3500000000001</v>
      </c>
      <c r="J114" s="38">
        <v>1130.6500000000003</v>
      </c>
      <c r="K114" s="31">
        <v>1090.05</v>
      </c>
      <c r="L114" s="31">
        <v>1057.8</v>
      </c>
      <c r="M114" s="31">
        <v>19.461310000000001</v>
      </c>
      <c r="N114" s="1"/>
      <c r="O114" s="1"/>
    </row>
    <row r="115" spans="1:15" ht="12.75" customHeight="1">
      <c r="A115" s="33">
        <v>105</v>
      </c>
      <c r="B115" s="58" t="s">
        <v>852</v>
      </c>
      <c r="C115" s="31">
        <v>513.45000000000005</v>
      </c>
      <c r="D115" s="38">
        <v>512.95000000000005</v>
      </c>
      <c r="E115" s="38">
        <v>504.95000000000005</v>
      </c>
      <c r="F115" s="38">
        <v>496.45</v>
      </c>
      <c r="G115" s="38">
        <v>488.45</v>
      </c>
      <c r="H115" s="38">
        <v>521.45000000000005</v>
      </c>
      <c r="I115" s="38">
        <v>529.45000000000005</v>
      </c>
      <c r="J115" s="38">
        <v>537.95000000000016</v>
      </c>
      <c r="K115" s="31">
        <v>520.95000000000005</v>
      </c>
      <c r="L115" s="31">
        <v>504.45</v>
      </c>
      <c r="M115" s="31">
        <v>12.117050000000001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1230.6500000000001</v>
      </c>
      <c r="D116" s="38">
        <v>1238.5333333333335</v>
      </c>
      <c r="E116" s="38">
        <v>1217.166666666667</v>
      </c>
      <c r="F116" s="38">
        <v>1203.6833333333334</v>
      </c>
      <c r="G116" s="38">
        <v>1182.3166666666668</v>
      </c>
      <c r="H116" s="38">
        <v>1252.0166666666671</v>
      </c>
      <c r="I116" s="38">
        <v>1273.3833333333334</v>
      </c>
      <c r="J116" s="38">
        <v>1286.8666666666672</v>
      </c>
      <c r="K116" s="31">
        <v>1259.9000000000001</v>
      </c>
      <c r="L116" s="31">
        <v>1225.05</v>
      </c>
      <c r="M116" s="31">
        <v>25.626349999999999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126.25</v>
      </c>
      <c r="D117" s="38">
        <v>125.53333333333335</v>
      </c>
      <c r="E117" s="38">
        <v>124.11666666666669</v>
      </c>
      <c r="F117" s="38">
        <v>121.98333333333335</v>
      </c>
      <c r="G117" s="38">
        <v>120.56666666666669</v>
      </c>
      <c r="H117" s="38">
        <v>127.66666666666669</v>
      </c>
      <c r="I117" s="38">
        <v>129.08333333333334</v>
      </c>
      <c r="J117" s="38">
        <v>131.2166666666667</v>
      </c>
      <c r="K117" s="31">
        <v>126.95</v>
      </c>
      <c r="L117" s="31">
        <v>123.4</v>
      </c>
      <c r="M117" s="31">
        <v>58.189399999999999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1404</v>
      </c>
      <c r="D118" s="38">
        <v>1407.2833333333335</v>
      </c>
      <c r="E118" s="38">
        <v>1391.616666666667</v>
      </c>
      <c r="F118" s="38">
        <v>1379.2333333333336</v>
      </c>
      <c r="G118" s="38">
        <v>1363.5666666666671</v>
      </c>
      <c r="H118" s="38">
        <v>1419.666666666667</v>
      </c>
      <c r="I118" s="38">
        <v>1435.3333333333335</v>
      </c>
      <c r="J118" s="38">
        <v>1447.7166666666669</v>
      </c>
      <c r="K118" s="31">
        <v>1422.95</v>
      </c>
      <c r="L118" s="31">
        <v>1394.9</v>
      </c>
      <c r="M118" s="31">
        <v>1.3584799999999999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230.9</v>
      </c>
      <c r="D119" s="38">
        <v>230.9</v>
      </c>
      <c r="E119" s="38">
        <v>230.3</v>
      </c>
      <c r="F119" s="38">
        <v>229.70000000000002</v>
      </c>
      <c r="G119" s="38">
        <v>229.10000000000002</v>
      </c>
      <c r="H119" s="38">
        <v>231.5</v>
      </c>
      <c r="I119" s="38">
        <v>232.09999999999997</v>
      </c>
      <c r="J119" s="38">
        <v>232.7</v>
      </c>
      <c r="K119" s="31">
        <v>231.5</v>
      </c>
      <c r="L119" s="31">
        <v>230.3</v>
      </c>
      <c r="M119" s="31">
        <v>25.246009999999998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867.2</v>
      </c>
      <c r="D120" s="38">
        <v>855.31666666666661</v>
      </c>
      <c r="E120" s="38">
        <v>832.83333333333326</v>
      </c>
      <c r="F120" s="38">
        <v>798.4666666666667</v>
      </c>
      <c r="G120" s="38">
        <v>775.98333333333335</v>
      </c>
      <c r="H120" s="38">
        <v>889.68333333333317</v>
      </c>
      <c r="I120" s="38">
        <v>912.16666666666652</v>
      </c>
      <c r="J120" s="38">
        <v>946.53333333333308</v>
      </c>
      <c r="K120" s="31">
        <v>877.8</v>
      </c>
      <c r="L120" s="31">
        <v>820.95</v>
      </c>
      <c r="M120" s="31">
        <v>71.578950000000006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4913.1000000000004</v>
      </c>
      <c r="D121" s="38">
        <v>4922.916666666667</v>
      </c>
      <c r="E121" s="38">
        <v>4846.8333333333339</v>
      </c>
      <c r="F121" s="38">
        <v>4780.5666666666666</v>
      </c>
      <c r="G121" s="38">
        <v>4704.4833333333336</v>
      </c>
      <c r="H121" s="38">
        <v>4989.1833333333343</v>
      </c>
      <c r="I121" s="38">
        <v>5065.2666666666682</v>
      </c>
      <c r="J121" s="38">
        <v>5131.5333333333347</v>
      </c>
      <c r="K121" s="31">
        <v>4999</v>
      </c>
      <c r="L121" s="31">
        <v>4856.6499999999996</v>
      </c>
      <c r="M121" s="31">
        <v>4.3856299999999999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1945.7</v>
      </c>
      <c r="D122" s="38">
        <v>1963.3999999999999</v>
      </c>
      <c r="E122" s="38">
        <v>1922.2999999999997</v>
      </c>
      <c r="F122" s="38">
        <v>1898.8999999999999</v>
      </c>
      <c r="G122" s="38">
        <v>1857.7999999999997</v>
      </c>
      <c r="H122" s="38">
        <v>1986.7999999999997</v>
      </c>
      <c r="I122" s="38">
        <v>2027.8999999999996</v>
      </c>
      <c r="J122" s="38">
        <v>2051.2999999999997</v>
      </c>
      <c r="K122" s="31">
        <v>2004.5</v>
      </c>
      <c r="L122" s="31">
        <v>1940</v>
      </c>
      <c r="M122" s="31">
        <v>13.75135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2494</v>
      </c>
      <c r="D123" s="38">
        <v>2494.35</v>
      </c>
      <c r="E123" s="38">
        <v>2465.6999999999998</v>
      </c>
      <c r="F123" s="38">
        <v>2437.4</v>
      </c>
      <c r="G123" s="38">
        <v>2408.75</v>
      </c>
      <c r="H123" s="38">
        <v>2522.6499999999996</v>
      </c>
      <c r="I123" s="38">
        <v>2551.3000000000002</v>
      </c>
      <c r="J123" s="38">
        <v>2579.5999999999995</v>
      </c>
      <c r="K123" s="31">
        <v>2523</v>
      </c>
      <c r="L123" s="31">
        <v>2466.0500000000002</v>
      </c>
      <c r="M123" s="31">
        <v>2.6025200000000002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660.7</v>
      </c>
      <c r="D124" s="38">
        <v>663.5</v>
      </c>
      <c r="E124" s="38">
        <v>654.1</v>
      </c>
      <c r="F124" s="38">
        <v>647.5</v>
      </c>
      <c r="G124" s="38">
        <v>638.1</v>
      </c>
      <c r="H124" s="38">
        <v>670.1</v>
      </c>
      <c r="I124" s="38">
        <v>679.50000000000011</v>
      </c>
      <c r="J124" s="38">
        <v>686.1</v>
      </c>
      <c r="K124" s="31">
        <v>672.9</v>
      </c>
      <c r="L124" s="31">
        <v>656.9</v>
      </c>
      <c r="M124" s="31">
        <v>8.36022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1067.55</v>
      </c>
      <c r="D125" s="38">
        <v>1068.3999999999999</v>
      </c>
      <c r="E125" s="38">
        <v>1062.1499999999996</v>
      </c>
      <c r="F125" s="38">
        <v>1056.7499999999998</v>
      </c>
      <c r="G125" s="38">
        <v>1050.4999999999995</v>
      </c>
      <c r="H125" s="38">
        <v>1073.7999999999997</v>
      </c>
      <c r="I125" s="38">
        <v>1080.0500000000002</v>
      </c>
      <c r="J125" s="38">
        <v>1085.4499999999998</v>
      </c>
      <c r="K125" s="31">
        <v>1074.6500000000001</v>
      </c>
      <c r="L125" s="31">
        <v>1063</v>
      </c>
      <c r="M125" s="31">
        <v>2.31392</v>
      </c>
      <c r="N125" s="1"/>
      <c r="O125" s="1"/>
    </row>
    <row r="126" spans="1:15" ht="12.75" customHeight="1">
      <c r="A126" s="33">
        <v>116</v>
      </c>
      <c r="B126" s="58" t="s">
        <v>858</v>
      </c>
      <c r="C126" s="31">
        <v>4920.1499999999996</v>
      </c>
      <c r="D126" s="38">
        <v>4924.2499999999991</v>
      </c>
      <c r="E126" s="38">
        <v>4866.0499999999984</v>
      </c>
      <c r="F126" s="38">
        <v>4811.9499999999989</v>
      </c>
      <c r="G126" s="38">
        <v>4753.7499999999982</v>
      </c>
      <c r="H126" s="38">
        <v>4978.3499999999985</v>
      </c>
      <c r="I126" s="38">
        <v>5036.5499999999993</v>
      </c>
      <c r="J126" s="38">
        <v>5090.6499999999987</v>
      </c>
      <c r="K126" s="31">
        <v>4982.45</v>
      </c>
      <c r="L126" s="31">
        <v>4870.1499999999996</v>
      </c>
      <c r="M126" s="31">
        <v>0.41643000000000002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1372.75</v>
      </c>
      <c r="D127" s="38">
        <v>1384.25</v>
      </c>
      <c r="E127" s="38">
        <v>1358.5</v>
      </c>
      <c r="F127" s="38">
        <v>1344.25</v>
      </c>
      <c r="G127" s="38">
        <v>1318.5</v>
      </c>
      <c r="H127" s="38">
        <v>1398.5</v>
      </c>
      <c r="I127" s="38">
        <v>1424.25</v>
      </c>
      <c r="J127" s="38">
        <v>1438.5</v>
      </c>
      <c r="K127" s="31">
        <v>1410</v>
      </c>
      <c r="L127" s="31">
        <v>1370</v>
      </c>
      <c r="M127" s="31">
        <v>0.78586999999999996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4029.25</v>
      </c>
      <c r="D128" s="38">
        <v>4034.75</v>
      </c>
      <c r="E128" s="38">
        <v>3994.5</v>
      </c>
      <c r="F128" s="38">
        <v>3959.75</v>
      </c>
      <c r="G128" s="38">
        <v>3919.5</v>
      </c>
      <c r="H128" s="38">
        <v>4069.5</v>
      </c>
      <c r="I128" s="38">
        <v>4109.75</v>
      </c>
      <c r="J128" s="38">
        <v>4144.5</v>
      </c>
      <c r="K128" s="31">
        <v>4075</v>
      </c>
      <c r="L128" s="31">
        <v>4000</v>
      </c>
      <c r="M128" s="31">
        <v>0.19166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308.89999999999998</v>
      </c>
      <c r="D129" s="38">
        <v>308.91666666666669</v>
      </c>
      <c r="E129" s="38">
        <v>301.48333333333335</v>
      </c>
      <c r="F129" s="38">
        <v>294.06666666666666</v>
      </c>
      <c r="G129" s="38">
        <v>286.63333333333333</v>
      </c>
      <c r="H129" s="38">
        <v>316.33333333333337</v>
      </c>
      <c r="I129" s="38">
        <v>323.76666666666665</v>
      </c>
      <c r="J129" s="38">
        <v>331.18333333333339</v>
      </c>
      <c r="K129" s="31">
        <v>316.35000000000002</v>
      </c>
      <c r="L129" s="31">
        <v>301.5</v>
      </c>
      <c r="M129" s="31">
        <v>124.03883999999999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327.25</v>
      </c>
      <c r="D130" s="38">
        <v>325.73333333333335</v>
      </c>
      <c r="E130" s="38">
        <v>318.06666666666672</v>
      </c>
      <c r="F130" s="38">
        <v>308.88333333333338</v>
      </c>
      <c r="G130" s="38">
        <v>301.21666666666675</v>
      </c>
      <c r="H130" s="38">
        <v>334.91666666666669</v>
      </c>
      <c r="I130" s="38">
        <v>342.58333333333331</v>
      </c>
      <c r="J130" s="38">
        <v>351.76666666666665</v>
      </c>
      <c r="K130" s="31">
        <v>333.4</v>
      </c>
      <c r="L130" s="31">
        <v>316.55</v>
      </c>
      <c r="M130" s="31">
        <v>8.1647999999999996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1737.7</v>
      </c>
      <c r="D131" s="38">
        <v>1744.1333333333332</v>
      </c>
      <c r="E131" s="38">
        <v>1727.5166666666664</v>
      </c>
      <c r="F131" s="38">
        <v>1717.3333333333333</v>
      </c>
      <c r="G131" s="38">
        <v>1700.7166666666665</v>
      </c>
      <c r="H131" s="38">
        <v>1754.3166666666664</v>
      </c>
      <c r="I131" s="38">
        <v>1770.9333333333332</v>
      </c>
      <c r="J131" s="38">
        <v>1781.1166666666663</v>
      </c>
      <c r="K131" s="31">
        <v>1760.75</v>
      </c>
      <c r="L131" s="31">
        <v>1733.95</v>
      </c>
      <c r="M131" s="31">
        <v>10.036860000000001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1547.4</v>
      </c>
      <c r="D132" s="38">
        <v>1549.7333333333333</v>
      </c>
      <c r="E132" s="38">
        <v>1534.3666666666668</v>
      </c>
      <c r="F132" s="38">
        <v>1521.3333333333335</v>
      </c>
      <c r="G132" s="38">
        <v>1505.9666666666669</v>
      </c>
      <c r="H132" s="38">
        <v>1562.7666666666667</v>
      </c>
      <c r="I132" s="38">
        <v>1578.133333333333</v>
      </c>
      <c r="J132" s="38">
        <v>1591.1666666666665</v>
      </c>
      <c r="K132" s="31">
        <v>1565.1</v>
      </c>
      <c r="L132" s="31">
        <v>1536.7</v>
      </c>
      <c r="M132" s="31">
        <v>1.2598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567.29999999999995</v>
      </c>
      <c r="D133" s="38">
        <v>569.61666666666667</v>
      </c>
      <c r="E133" s="38">
        <v>563.43333333333339</v>
      </c>
      <c r="F133" s="38">
        <v>559.56666666666672</v>
      </c>
      <c r="G133" s="38">
        <v>553.38333333333344</v>
      </c>
      <c r="H133" s="38">
        <v>573.48333333333335</v>
      </c>
      <c r="I133" s="38">
        <v>579.66666666666652</v>
      </c>
      <c r="J133" s="38">
        <v>583.5333333333333</v>
      </c>
      <c r="K133" s="31">
        <v>575.79999999999995</v>
      </c>
      <c r="L133" s="31">
        <v>565.75</v>
      </c>
      <c r="M133" s="31">
        <v>19.335609999999999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1990.2</v>
      </c>
      <c r="D134" s="38">
        <v>1987.6666666666667</v>
      </c>
      <c r="E134" s="38">
        <v>1956.5333333333335</v>
      </c>
      <c r="F134" s="38">
        <v>1922.8666666666668</v>
      </c>
      <c r="G134" s="38">
        <v>1891.7333333333336</v>
      </c>
      <c r="H134" s="38">
        <v>2021.3333333333335</v>
      </c>
      <c r="I134" s="38">
        <v>2052.4666666666667</v>
      </c>
      <c r="J134" s="38">
        <v>2086.1333333333332</v>
      </c>
      <c r="K134" s="31">
        <v>2018.8</v>
      </c>
      <c r="L134" s="31">
        <v>1954</v>
      </c>
      <c r="M134" s="31">
        <v>3.4006099999999999</v>
      </c>
      <c r="N134" s="1"/>
      <c r="O134" s="1"/>
    </row>
    <row r="135" spans="1:15" ht="12.75" customHeight="1">
      <c r="A135" s="33">
        <v>125</v>
      </c>
      <c r="B135" s="58" t="s">
        <v>859</v>
      </c>
      <c r="C135" s="31">
        <v>2375.0500000000002</v>
      </c>
      <c r="D135" s="38">
        <v>2386.4333333333338</v>
      </c>
      <c r="E135" s="38">
        <v>2348.4666666666676</v>
      </c>
      <c r="F135" s="38">
        <v>2321.8833333333337</v>
      </c>
      <c r="G135" s="38">
        <v>2283.9166666666674</v>
      </c>
      <c r="H135" s="38">
        <v>2413.0166666666678</v>
      </c>
      <c r="I135" s="38">
        <v>2450.983333333334</v>
      </c>
      <c r="J135" s="38">
        <v>2477.566666666668</v>
      </c>
      <c r="K135" s="31">
        <v>2424.4</v>
      </c>
      <c r="L135" s="31">
        <v>2359.85</v>
      </c>
      <c r="M135" s="31">
        <v>2.4861499999999999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901.2</v>
      </c>
      <c r="D136" s="38">
        <v>906.06666666666661</v>
      </c>
      <c r="E136" s="38">
        <v>894.13333333333321</v>
      </c>
      <c r="F136" s="38">
        <v>887.06666666666661</v>
      </c>
      <c r="G136" s="38">
        <v>875.13333333333321</v>
      </c>
      <c r="H136" s="38">
        <v>913.13333333333321</v>
      </c>
      <c r="I136" s="38">
        <v>925.06666666666661</v>
      </c>
      <c r="J136" s="38">
        <v>932.13333333333321</v>
      </c>
      <c r="K136" s="31">
        <v>918</v>
      </c>
      <c r="L136" s="31">
        <v>899</v>
      </c>
      <c r="M136" s="31">
        <v>0.2802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573.45000000000005</v>
      </c>
      <c r="D137" s="38">
        <v>568.98333333333335</v>
      </c>
      <c r="E137" s="38">
        <v>559.4666666666667</v>
      </c>
      <c r="F137" s="38">
        <v>545.48333333333335</v>
      </c>
      <c r="G137" s="38">
        <v>535.9666666666667</v>
      </c>
      <c r="H137" s="38">
        <v>582.9666666666667</v>
      </c>
      <c r="I137" s="38">
        <v>592.48333333333335</v>
      </c>
      <c r="J137" s="38">
        <v>606.4666666666667</v>
      </c>
      <c r="K137" s="31">
        <v>578.5</v>
      </c>
      <c r="L137" s="31">
        <v>555</v>
      </c>
      <c r="M137" s="31">
        <v>11.46022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1993.65</v>
      </c>
      <c r="D138" s="38">
        <v>1994.2666666666667</v>
      </c>
      <c r="E138" s="38">
        <v>1984.3833333333332</v>
      </c>
      <c r="F138" s="38">
        <v>1975.1166666666666</v>
      </c>
      <c r="G138" s="38">
        <v>1965.2333333333331</v>
      </c>
      <c r="H138" s="38">
        <v>2003.5333333333333</v>
      </c>
      <c r="I138" s="38">
        <v>2013.416666666667</v>
      </c>
      <c r="J138" s="38">
        <v>2022.6833333333334</v>
      </c>
      <c r="K138" s="31">
        <v>2004.15</v>
      </c>
      <c r="L138" s="31">
        <v>1985</v>
      </c>
      <c r="M138" s="31">
        <v>2.7424400000000002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416.15</v>
      </c>
      <c r="D139" s="38">
        <v>415.06666666666661</v>
      </c>
      <c r="E139" s="38">
        <v>411.18333333333322</v>
      </c>
      <c r="F139" s="38">
        <v>406.21666666666664</v>
      </c>
      <c r="G139" s="38">
        <v>402.33333333333326</v>
      </c>
      <c r="H139" s="38">
        <v>420.03333333333319</v>
      </c>
      <c r="I139" s="38">
        <v>423.91666666666663</v>
      </c>
      <c r="J139" s="38">
        <v>428.88333333333316</v>
      </c>
      <c r="K139" s="31">
        <v>418.95</v>
      </c>
      <c r="L139" s="31">
        <v>410.1</v>
      </c>
      <c r="M139" s="31">
        <v>6.9735300000000002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181.3</v>
      </c>
      <c r="D140" s="38">
        <v>181.93333333333331</v>
      </c>
      <c r="E140" s="38">
        <v>180.36666666666662</v>
      </c>
      <c r="F140" s="38">
        <v>179.43333333333331</v>
      </c>
      <c r="G140" s="38">
        <v>177.86666666666662</v>
      </c>
      <c r="H140" s="38">
        <v>182.86666666666662</v>
      </c>
      <c r="I140" s="38">
        <v>184.43333333333328</v>
      </c>
      <c r="J140" s="38">
        <v>185.36666666666662</v>
      </c>
      <c r="K140" s="31">
        <v>183.5</v>
      </c>
      <c r="L140" s="31">
        <v>181</v>
      </c>
      <c r="M140" s="31">
        <v>13.20356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195.05</v>
      </c>
      <c r="D141" s="38">
        <v>195.80000000000004</v>
      </c>
      <c r="E141" s="38">
        <v>193.30000000000007</v>
      </c>
      <c r="F141" s="38">
        <v>191.55000000000004</v>
      </c>
      <c r="G141" s="38">
        <v>189.05000000000007</v>
      </c>
      <c r="H141" s="38">
        <v>197.55000000000007</v>
      </c>
      <c r="I141" s="38">
        <v>200.05</v>
      </c>
      <c r="J141" s="38">
        <v>201.80000000000007</v>
      </c>
      <c r="K141" s="31">
        <v>198.3</v>
      </c>
      <c r="L141" s="31">
        <v>194.05</v>
      </c>
      <c r="M141" s="31">
        <v>5.6320100000000002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3704.15</v>
      </c>
      <c r="D142" s="38">
        <v>3697.6666666666665</v>
      </c>
      <c r="E142" s="38">
        <v>3666.5333333333328</v>
      </c>
      <c r="F142" s="38">
        <v>3628.9166666666665</v>
      </c>
      <c r="G142" s="38">
        <v>3597.7833333333328</v>
      </c>
      <c r="H142" s="38">
        <v>3735.2833333333328</v>
      </c>
      <c r="I142" s="38">
        <v>3766.416666666667</v>
      </c>
      <c r="J142" s="38">
        <v>3804.0333333333328</v>
      </c>
      <c r="K142" s="31">
        <v>3728.8</v>
      </c>
      <c r="L142" s="31">
        <v>3660.05</v>
      </c>
      <c r="M142" s="31">
        <v>4.7242499999999996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4996.8</v>
      </c>
      <c r="D143" s="38">
        <v>5005.583333333333</v>
      </c>
      <c r="E143" s="38">
        <v>4942.2666666666664</v>
      </c>
      <c r="F143" s="38">
        <v>4887.7333333333336</v>
      </c>
      <c r="G143" s="38">
        <v>4824.416666666667</v>
      </c>
      <c r="H143" s="38">
        <v>5060.1166666666659</v>
      </c>
      <c r="I143" s="38">
        <v>5123.4333333333334</v>
      </c>
      <c r="J143" s="38">
        <v>5177.9666666666653</v>
      </c>
      <c r="K143" s="31">
        <v>5068.8999999999996</v>
      </c>
      <c r="L143" s="31">
        <v>4951.05</v>
      </c>
      <c r="M143" s="31">
        <v>7.6451900000000004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480.7</v>
      </c>
      <c r="D144" s="38">
        <v>481.0333333333333</v>
      </c>
      <c r="E144" s="38">
        <v>477.26666666666659</v>
      </c>
      <c r="F144" s="38">
        <v>473.83333333333331</v>
      </c>
      <c r="G144" s="38">
        <v>470.06666666666661</v>
      </c>
      <c r="H144" s="38">
        <v>484.46666666666658</v>
      </c>
      <c r="I144" s="38">
        <v>488.23333333333323</v>
      </c>
      <c r="J144" s="38">
        <v>491.66666666666657</v>
      </c>
      <c r="K144" s="31">
        <v>484.8</v>
      </c>
      <c r="L144" s="31">
        <v>477.6</v>
      </c>
      <c r="M144" s="31">
        <v>28.831119999999999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2235.5500000000002</v>
      </c>
      <c r="D145" s="38">
        <v>2244.0833333333335</v>
      </c>
      <c r="E145" s="38">
        <v>2223.166666666667</v>
      </c>
      <c r="F145" s="38">
        <v>2210.7833333333333</v>
      </c>
      <c r="G145" s="38">
        <v>2189.8666666666668</v>
      </c>
      <c r="H145" s="38">
        <v>2256.4666666666672</v>
      </c>
      <c r="I145" s="38">
        <v>2277.3833333333341</v>
      </c>
      <c r="J145" s="38">
        <v>2289.7666666666673</v>
      </c>
      <c r="K145" s="31">
        <v>2265</v>
      </c>
      <c r="L145" s="31">
        <v>2231.6999999999998</v>
      </c>
      <c r="M145" s="31">
        <v>0.51298999999999995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5953.35</v>
      </c>
      <c r="D146" s="38">
        <v>5946.7666666666664</v>
      </c>
      <c r="E146" s="38">
        <v>5918.583333333333</v>
      </c>
      <c r="F146" s="38">
        <v>5883.8166666666666</v>
      </c>
      <c r="G146" s="38">
        <v>5855.6333333333332</v>
      </c>
      <c r="H146" s="38">
        <v>5981.5333333333328</v>
      </c>
      <c r="I146" s="38">
        <v>6009.7166666666672</v>
      </c>
      <c r="J146" s="38">
        <v>6044.4833333333327</v>
      </c>
      <c r="K146" s="31">
        <v>5974.95</v>
      </c>
      <c r="L146" s="31">
        <v>5912</v>
      </c>
      <c r="M146" s="31">
        <v>6.2852600000000001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464.4</v>
      </c>
      <c r="D147" s="38">
        <v>463.4666666666667</v>
      </c>
      <c r="E147" s="38">
        <v>461.03333333333342</v>
      </c>
      <c r="F147" s="38">
        <v>457.66666666666674</v>
      </c>
      <c r="G147" s="38">
        <v>455.23333333333346</v>
      </c>
      <c r="H147" s="38">
        <v>466.83333333333337</v>
      </c>
      <c r="I147" s="38">
        <v>469.26666666666665</v>
      </c>
      <c r="J147" s="38">
        <v>472.63333333333333</v>
      </c>
      <c r="K147" s="31">
        <v>465.9</v>
      </c>
      <c r="L147" s="31">
        <v>460.1</v>
      </c>
      <c r="M147" s="31">
        <v>1.98194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39.049999999999997</v>
      </c>
      <c r="D148" s="38">
        <v>39.133333333333333</v>
      </c>
      <c r="E148" s="38">
        <v>36.916666666666664</v>
      </c>
      <c r="F148" s="38">
        <v>34.783333333333331</v>
      </c>
      <c r="G148" s="38">
        <v>32.566666666666663</v>
      </c>
      <c r="H148" s="38">
        <v>41.266666666666666</v>
      </c>
      <c r="I148" s="38">
        <v>43.483333333333334</v>
      </c>
      <c r="J148" s="38">
        <v>45.616666666666667</v>
      </c>
      <c r="K148" s="31">
        <v>41.35</v>
      </c>
      <c r="L148" s="31">
        <v>37</v>
      </c>
      <c r="M148" s="31">
        <v>678.66818999999998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1609.15</v>
      </c>
      <c r="D149" s="38">
        <v>1614.6666666666667</v>
      </c>
      <c r="E149" s="38">
        <v>1595.5333333333335</v>
      </c>
      <c r="F149" s="38">
        <v>1581.9166666666667</v>
      </c>
      <c r="G149" s="38">
        <v>1562.7833333333335</v>
      </c>
      <c r="H149" s="38">
        <v>1628.2833333333335</v>
      </c>
      <c r="I149" s="38">
        <v>1647.4166666666667</v>
      </c>
      <c r="J149" s="38">
        <v>1661.0333333333335</v>
      </c>
      <c r="K149" s="31">
        <v>1633.8</v>
      </c>
      <c r="L149" s="31">
        <v>1601.05</v>
      </c>
      <c r="M149" s="31">
        <v>0.39895000000000003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3358</v>
      </c>
      <c r="D150" s="38">
        <v>3356.1</v>
      </c>
      <c r="E150" s="38">
        <v>3332.2</v>
      </c>
      <c r="F150" s="38">
        <v>3306.4</v>
      </c>
      <c r="G150" s="38">
        <v>3282.5</v>
      </c>
      <c r="H150" s="38">
        <v>3381.8999999999996</v>
      </c>
      <c r="I150" s="38">
        <v>3405.8</v>
      </c>
      <c r="J150" s="38">
        <v>3431.5999999999995</v>
      </c>
      <c r="K150" s="31">
        <v>3380</v>
      </c>
      <c r="L150" s="31">
        <v>3330.3</v>
      </c>
      <c r="M150" s="31">
        <v>3.4773800000000001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239.75</v>
      </c>
      <c r="D151" s="38">
        <v>240.06666666666669</v>
      </c>
      <c r="E151" s="38">
        <v>237.18333333333339</v>
      </c>
      <c r="F151" s="38">
        <v>234.6166666666667</v>
      </c>
      <c r="G151" s="38">
        <v>231.73333333333341</v>
      </c>
      <c r="H151" s="38">
        <v>242.63333333333338</v>
      </c>
      <c r="I151" s="38">
        <v>245.51666666666665</v>
      </c>
      <c r="J151" s="38">
        <v>248.08333333333337</v>
      </c>
      <c r="K151" s="31">
        <v>242.95</v>
      </c>
      <c r="L151" s="31">
        <v>237.5</v>
      </c>
      <c r="M151" s="31">
        <v>21.813839999999999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470.2</v>
      </c>
      <c r="D152" s="38">
        <v>468.40000000000003</v>
      </c>
      <c r="E152" s="38">
        <v>464.80000000000007</v>
      </c>
      <c r="F152" s="38">
        <v>459.40000000000003</v>
      </c>
      <c r="G152" s="38">
        <v>455.80000000000007</v>
      </c>
      <c r="H152" s="38">
        <v>473.80000000000007</v>
      </c>
      <c r="I152" s="38">
        <v>477.40000000000009</v>
      </c>
      <c r="J152" s="38">
        <v>482.80000000000007</v>
      </c>
      <c r="K152" s="31">
        <v>472</v>
      </c>
      <c r="L152" s="31">
        <v>463</v>
      </c>
      <c r="M152" s="31">
        <v>3.2785600000000001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533.6</v>
      </c>
      <c r="D153" s="38">
        <v>536.75</v>
      </c>
      <c r="E153" s="38">
        <v>526.85</v>
      </c>
      <c r="F153" s="38">
        <v>520.1</v>
      </c>
      <c r="G153" s="38">
        <v>510.20000000000005</v>
      </c>
      <c r="H153" s="38">
        <v>543.5</v>
      </c>
      <c r="I153" s="38">
        <v>553.40000000000009</v>
      </c>
      <c r="J153" s="38">
        <v>560.15</v>
      </c>
      <c r="K153" s="31">
        <v>546.65</v>
      </c>
      <c r="L153" s="31">
        <v>530</v>
      </c>
      <c r="M153" s="31">
        <v>4.3777999999999997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1625.65</v>
      </c>
      <c r="D154" s="38">
        <v>1633.0500000000002</v>
      </c>
      <c r="E154" s="38">
        <v>1615.1500000000003</v>
      </c>
      <c r="F154" s="38">
        <v>1604.65</v>
      </c>
      <c r="G154" s="38">
        <v>1586.7500000000002</v>
      </c>
      <c r="H154" s="38">
        <v>1643.5500000000004</v>
      </c>
      <c r="I154" s="38">
        <v>1661.45</v>
      </c>
      <c r="J154" s="38">
        <v>1671.9500000000005</v>
      </c>
      <c r="K154" s="31">
        <v>1650.95</v>
      </c>
      <c r="L154" s="31">
        <v>1622.55</v>
      </c>
      <c r="M154" s="31">
        <v>1.1613899999999999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164.1</v>
      </c>
      <c r="D155" s="38">
        <v>163.33333333333334</v>
      </c>
      <c r="E155" s="38">
        <v>160.76666666666668</v>
      </c>
      <c r="F155" s="38">
        <v>157.43333333333334</v>
      </c>
      <c r="G155" s="38">
        <v>154.86666666666667</v>
      </c>
      <c r="H155" s="38">
        <v>166.66666666666669</v>
      </c>
      <c r="I155" s="38">
        <v>169.23333333333335</v>
      </c>
      <c r="J155" s="38">
        <v>172.56666666666669</v>
      </c>
      <c r="K155" s="31">
        <v>165.9</v>
      </c>
      <c r="L155" s="31">
        <v>160</v>
      </c>
      <c r="M155" s="31">
        <v>112.38984000000001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199.7</v>
      </c>
      <c r="D156" s="38">
        <v>201.18333333333331</v>
      </c>
      <c r="E156" s="38">
        <v>197.81666666666661</v>
      </c>
      <c r="F156" s="38">
        <v>195.93333333333331</v>
      </c>
      <c r="G156" s="38">
        <v>192.56666666666661</v>
      </c>
      <c r="H156" s="38">
        <v>203.06666666666661</v>
      </c>
      <c r="I156" s="38">
        <v>206.43333333333334</v>
      </c>
      <c r="J156" s="38">
        <v>208.31666666666661</v>
      </c>
      <c r="K156" s="31">
        <v>204.55</v>
      </c>
      <c r="L156" s="31">
        <v>199.3</v>
      </c>
      <c r="M156" s="31">
        <v>4.7363900000000001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84.65</v>
      </c>
      <c r="D157" s="38">
        <v>85.283333333333346</v>
      </c>
      <c r="E157" s="38">
        <v>83.866666666666688</v>
      </c>
      <c r="F157" s="38">
        <v>83.083333333333343</v>
      </c>
      <c r="G157" s="38">
        <v>81.666666666666686</v>
      </c>
      <c r="H157" s="38">
        <v>86.066666666666691</v>
      </c>
      <c r="I157" s="38">
        <v>87.483333333333348</v>
      </c>
      <c r="J157" s="38">
        <v>88.266666666666694</v>
      </c>
      <c r="K157" s="31">
        <v>86.7</v>
      </c>
      <c r="L157" s="31">
        <v>84.5</v>
      </c>
      <c r="M157" s="31">
        <v>40.472389999999997</v>
      </c>
      <c r="N157" s="1"/>
      <c r="O157" s="1"/>
    </row>
    <row r="158" spans="1:15" ht="12.75" customHeight="1">
      <c r="A158" s="33">
        <v>148</v>
      </c>
      <c r="B158" s="58" t="s">
        <v>860</v>
      </c>
      <c r="C158" s="31">
        <v>837.6</v>
      </c>
      <c r="D158" s="38">
        <v>841.90000000000009</v>
      </c>
      <c r="E158" s="38">
        <v>828.35000000000014</v>
      </c>
      <c r="F158" s="38">
        <v>819.1</v>
      </c>
      <c r="G158" s="38">
        <v>805.55000000000007</v>
      </c>
      <c r="H158" s="38">
        <v>851.1500000000002</v>
      </c>
      <c r="I158" s="38">
        <v>864.70000000000016</v>
      </c>
      <c r="J158" s="38">
        <v>873.95000000000027</v>
      </c>
      <c r="K158" s="31">
        <v>855.45</v>
      </c>
      <c r="L158" s="31">
        <v>832.65</v>
      </c>
      <c r="M158" s="31">
        <v>0.80291999999999997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2900.55</v>
      </c>
      <c r="D159" s="38">
        <v>2911.0333333333333</v>
      </c>
      <c r="E159" s="38">
        <v>2873.0666666666666</v>
      </c>
      <c r="F159" s="38">
        <v>2845.5833333333335</v>
      </c>
      <c r="G159" s="38">
        <v>2807.6166666666668</v>
      </c>
      <c r="H159" s="38">
        <v>2938.5166666666664</v>
      </c>
      <c r="I159" s="38">
        <v>2976.4833333333327</v>
      </c>
      <c r="J159" s="38">
        <v>3003.9666666666662</v>
      </c>
      <c r="K159" s="31">
        <v>2949</v>
      </c>
      <c r="L159" s="31">
        <v>2883.55</v>
      </c>
      <c r="M159" s="31">
        <v>2.7396500000000001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268.10000000000002</v>
      </c>
      <c r="D160" s="38">
        <v>269.43333333333334</v>
      </c>
      <c r="E160" s="38">
        <v>265.86666666666667</v>
      </c>
      <c r="F160" s="38">
        <v>263.63333333333333</v>
      </c>
      <c r="G160" s="38">
        <v>260.06666666666666</v>
      </c>
      <c r="H160" s="38">
        <v>271.66666666666669</v>
      </c>
      <c r="I160" s="38">
        <v>275.23333333333341</v>
      </c>
      <c r="J160" s="38">
        <v>277.4666666666667</v>
      </c>
      <c r="K160" s="31">
        <v>273</v>
      </c>
      <c r="L160" s="31">
        <v>267.2</v>
      </c>
      <c r="M160" s="31">
        <v>29.38935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390.25</v>
      </c>
      <c r="D161" s="38">
        <v>391.76666666666665</v>
      </c>
      <c r="E161" s="38">
        <v>387.0333333333333</v>
      </c>
      <c r="F161" s="38">
        <v>383.81666666666666</v>
      </c>
      <c r="G161" s="38">
        <v>379.08333333333331</v>
      </c>
      <c r="H161" s="38">
        <v>394.98333333333329</v>
      </c>
      <c r="I161" s="38">
        <v>399.71666666666664</v>
      </c>
      <c r="J161" s="38">
        <v>402.93333333333328</v>
      </c>
      <c r="K161" s="31">
        <v>396.5</v>
      </c>
      <c r="L161" s="31">
        <v>388.55</v>
      </c>
      <c r="M161" s="31">
        <v>7.0839299999999996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141.69999999999999</v>
      </c>
      <c r="D162" s="38">
        <v>139.9</v>
      </c>
      <c r="E162" s="38">
        <v>137.60000000000002</v>
      </c>
      <c r="F162" s="38">
        <v>133.50000000000003</v>
      </c>
      <c r="G162" s="38">
        <v>131.20000000000005</v>
      </c>
      <c r="H162" s="38">
        <v>144</v>
      </c>
      <c r="I162" s="38">
        <v>146.30000000000001</v>
      </c>
      <c r="J162" s="38">
        <v>150.39999999999998</v>
      </c>
      <c r="K162" s="31">
        <v>142.19999999999999</v>
      </c>
      <c r="L162" s="31">
        <v>135.80000000000001</v>
      </c>
      <c r="M162" s="31">
        <v>312.20704000000001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469.65</v>
      </c>
      <c r="D163" s="38">
        <v>468.01666666666665</v>
      </c>
      <c r="E163" s="38">
        <v>455.2833333333333</v>
      </c>
      <c r="F163" s="38">
        <v>440.91666666666663</v>
      </c>
      <c r="G163" s="38">
        <v>428.18333333333328</v>
      </c>
      <c r="H163" s="38">
        <v>482.38333333333333</v>
      </c>
      <c r="I163" s="38">
        <v>495.11666666666667</v>
      </c>
      <c r="J163" s="38">
        <v>509.48333333333335</v>
      </c>
      <c r="K163" s="31">
        <v>480.75</v>
      </c>
      <c r="L163" s="31">
        <v>453.65</v>
      </c>
      <c r="M163" s="31">
        <v>20.54691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4554.2</v>
      </c>
      <c r="D164" s="38">
        <v>4565.5666666666666</v>
      </c>
      <c r="E164" s="38">
        <v>4534.2833333333328</v>
      </c>
      <c r="F164" s="38">
        <v>4514.3666666666659</v>
      </c>
      <c r="G164" s="38">
        <v>4483.0833333333321</v>
      </c>
      <c r="H164" s="38">
        <v>4585.4833333333336</v>
      </c>
      <c r="I164" s="38">
        <v>4616.7666666666682</v>
      </c>
      <c r="J164" s="38">
        <v>4636.6833333333343</v>
      </c>
      <c r="K164" s="31">
        <v>4596.8500000000004</v>
      </c>
      <c r="L164" s="31">
        <v>4545.6499999999996</v>
      </c>
      <c r="M164" s="31">
        <v>0.13830000000000001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1092.5999999999999</v>
      </c>
      <c r="D165" s="38">
        <v>1078.3666666666666</v>
      </c>
      <c r="E165" s="38">
        <v>1057.7333333333331</v>
      </c>
      <c r="F165" s="38">
        <v>1022.8666666666666</v>
      </c>
      <c r="G165" s="38">
        <v>1002.2333333333331</v>
      </c>
      <c r="H165" s="38">
        <v>1113.2333333333331</v>
      </c>
      <c r="I165" s="38">
        <v>1133.8666666666668</v>
      </c>
      <c r="J165" s="38">
        <v>1168.7333333333331</v>
      </c>
      <c r="K165" s="31">
        <v>1099</v>
      </c>
      <c r="L165" s="31">
        <v>1043.5</v>
      </c>
      <c r="M165" s="31">
        <v>5.7721299999999998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215.55</v>
      </c>
      <c r="D166" s="38">
        <v>215.29999999999998</v>
      </c>
      <c r="E166" s="38">
        <v>212.84999999999997</v>
      </c>
      <c r="F166" s="38">
        <v>210.14999999999998</v>
      </c>
      <c r="G166" s="38">
        <v>207.69999999999996</v>
      </c>
      <c r="H166" s="38">
        <v>217.99999999999997</v>
      </c>
      <c r="I166" s="38">
        <v>220.44999999999996</v>
      </c>
      <c r="J166" s="38">
        <v>223.14999999999998</v>
      </c>
      <c r="K166" s="31">
        <v>217.75</v>
      </c>
      <c r="L166" s="31">
        <v>212.6</v>
      </c>
      <c r="M166" s="31">
        <v>15.34943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156.9</v>
      </c>
      <c r="D167" s="38">
        <v>157.25</v>
      </c>
      <c r="E167" s="38">
        <v>155.30000000000001</v>
      </c>
      <c r="F167" s="38">
        <v>153.70000000000002</v>
      </c>
      <c r="G167" s="38">
        <v>151.75000000000003</v>
      </c>
      <c r="H167" s="38">
        <v>158.85</v>
      </c>
      <c r="I167" s="38">
        <v>160.79999999999998</v>
      </c>
      <c r="J167" s="38">
        <v>162.39999999999998</v>
      </c>
      <c r="K167" s="31">
        <v>159.19999999999999</v>
      </c>
      <c r="L167" s="31">
        <v>155.65</v>
      </c>
      <c r="M167" s="31">
        <v>23.873200000000001</v>
      </c>
      <c r="N167" s="1"/>
      <c r="O167" s="1"/>
    </row>
    <row r="168" spans="1:15" ht="12.75" customHeight="1">
      <c r="A168" s="33">
        <v>158</v>
      </c>
      <c r="B168" s="58" t="s">
        <v>861</v>
      </c>
      <c r="C168" s="31">
        <v>772.2</v>
      </c>
      <c r="D168" s="38">
        <v>772.91666666666663</v>
      </c>
      <c r="E168" s="38">
        <v>739.38333333333321</v>
      </c>
      <c r="F168" s="38">
        <v>706.56666666666661</v>
      </c>
      <c r="G168" s="38">
        <v>673.03333333333319</v>
      </c>
      <c r="H168" s="38">
        <v>805.73333333333323</v>
      </c>
      <c r="I168" s="38">
        <v>839.26666666666677</v>
      </c>
      <c r="J168" s="38">
        <v>872.08333333333326</v>
      </c>
      <c r="K168" s="31">
        <v>806.45</v>
      </c>
      <c r="L168" s="31">
        <v>740.1</v>
      </c>
      <c r="M168" s="31">
        <v>2.9353199999999999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323.25</v>
      </c>
      <c r="D169" s="38">
        <v>324.58333333333331</v>
      </c>
      <c r="E169" s="38">
        <v>320.96666666666664</v>
      </c>
      <c r="F169" s="38">
        <v>318.68333333333334</v>
      </c>
      <c r="G169" s="38">
        <v>315.06666666666666</v>
      </c>
      <c r="H169" s="38">
        <v>326.86666666666662</v>
      </c>
      <c r="I169" s="38">
        <v>330.48333333333329</v>
      </c>
      <c r="J169" s="38">
        <v>332.76666666666659</v>
      </c>
      <c r="K169" s="31">
        <v>328.2</v>
      </c>
      <c r="L169" s="31">
        <v>322.3</v>
      </c>
      <c r="M169" s="31">
        <v>8.1697900000000008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135.25</v>
      </c>
      <c r="D170" s="38">
        <v>135.41666666666666</v>
      </c>
      <c r="E170" s="38">
        <v>134.33333333333331</v>
      </c>
      <c r="F170" s="38">
        <v>133.41666666666666</v>
      </c>
      <c r="G170" s="38">
        <v>132.33333333333331</v>
      </c>
      <c r="H170" s="38">
        <v>136.33333333333331</v>
      </c>
      <c r="I170" s="38">
        <v>137.41666666666663</v>
      </c>
      <c r="J170" s="38">
        <v>138.33333333333331</v>
      </c>
      <c r="K170" s="31">
        <v>136.5</v>
      </c>
      <c r="L170" s="31">
        <v>134.5</v>
      </c>
      <c r="M170" s="31">
        <v>50.362439999999999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1250.9000000000001</v>
      </c>
      <c r="D171" s="38">
        <v>1259.2666666666667</v>
      </c>
      <c r="E171" s="38">
        <v>1235.6333333333332</v>
      </c>
      <c r="F171" s="38">
        <v>1220.3666666666666</v>
      </c>
      <c r="G171" s="38">
        <v>1196.7333333333331</v>
      </c>
      <c r="H171" s="38">
        <v>1274.5333333333333</v>
      </c>
      <c r="I171" s="38">
        <v>1298.166666666667</v>
      </c>
      <c r="J171" s="38">
        <v>1313.4333333333334</v>
      </c>
      <c r="K171" s="31">
        <v>1282.9000000000001</v>
      </c>
      <c r="L171" s="31">
        <v>1244</v>
      </c>
      <c r="M171" s="31">
        <v>0.21543999999999999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117.75</v>
      </c>
      <c r="D172" s="38">
        <v>117.56666666666666</v>
      </c>
      <c r="E172" s="38">
        <v>116.43333333333332</v>
      </c>
      <c r="F172" s="38">
        <v>115.11666666666666</v>
      </c>
      <c r="G172" s="38">
        <v>113.98333333333332</v>
      </c>
      <c r="H172" s="38">
        <v>118.88333333333333</v>
      </c>
      <c r="I172" s="38">
        <v>120.01666666666665</v>
      </c>
      <c r="J172" s="38">
        <v>121.33333333333333</v>
      </c>
      <c r="K172" s="31">
        <v>118.7</v>
      </c>
      <c r="L172" s="31">
        <v>116.25</v>
      </c>
      <c r="M172" s="31">
        <v>149.90033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2700.05</v>
      </c>
      <c r="D173" s="38">
        <v>2694.4833333333336</v>
      </c>
      <c r="E173" s="38">
        <v>2681.9666666666672</v>
      </c>
      <c r="F173" s="38">
        <v>2663.8833333333337</v>
      </c>
      <c r="G173" s="38">
        <v>2651.3666666666672</v>
      </c>
      <c r="H173" s="38">
        <v>2712.5666666666671</v>
      </c>
      <c r="I173" s="38">
        <v>2725.0833333333335</v>
      </c>
      <c r="J173" s="38">
        <v>2743.166666666667</v>
      </c>
      <c r="K173" s="31">
        <v>2707</v>
      </c>
      <c r="L173" s="31">
        <v>2676.4</v>
      </c>
      <c r="M173" s="31">
        <v>0.32706000000000002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3215.65</v>
      </c>
      <c r="D174" s="38">
        <v>3226.1833333333329</v>
      </c>
      <c r="E174" s="38">
        <v>3172.3666666666659</v>
      </c>
      <c r="F174" s="38">
        <v>3129.083333333333</v>
      </c>
      <c r="G174" s="38">
        <v>3075.266666666666</v>
      </c>
      <c r="H174" s="38">
        <v>3269.4666666666658</v>
      </c>
      <c r="I174" s="38">
        <v>3323.2833333333324</v>
      </c>
      <c r="J174" s="38">
        <v>3366.5666666666657</v>
      </c>
      <c r="K174" s="31">
        <v>3280</v>
      </c>
      <c r="L174" s="31">
        <v>3182.9</v>
      </c>
      <c r="M174" s="31">
        <v>0.11069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216.5</v>
      </c>
      <c r="D175" s="38">
        <v>217.81666666666669</v>
      </c>
      <c r="E175" s="38">
        <v>214.18333333333339</v>
      </c>
      <c r="F175" s="38">
        <v>211.8666666666667</v>
      </c>
      <c r="G175" s="38">
        <v>208.23333333333341</v>
      </c>
      <c r="H175" s="38">
        <v>220.13333333333338</v>
      </c>
      <c r="I175" s="38">
        <v>223.76666666666665</v>
      </c>
      <c r="J175" s="38">
        <v>226.08333333333337</v>
      </c>
      <c r="K175" s="31">
        <v>221.45</v>
      </c>
      <c r="L175" s="31">
        <v>215.5</v>
      </c>
      <c r="M175" s="31">
        <v>17.038329999999998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1581.2</v>
      </c>
      <c r="D176" s="38">
        <v>1588.75</v>
      </c>
      <c r="E176" s="38">
        <v>1564.5</v>
      </c>
      <c r="F176" s="38">
        <v>1547.8</v>
      </c>
      <c r="G176" s="38">
        <v>1523.55</v>
      </c>
      <c r="H176" s="38">
        <v>1605.45</v>
      </c>
      <c r="I176" s="38">
        <v>1629.7</v>
      </c>
      <c r="J176" s="38">
        <v>1646.4</v>
      </c>
      <c r="K176" s="31">
        <v>1613</v>
      </c>
      <c r="L176" s="31">
        <v>1572.05</v>
      </c>
      <c r="M176" s="31">
        <v>1.7237499999999999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1421.55</v>
      </c>
      <c r="D177" s="38">
        <v>1412</v>
      </c>
      <c r="E177" s="38">
        <v>1397.35</v>
      </c>
      <c r="F177" s="38">
        <v>1373.1499999999999</v>
      </c>
      <c r="G177" s="38">
        <v>1358.4999999999998</v>
      </c>
      <c r="H177" s="38">
        <v>1436.2</v>
      </c>
      <c r="I177" s="38">
        <v>1450.8500000000001</v>
      </c>
      <c r="J177" s="38">
        <v>1475.0500000000002</v>
      </c>
      <c r="K177" s="31">
        <v>1426.65</v>
      </c>
      <c r="L177" s="31">
        <v>1387.8</v>
      </c>
      <c r="M177" s="31">
        <v>1.6268499999999999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758.35</v>
      </c>
      <c r="D178" s="38">
        <v>759.94999999999993</v>
      </c>
      <c r="E178" s="38">
        <v>751.89999999999986</v>
      </c>
      <c r="F178" s="38">
        <v>745.44999999999993</v>
      </c>
      <c r="G178" s="38">
        <v>737.39999999999986</v>
      </c>
      <c r="H178" s="38">
        <v>766.39999999999986</v>
      </c>
      <c r="I178" s="38">
        <v>774.44999999999982</v>
      </c>
      <c r="J178" s="38">
        <v>780.89999999999986</v>
      </c>
      <c r="K178" s="31">
        <v>768</v>
      </c>
      <c r="L178" s="31">
        <v>753.5</v>
      </c>
      <c r="M178" s="31">
        <v>8.5691500000000005</v>
      </c>
      <c r="N178" s="1"/>
      <c r="O178" s="1"/>
    </row>
    <row r="179" spans="1:15" ht="12.75" customHeight="1">
      <c r="A179" s="33">
        <v>169</v>
      </c>
      <c r="B179" s="58" t="s">
        <v>867</v>
      </c>
      <c r="C179" s="31">
        <v>708.4</v>
      </c>
      <c r="D179" s="38">
        <v>708.4</v>
      </c>
      <c r="E179" s="38">
        <v>685</v>
      </c>
      <c r="F179" s="38">
        <v>661.6</v>
      </c>
      <c r="G179" s="38">
        <v>638.20000000000005</v>
      </c>
      <c r="H179" s="38">
        <v>731.8</v>
      </c>
      <c r="I179" s="38">
        <v>755.19999999999982</v>
      </c>
      <c r="J179" s="38">
        <v>778.59999999999991</v>
      </c>
      <c r="K179" s="31">
        <v>731.8</v>
      </c>
      <c r="L179" s="31">
        <v>685</v>
      </c>
      <c r="M179" s="31">
        <v>17.429580000000001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1549.85</v>
      </c>
      <c r="D180" s="38">
        <v>1545.7833333333335</v>
      </c>
      <c r="E180" s="38">
        <v>1523.5666666666671</v>
      </c>
      <c r="F180" s="38">
        <v>1497.2833333333335</v>
      </c>
      <c r="G180" s="38">
        <v>1475.0666666666671</v>
      </c>
      <c r="H180" s="38">
        <v>1572.0666666666671</v>
      </c>
      <c r="I180" s="38">
        <v>1594.2833333333338</v>
      </c>
      <c r="J180" s="38">
        <v>1620.5666666666671</v>
      </c>
      <c r="K180" s="31">
        <v>1568</v>
      </c>
      <c r="L180" s="31">
        <v>1519.5</v>
      </c>
      <c r="M180" s="31">
        <v>4.4291799999999997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59.3</v>
      </c>
      <c r="D181" s="38">
        <v>59.216666666666669</v>
      </c>
      <c r="E181" s="38">
        <v>58.183333333333337</v>
      </c>
      <c r="F181" s="38">
        <v>57.06666666666667</v>
      </c>
      <c r="G181" s="38">
        <v>56.033333333333339</v>
      </c>
      <c r="H181" s="38">
        <v>60.333333333333336</v>
      </c>
      <c r="I181" s="38">
        <v>61.366666666666667</v>
      </c>
      <c r="J181" s="38">
        <v>62.483333333333334</v>
      </c>
      <c r="K181" s="31">
        <v>60.25</v>
      </c>
      <c r="L181" s="31">
        <v>58.1</v>
      </c>
      <c r="M181" s="31">
        <v>308.99191999999999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1250.45</v>
      </c>
      <c r="D182" s="38">
        <v>1238.7333333333333</v>
      </c>
      <c r="E182" s="38">
        <v>1217.5166666666667</v>
      </c>
      <c r="F182" s="38">
        <v>1184.5833333333333</v>
      </c>
      <c r="G182" s="38">
        <v>1163.3666666666666</v>
      </c>
      <c r="H182" s="38">
        <v>1271.6666666666667</v>
      </c>
      <c r="I182" s="38">
        <v>1292.8833333333334</v>
      </c>
      <c r="J182" s="38">
        <v>1325.8166666666668</v>
      </c>
      <c r="K182" s="31">
        <v>1259.95</v>
      </c>
      <c r="L182" s="31">
        <v>1205.8</v>
      </c>
      <c r="M182" s="31">
        <v>1.04433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2176.4499999999998</v>
      </c>
      <c r="D183" s="38">
        <v>2186.1166666666668</v>
      </c>
      <c r="E183" s="38">
        <v>2152.2333333333336</v>
      </c>
      <c r="F183" s="38">
        <v>2128.0166666666669</v>
      </c>
      <c r="G183" s="38">
        <v>2094.1333333333337</v>
      </c>
      <c r="H183" s="38">
        <v>2210.3333333333335</v>
      </c>
      <c r="I183" s="38">
        <v>2244.2166666666667</v>
      </c>
      <c r="J183" s="38">
        <v>2268.4333333333334</v>
      </c>
      <c r="K183" s="31">
        <v>2220</v>
      </c>
      <c r="L183" s="31">
        <v>2161.9</v>
      </c>
      <c r="M183" s="31">
        <v>0.87990999999999997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484.85</v>
      </c>
      <c r="D184" s="38">
        <v>484.65000000000003</v>
      </c>
      <c r="E184" s="38">
        <v>480.30000000000007</v>
      </c>
      <c r="F184" s="38">
        <v>475.75000000000006</v>
      </c>
      <c r="G184" s="38">
        <v>471.40000000000009</v>
      </c>
      <c r="H184" s="38">
        <v>489.20000000000005</v>
      </c>
      <c r="I184" s="38">
        <v>493.55000000000007</v>
      </c>
      <c r="J184" s="38">
        <v>498.1</v>
      </c>
      <c r="K184" s="31">
        <v>489</v>
      </c>
      <c r="L184" s="31">
        <v>480.1</v>
      </c>
      <c r="M184" s="31">
        <v>1.5729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1023.5</v>
      </c>
      <c r="D185" s="38">
        <v>1028.6499999999999</v>
      </c>
      <c r="E185" s="38">
        <v>1016.7999999999997</v>
      </c>
      <c r="F185" s="38">
        <v>1010.0999999999999</v>
      </c>
      <c r="G185" s="38">
        <v>998.24999999999977</v>
      </c>
      <c r="H185" s="38">
        <v>1035.3499999999997</v>
      </c>
      <c r="I185" s="38">
        <v>1047.1999999999996</v>
      </c>
      <c r="J185" s="38">
        <v>1053.8999999999996</v>
      </c>
      <c r="K185" s="31">
        <v>1040.5</v>
      </c>
      <c r="L185" s="31">
        <v>1021.95</v>
      </c>
      <c r="M185" s="31">
        <v>8.2217400000000005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531</v>
      </c>
      <c r="D186" s="38">
        <v>524.08333333333337</v>
      </c>
      <c r="E186" s="38">
        <v>505.16666666666674</v>
      </c>
      <c r="F186" s="38">
        <v>479.33333333333337</v>
      </c>
      <c r="G186" s="38">
        <v>460.41666666666674</v>
      </c>
      <c r="H186" s="38">
        <v>549.91666666666674</v>
      </c>
      <c r="I186" s="38">
        <v>568.83333333333348</v>
      </c>
      <c r="J186" s="38">
        <v>594.66666666666674</v>
      </c>
      <c r="K186" s="31">
        <v>543</v>
      </c>
      <c r="L186" s="31">
        <v>498.25</v>
      </c>
      <c r="M186" s="31">
        <v>20.656680000000001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1595.35</v>
      </c>
      <c r="D187" s="38">
        <v>1585.3166666666666</v>
      </c>
      <c r="E187" s="38">
        <v>1572.0333333333333</v>
      </c>
      <c r="F187" s="38">
        <v>1548.7166666666667</v>
      </c>
      <c r="G187" s="38">
        <v>1535.4333333333334</v>
      </c>
      <c r="H187" s="38">
        <v>1608.6333333333332</v>
      </c>
      <c r="I187" s="38">
        <v>1621.9166666666665</v>
      </c>
      <c r="J187" s="38">
        <v>1645.2333333333331</v>
      </c>
      <c r="K187" s="31">
        <v>1598.6</v>
      </c>
      <c r="L187" s="31">
        <v>1562</v>
      </c>
      <c r="M187" s="31">
        <v>4.7725999999999997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294.64999999999998</v>
      </c>
      <c r="D188" s="38">
        <v>295.40000000000003</v>
      </c>
      <c r="E188" s="38">
        <v>293.55000000000007</v>
      </c>
      <c r="F188" s="38">
        <v>292.45000000000005</v>
      </c>
      <c r="G188" s="38">
        <v>290.60000000000008</v>
      </c>
      <c r="H188" s="38">
        <v>296.50000000000006</v>
      </c>
      <c r="I188" s="38">
        <v>298.35000000000008</v>
      </c>
      <c r="J188" s="38">
        <v>299.45000000000005</v>
      </c>
      <c r="K188" s="31">
        <v>297.25</v>
      </c>
      <c r="L188" s="31">
        <v>294.3</v>
      </c>
      <c r="M188" s="31">
        <v>4.8683500000000004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464.5</v>
      </c>
      <c r="D189" s="38">
        <v>461.65000000000003</v>
      </c>
      <c r="E189" s="38">
        <v>450.30000000000007</v>
      </c>
      <c r="F189" s="38">
        <v>436.1</v>
      </c>
      <c r="G189" s="38">
        <v>424.75000000000006</v>
      </c>
      <c r="H189" s="38">
        <v>475.85000000000008</v>
      </c>
      <c r="I189" s="38">
        <v>487.2000000000001</v>
      </c>
      <c r="J189" s="38">
        <v>501.40000000000009</v>
      </c>
      <c r="K189" s="31">
        <v>473</v>
      </c>
      <c r="L189" s="31">
        <v>447.45</v>
      </c>
      <c r="M189" s="31">
        <v>31.16001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1797.65</v>
      </c>
      <c r="D190" s="38">
        <v>1801.8833333333332</v>
      </c>
      <c r="E190" s="38">
        <v>1788.7666666666664</v>
      </c>
      <c r="F190" s="38">
        <v>1779.8833333333332</v>
      </c>
      <c r="G190" s="38">
        <v>1766.7666666666664</v>
      </c>
      <c r="H190" s="38">
        <v>1810.7666666666664</v>
      </c>
      <c r="I190" s="38">
        <v>1823.8833333333332</v>
      </c>
      <c r="J190" s="38">
        <v>1832.7666666666664</v>
      </c>
      <c r="K190" s="31">
        <v>1815</v>
      </c>
      <c r="L190" s="31">
        <v>1793</v>
      </c>
      <c r="M190" s="31">
        <v>4.1651499999999997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780.35</v>
      </c>
      <c r="D191" s="38">
        <v>777.76666666666677</v>
      </c>
      <c r="E191" s="38">
        <v>769.53333333333353</v>
      </c>
      <c r="F191" s="38">
        <v>758.71666666666681</v>
      </c>
      <c r="G191" s="38">
        <v>750.48333333333358</v>
      </c>
      <c r="H191" s="38">
        <v>788.58333333333348</v>
      </c>
      <c r="I191" s="38">
        <v>796.81666666666683</v>
      </c>
      <c r="J191" s="38">
        <v>807.63333333333344</v>
      </c>
      <c r="K191" s="31">
        <v>786</v>
      </c>
      <c r="L191" s="31">
        <v>766.95</v>
      </c>
      <c r="M191" s="31">
        <v>5.2461200000000003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345.7</v>
      </c>
      <c r="D192" s="38">
        <v>343.43333333333339</v>
      </c>
      <c r="E192" s="38">
        <v>339.36666666666679</v>
      </c>
      <c r="F192" s="38">
        <v>333.03333333333342</v>
      </c>
      <c r="G192" s="38">
        <v>328.96666666666681</v>
      </c>
      <c r="H192" s="38">
        <v>349.76666666666677</v>
      </c>
      <c r="I192" s="38">
        <v>353.83333333333337</v>
      </c>
      <c r="J192" s="38">
        <v>360.16666666666674</v>
      </c>
      <c r="K192" s="31">
        <v>347.5</v>
      </c>
      <c r="L192" s="31">
        <v>337.1</v>
      </c>
      <c r="M192" s="31">
        <v>3.3308200000000001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2273.5</v>
      </c>
      <c r="D193" s="38">
        <v>2265.6833333333334</v>
      </c>
      <c r="E193" s="38">
        <v>2234.0666666666666</v>
      </c>
      <c r="F193" s="38">
        <v>2194.6333333333332</v>
      </c>
      <c r="G193" s="38">
        <v>2163.0166666666664</v>
      </c>
      <c r="H193" s="38">
        <v>2305.1166666666668</v>
      </c>
      <c r="I193" s="38">
        <v>2336.7333333333336</v>
      </c>
      <c r="J193" s="38">
        <v>2376.166666666667</v>
      </c>
      <c r="K193" s="31">
        <v>2297.3000000000002</v>
      </c>
      <c r="L193" s="31">
        <v>2226.25</v>
      </c>
      <c r="M193" s="31">
        <v>0.21343000000000001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659.8</v>
      </c>
      <c r="D194" s="38">
        <v>658.33333333333326</v>
      </c>
      <c r="E194" s="38">
        <v>647.01666666666654</v>
      </c>
      <c r="F194" s="38">
        <v>634.23333333333323</v>
      </c>
      <c r="G194" s="38">
        <v>622.91666666666652</v>
      </c>
      <c r="H194" s="38">
        <v>671.11666666666656</v>
      </c>
      <c r="I194" s="38">
        <v>682.43333333333317</v>
      </c>
      <c r="J194" s="38">
        <v>695.21666666666658</v>
      </c>
      <c r="K194" s="31">
        <v>669.65</v>
      </c>
      <c r="L194" s="31">
        <v>645.54999999999995</v>
      </c>
      <c r="M194" s="31">
        <v>1.3665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245.35</v>
      </c>
      <c r="D195" s="38">
        <v>245.54999999999998</v>
      </c>
      <c r="E195" s="38">
        <v>243.89999999999998</v>
      </c>
      <c r="F195" s="38">
        <v>242.45</v>
      </c>
      <c r="G195" s="38">
        <v>240.79999999999998</v>
      </c>
      <c r="H195" s="38">
        <v>246.99999999999997</v>
      </c>
      <c r="I195" s="38">
        <v>248.65</v>
      </c>
      <c r="J195" s="38">
        <v>250.09999999999997</v>
      </c>
      <c r="K195" s="31">
        <v>247.2</v>
      </c>
      <c r="L195" s="31">
        <v>244.1</v>
      </c>
      <c r="M195" s="31">
        <v>1.20106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2849</v>
      </c>
      <c r="D196" s="38">
        <v>2843.3333333333335</v>
      </c>
      <c r="E196" s="38">
        <v>2811.666666666667</v>
      </c>
      <c r="F196" s="38">
        <v>2774.3333333333335</v>
      </c>
      <c r="G196" s="38">
        <v>2742.666666666667</v>
      </c>
      <c r="H196" s="38">
        <v>2880.666666666667</v>
      </c>
      <c r="I196" s="38">
        <v>2912.3333333333339</v>
      </c>
      <c r="J196" s="38">
        <v>2949.666666666667</v>
      </c>
      <c r="K196" s="31">
        <v>2875</v>
      </c>
      <c r="L196" s="31">
        <v>2806</v>
      </c>
      <c r="M196" s="31">
        <v>0.76988999999999996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454.2</v>
      </c>
      <c r="D197" s="38">
        <v>454.90000000000003</v>
      </c>
      <c r="E197" s="38">
        <v>452.80000000000007</v>
      </c>
      <c r="F197" s="38">
        <v>451.40000000000003</v>
      </c>
      <c r="G197" s="38">
        <v>449.30000000000007</v>
      </c>
      <c r="H197" s="38">
        <v>456.30000000000007</v>
      </c>
      <c r="I197" s="38">
        <v>458.40000000000009</v>
      </c>
      <c r="J197" s="38">
        <v>459.80000000000007</v>
      </c>
      <c r="K197" s="31">
        <v>457</v>
      </c>
      <c r="L197" s="31">
        <v>453.5</v>
      </c>
      <c r="M197" s="31">
        <v>3.9449999999999998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557.5</v>
      </c>
      <c r="D198" s="38">
        <v>557.48333333333323</v>
      </c>
      <c r="E198" s="38">
        <v>553.41666666666652</v>
      </c>
      <c r="F198" s="38">
        <v>549.33333333333326</v>
      </c>
      <c r="G198" s="38">
        <v>545.26666666666654</v>
      </c>
      <c r="H198" s="38">
        <v>561.56666666666649</v>
      </c>
      <c r="I198" s="38">
        <v>565.63333333333333</v>
      </c>
      <c r="J198" s="38">
        <v>569.71666666666647</v>
      </c>
      <c r="K198" s="31">
        <v>561.54999999999995</v>
      </c>
      <c r="L198" s="31">
        <v>553.4</v>
      </c>
      <c r="M198" s="31">
        <v>8.03444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117.75</v>
      </c>
      <c r="D199" s="38">
        <v>118.43333333333334</v>
      </c>
      <c r="E199" s="38">
        <v>116.31666666666668</v>
      </c>
      <c r="F199" s="38">
        <v>114.88333333333334</v>
      </c>
      <c r="G199" s="38">
        <v>112.76666666666668</v>
      </c>
      <c r="H199" s="38">
        <v>119.86666666666667</v>
      </c>
      <c r="I199" s="38">
        <v>121.98333333333335</v>
      </c>
      <c r="J199" s="38">
        <v>123.41666666666667</v>
      </c>
      <c r="K199" s="31">
        <v>120.55</v>
      </c>
      <c r="L199" s="31">
        <v>117</v>
      </c>
      <c r="M199" s="31">
        <v>8.5723099999999999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163.65</v>
      </c>
      <c r="D200" s="38">
        <v>163.98333333333335</v>
      </c>
      <c r="E200" s="38">
        <v>162.26666666666671</v>
      </c>
      <c r="F200" s="38">
        <v>160.88333333333335</v>
      </c>
      <c r="G200" s="38">
        <v>159.16666666666671</v>
      </c>
      <c r="H200" s="38">
        <v>165.3666666666667</v>
      </c>
      <c r="I200" s="38">
        <v>167.08333333333334</v>
      </c>
      <c r="J200" s="38">
        <v>168.4666666666667</v>
      </c>
      <c r="K200" s="31">
        <v>165.7</v>
      </c>
      <c r="L200" s="31">
        <v>162.6</v>
      </c>
      <c r="M200" s="31">
        <v>36.274290000000001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276.60000000000002</v>
      </c>
      <c r="D201" s="38">
        <v>276.4666666666667</v>
      </c>
      <c r="E201" s="38">
        <v>275.13333333333338</v>
      </c>
      <c r="F201" s="38">
        <v>273.66666666666669</v>
      </c>
      <c r="G201" s="38">
        <v>272.33333333333337</v>
      </c>
      <c r="H201" s="38">
        <v>277.93333333333339</v>
      </c>
      <c r="I201" s="38">
        <v>279.26666666666665</v>
      </c>
      <c r="J201" s="38">
        <v>280.73333333333341</v>
      </c>
      <c r="K201" s="31">
        <v>277.8</v>
      </c>
      <c r="L201" s="31">
        <v>275</v>
      </c>
      <c r="M201" s="31">
        <v>1.63472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1783.15</v>
      </c>
      <c r="D202" s="38">
        <v>1793.5166666666664</v>
      </c>
      <c r="E202" s="38">
        <v>1760.2333333333329</v>
      </c>
      <c r="F202" s="38">
        <v>1737.3166666666664</v>
      </c>
      <c r="G202" s="38">
        <v>1704.0333333333328</v>
      </c>
      <c r="H202" s="38">
        <v>1816.4333333333329</v>
      </c>
      <c r="I202" s="38">
        <v>1849.7166666666667</v>
      </c>
      <c r="J202" s="38">
        <v>1872.633333333333</v>
      </c>
      <c r="K202" s="31">
        <v>1826.8</v>
      </c>
      <c r="L202" s="31">
        <v>1770.6</v>
      </c>
      <c r="M202" s="31">
        <v>5.75692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917.05</v>
      </c>
      <c r="D203" s="38">
        <v>915.85</v>
      </c>
      <c r="E203" s="38">
        <v>912.25</v>
      </c>
      <c r="F203" s="38">
        <v>907.44999999999993</v>
      </c>
      <c r="G203" s="38">
        <v>903.84999999999991</v>
      </c>
      <c r="H203" s="38">
        <v>920.65000000000009</v>
      </c>
      <c r="I203" s="38">
        <v>924.25000000000023</v>
      </c>
      <c r="J203" s="38">
        <v>929.05000000000018</v>
      </c>
      <c r="K203" s="31">
        <v>919.45</v>
      </c>
      <c r="L203" s="31">
        <v>911.05</v>
      </c>
      <c r="M203" s="31">
        <v>2.1050599999999999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1339.8</v>
      </c>
      <c r="D204" s="38">
        <v>1335.9833333333333</v>
      </c>
      <c r="E204" s="38">
        <v>1325.8166666666666</v>
      </c>
      <c r="F204" s="38">
        <v>1311.8333333333333</v>
      </c>
      <c r="G204" s="38">
        <v>1301.6666666666665</v>
      </c>
      <c r="H204" s="38">
        <v>1349.9666666666667</v>
      </c>
      <c r="I204" s="38">
        <v>1360.1333333333332</v>
      </c>
      <c r="J204" s="38">
        <v>1374.1166666666668</v>
      </c>
      <c r="K204" s="31">
        <v>1346.15</v>
      </c>
      <c r="L204" s="31">
        <v>1322</v>
      </c>
      <c r="M204" s="31">
        <v>10.571289999999999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1182.5</v>
      </c>
      <c r="D205" s="38">
        <v>1185.3833333333334</v>
      </c>
      <c r="E205" s="38">
        <v>1175.7666666666669</v>
      </c>
      <c r="F205" s="38">
        <v>1169.0333333333335</v>
      </c>
      <c r="G205" s="38">
        <v>1159.416666666667</v>
      </c>
      <c r="H205" s="38">
        <v>1192.1166666666668</v>
      </c>
      <c r="I205" s="38">
        <v>1201.7333333333331</v>
      </c>
      <c r="J205" s="38">
        <v>1208.4666666666667</v>
      </c>
      <c r="K205" s="31">
        <v>1195</v>
      </c>
      <c r="L205" s="31">
        <v>1178.6500000000001</v>
      </c>
      <c r="M205" s="31">
        <v>23.4785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2532.15</v>
      </c>
      <c r="D206" s="38">
        <v>2526.3833333333332</v>
      </c>
      <c r="E206" s="38">
        <v>2504.7666666666664</v>
      </c>
      <c r="F206" s="38">
        <v>2477.3833333333332</v>
      </c>
      <c r="G206" s="38">
        <v>2455.7666666666664</v>
      </c>
      <c r="H206" s="38">
        <v>2553.7666666666664</v>
      </c>
      <c r="I206" s="38">
        <v>2575.3833333333332</v>
      </c>
      <c r="J206" s="38">
        <v>2602.7666666666664</v>
      </c>
      <c r="K206" s="31">
        <v>2548</v>
      </c>
      <c r="L206" s="31">
        <v>2499</v>
      </c>
      <c r="M206" s="31">
        <v>5.7915200000000002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1586.6</v>
      </c>
      <c r="D207" s="38">
        <v>1583.4666666666665</v>
      </c>
      <c r="E207" s="38">
        <v>1576.383333333333</v>
      </c>
      <c r="F207" s="38">
        <v>1566.1666666666665</v>
      </c>
      <c r="G207" s="38">
        <v>1559.083333333333</v>
      </c>
      <c r="H207" s="38">
        <v>1593.6833333333329</v>
      </c>
      <c r="I207" s="38">
        <v>1600.7666666666664</v>
      </c>
      <c r="J207" s="38">
        <v>1610.9833333333329</v>
      </c>
      <c r="K207" s="31">
        <v>1590.55</v>
      </c>
      <c r="L207" s="31">
        <v>1573.25</v>
      </c>
      <c r="M207" s="31">
        <v>182.49294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633.20000000000005</v>
      </c>
      <c r="D208" s="38">
        <v>633.93333333333339</v>
      </c>
      <c r="E208" s="38">
        <v>629.36666666666679</v>
      </c>
      <c r="F208" s="38">
        <v>625.53333333333342</v>
      </c>
      <c r="G208" s="38">
        <v>620.96666666666681</v>
      </c>
      <c r="H208" s="38">
        <v>637.76666666666677</v>
      </c>
      <c r="I208" s="38">
        <v>642.33333333333337</v>
      </c>
      <c r="J208" s="38">
        <v>646.16666666666674</v>
      </c>
      <c r="K208" s="31">
        <v>638.5</v>
      </c>
      <c r="L208" s="31">
        <v>630.1</v>
      </c>
      <c r="M208" s="31">
        <v>15.44136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2951.75</v>
      </c>
      <c r="D209" s="38">
        <v>2953.85</v>
      </c>
      <c r="E209" s="38">
        <v>2932.7</v>
      </c>
      <c r="F209" s="38">
        <v>2913.65</v>
      </c>
      <c r="G209" s="38">
        <v>2892.5</v>
      </c>
      <c r="H209" s="38">
        <v>2972.8999999999996</v>
      </c>
      <c r="I209" s="38">
        <v>2994.05</v>
      </c>
      <c r="J209" s="38">
        <v>3013.0999999999995</v>
      </c>
      <c r="K209" s="31">
        <v>2975</v>
      </c>
      <c r="L209" s="31">
        <v>2934.8</v>
      </c>
      <c r="M209" s="31">
        <v>3.2591199999999998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67.349999999999994</v>
      </c>
      <c r="D210" s="38">
        <v>67.633333333333326</v>
      </c>
      <c r="E210" s="38">
        <v>66.766666666666652</v>
      </c>
      <c r="F210" s="38">
        <v>66.183333333333323</v>
      </c>
      <c r="G210" s="38">
        <v>65.316666666666649</v>
      </c>
      <c r="H210" s="38">
        <v>68.216666666666654</v>
      </c>
      <c r="I210" s="38">
        <v>69.083333333333329</v>
      </c>
      <c r="J210" s="38">
        <v>69.666666666666657</v>
      </c>
      <c r="K210" s="31">
        <v>68.5</v>
      </c>
      <c r="L210" s="31">
        <v>67.05</v>
      </c>
      <c r="M210" s="31">
        <v>74.590490000000003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291.64999999999998</v>
      </c>
      <c r="D211" s="38">
        <v>290.73333333333335</v>
      </c>
      <c r="E211" s="38">
        <v>286.9666666666667</v>
      </c>
      <c r="F211" s="38">
        <v>282.28333333333336</v>
      </c>
      <c r="G211" s="38">
        <v>278.51666666666671</v>
      </c>
      <c r="H211" s="38">
        <v>295.41666666666669</v>
      </c>
      <c r="I211" s="38">
        <v>299.18333333333334</v>
      </c>
      <c r="J211" s="38">
        <v>303.86666666666667</v>
      </c>
      <c r="K211" s="31">
        <v>294.5</v>
      </c>
      <c r="L211" s="31">
        <v>286.05</v>
      </c>
      <c r="M211" s="31">
        <v>3.8038699999999999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461.25</v>
      </c>
      <c r="D212" s="38">
        <v>459.81666666666661</v>
      </c>
      <c r="E212" s="38">
        <v>454.3333333333332</v>
      </c>
      <c r="F212" s="38">
        <v>447.41666666666657</v>
      </c>
      <c r="G212" s="38">
        <v>441.93333333333317</v>
      </c>
      <c r="H212" s="38">
        <v>466.73333333333323</v>
      </c>
      <c r="I212" s="38">
        <v>472.21666666666658</v>
      </c>
      <c r="J212" s="38">
        <v>479.13333333333327</v>
      </c>
      <c r="K212" s="31">
        <v>465.3</v>
      </c>
      <c r="L212" s="31">
        <v>452.9</v>
      </c>
      <c r="M212" s="31">
        <v>91.820539999999994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1031.1500000000001</v>
      </c>
      <c r="D213" s="38">
        <v>1029.5833333333333</v>
      </c>
      <c r="E213" s="38">
        <v>1013.1666666666665</v>
      </c>
      <c r="F213" s="38">
        <v>995.18333333333328</v>
      </c>
      <c r="G213" s="38">
        <v>978.76666666666654</v>
      </c>
      <c r="H213" s="38">
        <v>1047.5666666666666</v>
      </c>
      <c r="I213" s="38">
        <v>1063.9833333333331</v>
      </c>
      <c r="J213" s="38">
        <v>1081.9666666666665</v>
      </c>
      <c r="K213" s="31">
        <v>1046</v>
      </c>
      <c r="L213" s="31">
        <v>1011.6</v>
      </c>
      <c r="M213" s="31">
        <v>0.44835000000000003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4031.1</v>
      </c>
      <c r="D214" s="38">
        <v>3992.1333333333332</v>
      </c>
      <c r="E214" s="38">
        <v>3934.3666666666663</v>
      </c>
      <c r="F214" s="38">
        <v>3837.6333333333332</v>
      </c>
      <c r="G214" s="38">
        <v>3779.8666666666663</v>
      </c>
      <c r="H214" s="38">
        <v>4088.8666666666663</v>
      </c>
      <c r="I214" s="38">
        <v>4146.6333333333332</v>
      </c>
      <c r="J214" s="38">
        <v>4243.3666666666668</v>
      </c>
      <c r="K214" s="31">
        <v>4049.9</v>
      </c>
      <c r="L214" s="31">
        <v>3895.4</v>
      </c>
      <c r="M214" s="31">
        <v>25.502130000000001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148.30000000000001</v>
      </c>
      <c r="D215" s="38">
        <v>147.96666666666667</v>
      </c>
      <c r="E215" s="38">
        <v>146.03333333333333</v>
      </c>
      <c r="F215" s="38">
        <v>143.76666666666665</v>
      </c>
      <c r="G215" s="38">
        <v>141.83333333333331</v>
      </c>
      <c r="H215" s="38">
        <v>150.23333333333335</v>
      </c>
      <c r="I215" s="38">
        <v>152.16666666666669</v>
      </c>
      <c r="J215" s="38">
        <v>154.43333333333337</v>
      </c>
      <c r="K215" s="31">
        <v>149.9</v>
      </c>
      <c r="L215" s="31">
        <v>145.69999999999999</v>
      </c>
      <c r="M215" s="31">
        <v>155.74744999999999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260</v>
      </c>
      <c r="D216" s="38">
        <v>260.15000000000003</v>
      </c>
      <c r="E216" s="38">
        <v>258.95000000000005</v>
      </c>
      <c r="F216" s="38">
        <v>257.90000000000003</v>
      </c>
      <c r="G216" s="38">
        <v>256.70000000000005</v>
      </c>
      <c r="H216" s="38">
        <v>261.20000000000005</v>
      </c>
      <c r="I216" s="38">
        <v>262.39999999999998</v>
      </c>
      <c r="J216" s="38">
        <v>263.45000000000005</v>
      </c>
      <c r="K216" s="31">
        <v>261.35000000000002</v>
      </c>
      <c r="L216" s="31">
        <v>259.10000000000002</v>
      </c>
      <c r="M216" s="31">
        <v>12.273020000000001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2574.0500000000002</v>
      </c>
      <c r="D217" s="38">
        <v>2573.35</v>
      </c>
      <c r="E217" s="38">
        <v>2563.1999999999998</v>
      </c>
      <c r="F217" s="38">
        <v>2552.35</v>
      </c>
      <c r="G217" s="38">
        <v>2542.1999999999998</v>
      </c>
      <c r="H217" s="38">
        <v>2584.1999999999998</v>
      </c>
      <c r="I217" s="38">
        <v>2594.3500000000004</v>
      </c>
      <c r="J217" s="38">
        <v>2605.1999999999998</v>
      </c>
      <c r="K217" s="31">
        <v>2583.5</v>
      </c>
      <c r="L217" s="31">
        <v>2562.5</v>
      </c>
      <c r="M217" s="31">
        <v>11.36112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314.10000000000002</v>
      </c>
      <c r="D218" s="38">
        <v>315.06666666666666</v>
      </c>
      <c r="E218" s="38">
        <v>312.63333333333333</v>
      </c>
      <c r="F218" s="38">
        <v>311.16666666666669</v>
      </c>
      <c r="G218" s="38">
        <v>308.73333333333335</v>
      </c>
      <c r="H218" s="38">
        <v>316.5333333333333</v>
      </c>
      <c r="I218" s="38">
        <v>318.96666666666658</v>
      </c>
      <c r="J218" s="38">
        <v>320.43333333333328</v>
      </c>
      <c r="K218" s="31">
        <v>317.5</v>
      </c>
      <c r="L218" s="31">
        <v>313.60000000000002</v>
      </c>
      <c r="M218" s="31">
        <v>3.22539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4635.25</v>
      </c>
      <c r="D219" s="38">
        <v>4626.7666666666664</v>
      </c>
      <c r="E219" s="38">
        <v>4453.5333333333328</v>
      </c>
      <c r="F219" s="38">
        <v>4271.8166666666666</v>
      </c>
      <c r="G219" s="38">
        <v>4098.583333333333</v>
      </c>
      <c r="H219" s="38">
        <v>4808.4833333333327</v>
      </c>
      <c r="I219" s="38">
        <v>4981.7166666666662</v>
      </c>
      <c r="J219" s="38">
        <v>5163.4333333333325</v>
      </c>
      <c r="K219" s="31">
        <v>4800</v>
      </c>
      <c r="L219" s="31">
        <v>4445.05</v>
      </c>
      <c r="M219" s="31">
        <v>1.6952199999999999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573.9</v>
      </c>
      <c r="D220" s="38">
        <v>573.49999999999989</v>
      </c>
      <c r="E220" s="38">
        <v>569.69999999999982</v>
      </c>
      <c r="F220" s="38">
        <v>565.49999999999989</v>
      </c>
      <c r="G220" s="38">
        <v>561.69999999999982</v>
      </c>
      <c r="H220" s="38">
        <v>577.69999999999982</v>
      </c>
      <c r="I220" s="38">
        <v>581.49999999999977</v>
      </c>
      <c r="J220" s="38">
        <v>585.69999999999982</v>
      </c>
      <c r="K220" s="31">
        <v>577.29999999999995</v>
      </c>
      <c r="L220" s="31">
        <v>569.29999999999995</v>
      </c>
      <c r="M220" s="31">
        <v>0.56337999999999999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863.95</v>
      </c>
      <c r="D221" s="38">
        <v>865.5333333333333</v>
      </c>
      <c r="E221" s="38">
        <v>858.06666666666661</v>
      </c>
      <c r="F221" s="38">
        <v>852.18333333333328</v>
      </c>
      <c r="G221" s="38">
        <v>844.71666666666658</v>
      </c>
      <c r="H221" s="38">
        <v>871.41666666666663</v>
      </c>
      <c r="I221" s="38">
        <v>878.88333333333333</v>
      </c>
      <c r="J221" s="38">
        <v>884.76666666666665</v>
      </c>
      <c r="K221" s="31">
        <v>873</v>
      </c>
      <c r="L221" s="31">
        <v>859.65</v>
      </c>
      <c r="M221" s="31">
        <v>0.73275999999999997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40342.1</v>
      </c>
      <c r="D222" s="38">
        <v>40380.683333333334</v>
      </c>
      <c r="E222" s="38">
        <v>39861.366666666669</v>
      </c>
      <c r="F222" s="38">
        <v>39380.633333333331</v>
      </c>
      <c r="G222" s="38">
        <v>38861.316666666666</v>
      </c>
      <c r="H222" s="38">
        <v>40861.416666666672</v>
      </c>
      <c r="I222" s="38">
        <v>41380.733333333337</v>
      </c>
      <c r="J222" s="38">
        <v>41861.466666666674</v>
      </c>
      <c r="K222" s="31">
        <v>40900</v>
      </c>
      <c r="L222" s="31">
        <v>39899.949999999997</v>
      </c>
      <c r="M222" s="31">
        <v>0.12723000000000001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75.05</v>
      </c>
      <c r="D223" s="38">
        <v>74.816666666666663</v>
      </c>
      <c r="E223" s="38">
        <v>73.933333333333323</v>
      </c>
      <c r="F223" s="38">
        <v>72.816666666666663</v>
      </c>
      <c r="G223" s="38">
        <v>71.933333333333323</v>
      </c>
      <c r="H223" s="38">
        <v>75.933333333333323</v>
      </c>
      <c r="I223" s="38">
        <v>76.816666666666649</v>
      </c>
      <c r="J223" s="38">
        <v>77.933333333333323</v>
      </c>
      <c r="K223" s="31">
        <v>75.7</v>
      </c>
      <c r="L223" s="31">
        <v>73.7</v>
      </c>
      <c r="M223" s="31">
        <v>114.34166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966.85</v>
      </c>
      <c r="D224" s="38">
        <v>961.58333333333337</v>
      </c>
      <c r="E224" s="38">
        <v>955.11666666666679</v>
      </c>
      <c r="F224" s="38">
        <v>943.38333333333344</v>
      </c>
      <c r="G224" s="38">
        <v>936.91666666666686</v>
      </c>
      <c r="H224" s="38">
        <v>973.31666666666672</v>
      </c>
      <c r="I224" s="38">
        <v>979.78333333333319</v>
      </c>
      <c r="J224" s="38">
        <v>991.51666666666665</v>
      </c>
      <c r="K224" s="31">
        <v>968.05</v>
      </c>
      <c r="L224" s="31">
        <v>949.85</v>
      </c>
      <c r="M224" s="31">
        <v>147.07330999999999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1320.35</v>
      </c>
      <c r="D225" s="38">
        <v>1321.0833333333333</v>
      </c>
      <c r="E225" s="38">
        <v>1310.3666666666666</v>
      </c>
      <c r="F225" s="38">
        <v>1300.3833333333332</v>
      </c>
      <c r="G225" s="38">
        <v>1289.6666666666665</v>
      </c>
      <c r="H225" s="38">
        <v>1331.0666666666666</v>
      </c>
      <c r="I225" s="38">
        <v>1341.7833333333333</v>
      </c>
      <c r="J225" s="38">
        <v>1351.7666666666667</v>
      </c>
      <c r="K225" s="31">
        <v>1331.8</v>
      </c>
      <c r="L225" s="31">
        <v>1311.1</v>
      </c>
      <c r="M225" s="31">
        <v>4.3478500000000002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549.25</v>
      </c>
      <c r="D226" s="38">
        <v>550.18333333333328</v>
      </c>
      <c r="E226" s="38">
        <v>546.11666666666656</v>
      </c>
      <c r="F226" s="38">
        <v>542.98333333333323</v>
      </c>
      <c r="G226" s="38">
        <v>538.91666666666652</v>
      </c>
      <c r="H226" s="38">
        <v>553.31666666666661</v>
      </c>
      <c r="I226" s="38">
        <v>557.38333333333344</v>
      </c>
      <c r="J226" s="38">
        <v>560.51666666666665</v>
      </c>
      <c r="K226" s="31">
        <v>554.25</v>
      </c>
      <c r="L226" s="31">
        <v>547.04999999999995</v>
      </c>
      <c r="M226" s="31">
        <v>9.9472199999999997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621.65</v>
      </c>
      <c r="D227" s="38">
        <v>620.0333333333333</v>
      </c>
      <c r="E227" s="38">
        <v>617.41666666666663</v>
      </c>
      <c r="F227" s="38">
        <v>613.18333333333328</v>
      </c>
      <c r="G227" s="38">
        <v>610.56666666666661</v>
      </c>
      <c r="H227" s="38">
        <v>624.26666666666665</v>
      </c>
      <c r="I227" s="38">
        <v>626.88333333333344</v>
      </c>
      <c r="J227" s="38">
        <v>631.11666666666667</v>
      </c>
      <c r="K227" s="31">
        <v>622.65</v>
      </c>
      <c r="L227" s="31">
        <v>615.79999999999995</v>
      </c>
      <c r="M227" s="31">
        <v>1.2052099999999999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62.3</v>
      </c>
      <c r="D228" s="38">
        <v>62.300000000000004</v>
      </c>
      <c r="E228" s="38">
        <v>61.750000000000007</v>
      </c>
      <c r="F228" s="38">
        <v>61.2</v>
      </c>
      <c r="G228" s="38">
        <v>60.650000000000006</v>
      </c>
      <c r="H228" s="38">
        <v>62.850000000000009</v>
      </c>
      <c r="I228" s="38">
        <v>63.400000000000006</v>
      </c>
      <c r="J228" s="38">
        <v>63.95000000000001</v>
      </c>
      <c r="K228" s="31">
        <v>62.85</v>
      </c>
      <c r="L228" s="31">
        <v>61.75</v>
      </c>
      <c r="M228" s="31">
        <v>76.869150000000005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92.25</v>
      </c>
      <c r="D229" s="38">
        <v>92.666666666666671</v>
      </c>
      <c r="E229" s="38">
        <v>91.733333333333348</v>
      </c>
      <c r="F229" s="38">
        <v>91.216666666666683</v>
      </c>
      <c r="G229" s="38">
        <v>90.28333333333336</v>
      </c>
      <c r="H229" s="38">
        <v>93.183333333333337</v>
      </c>
      <c r="I229" s="38">
        <v>94.116666666666646</v>
      </c>
      <c r="J229" s="38">
        <v>94.633333333333326</v>
      </c>
      <c r="K229" s="31">
        <v>93.6</v>
      </c>
      <c r="L229" s="31">
        <v>92.15</v>
      </c>
      <c r="M229" s="31">
        <v>423.59762000000001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124.4</v>
      </c>
      <c r="D230" s="38">
        <v>124.33333333333333</v>
      </c>
      <c r="E230" s="38">
        <v>123.41666666666666</v>
      </c>
      <c r="F230" s="38">
        <v>122.43333333333332</v>
      </c>
      <c r="G230" s="38">
        <v>121.51666666666665</v>
      </c>
      <c r="H230" s="38">
        <v>125.31666666666666</v>
      </c>
      <c r="I230" s="38">
        <v>126.23333333333332</v>
      </c>
      <c r="J230" s="38">
        <v>127.21666666666667</v>
      </c>
      <c r="K230" s="31">
        <v>125.25</v>
      </c>
      <c r="L230" s="31">
        <v>123.35</v>
      </c>
      <c r="M230" s="31">
        <v>92.595960000000005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894.6</v>
      </c>
      <c r="D231" s="38">
        <v>895.2833333333333</v>
      </c>
      <c r="E231" s="38">
        <v>890.56666666666661</v>
      </c>
      <c r="F231" s="38">
        <v>886.5333333333333</v>
      </c>
      <c r="G231" s="38">
        <v>881.81666666666661</v>
      </c>
      <c r="H231" s="38">
        <v>899.31666666666661</v>
      </c>
      <c r="I231" s="38">
        <v>904.0333333333333</v>
      </c>
      <c r="J231" s="38">
        <v>908.06666666666661</v>
      </c>
      <c r="K231" s="31">
        <v>900</v>
      </c>
      <c r="L231" s="31">
        <v>891.25</v>
      </c>
      <c r="M231" s="31">
        <v>0.60060999999999998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583.6</v>
      </c>
      <c r="D232" s="38">
        <v>591.28333333333342</v>
      </c>
      <c r="E232" s="38">
        <v>572.36666666666679</v>
      </c>
      <c r="F232" s="38">
        <v>561.13333333333333</v>
      </c>
      <c r="G232" s="38">
        <v>542.2166666666667</v>
      </c>
      <c r="H232" s="38">
        <v>602.51666666666688</v>
      </c>
      <c r="I232" s="38">
        <v>621.43333333333362</v>
      </c>
      <c r="J232" s="38">
        <v>632.66666666666697</v>
      </c>
      <c r="K232" s="31">
        <v>610.20000000000005</v>
      </c>
      <c r="L232" s="31">
        <v>580.04999999999995</v>
      </c>
      <c r="M232" s="31">
        <v>4.8019100000000003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238.85</v>
      </c>
      <c r="D233" s="38">
        <v>239.45000000000002</v>
      </c>
      <c r="E233" s="38">
        <v>237.05000000000004</v>
      </c>
      <c r="F233" s="38">
        <v>235.25000000000003</v>
      </c>
      <c r="G233" s="38">
        <v>232.85000000000005</v>
      </c>
      <c r="H233" s="38">
        <v>241.25000000000003</v>
      </c>
      <c r="I233" s="38">
        <v>243.65</v>
      </c>
      <c r="J233" s="38">
        <v>245.45000000000002</v>
      </c>
      <c r="K233" s="31">
        <v>241.85</v>
      </c>
      <c r="L233" s="31">
        <v>237.65</v>
      </c>
      <c r="M233" s="31">
        <v>20.864059999999998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153</v>
      </c>
      <c r="D234" s="38">
        <v>153.41666666666666</v>
      </c>
      <c r="E234" s="38">
        <v>151.83333333333331</v>
      </c>
      <c r="F234" s="38">
        <v>150.66666666666666</v>
      </c>
      <c r="G234" s="38">
        <v>149.08333333333331</v>
      </c>
      <c r="H234" s="38">
        <v>154.58333333333331</v>
      </c>
      <c r="I234" s="38">
        <v>156.16666666666663</v>
      </c>
      <c r="J234" s="38">
        <v>157.33333333333331</v>
      </c>
      <c r="K234" s="31">
        <v>155</v>
      </c>
      <c r="L234" s="31">
        <v>152.25</v>
      </c>
      <c r="M234" s="31">
        <v>105.84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62.7</v>
      </c>
      <c r="D235" s="38">
        <v>63.183333333333337</v>
      </c>
      <c r="E235" s="38">
        <v>62.116666666666674</v>
      </c>
      <c r="F235" s="38">
        <v>61.533333333333339</v>
      </c>
      <c r="G235" s="38">
        <v>60.466666666666676</v>
      </c>
      <c r="H235" s="38">
        <v>63.766666666666673</v>
      </c>
      <c r="I235" s="38">
        <v>64.833333333333343</v>
      </c>
      <c r="J235" s="38">
        <v>65.416666666666671</v>
      </c>
      <c r="K235" s="31">
        <v>64.25</v>
      </c>
      <c r="L235" s="31">
        <v>62.6</v>
      </c>
      <c r="M235" s="31">
        <v>51.908279999999998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3111.85</v>
      </c>
      <c r="D236" s="38">
        <v>3137.4833333333336</v>
      </c>
      <c r="E236" s="38">
        <v>3076.9666666666672</v>
      </c>
      <c r="F236" s="38">
        <v>3042.0833333333335</v>
      </c>
      <c r="G236" s="38">
        <v>2981.5666666666671</v>
      </c>
      <c r="H236" s="38">
        <v>3172.3666666666672</v>
      </c>
      <c r="I236" s="38">
        <v>3232.8833333333337</v>
      </c>
      <c r="J236" s="38">
        <v>3267.7666666666673</v>
      </c>
      <c r="K236" s="31">
        <v>3198</v>
      </c>
      <c r="L236" s="31">
        <v>3102.6</v>
      </c>
      <c r="M236" s="31">
        <v>3.00929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408.55</v>
      </c>
      <c r="D237" s="38">
        <v>410.85000000000008</v>
      </c>
      <c r="E237" s="38">
        <v>403.80000000000018</v>
      </c>
      <c r="F237" s="38">
        <v>399.05000000000013</v>
      </c>
      <c r="G237" s="38">
        <v>392.00000000000023</v>
      </c>
      <c r="H237" s="38">
        <v>415.60000000000014</v>
      </c>
      <c r="I237" s="38">
        <v>422.65</v>
      </c>
      <c r="J237" s="38">
        <v>427.40000000000009</v>
      </c>
      <c r="K237" s="31">
        <v>417.9</v>
      </c>
      <c r="L237" s="31">
        <v>406.1</v>
      </c>
      <c r="M237" s="31">
        <v>12.975989999999999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125.05</v>
      </c>
      <c r="D238" s="38">
        <v>124.64999999999999</v>
      </c>
      <c r="E238" s="38">
        <v>123.39999999999998</v>
      </c>
      <c r="F238" s="38">
        <v>121.74999999999999</v>
      </c>
      <c r="G238" s="38">
        <v>120.49999999999997</v>
      </c>
      <c r="H238" s="38">
        <v>126.29999999999998</v>
      </c>
      <c r="I238" s="38">
        <v>127.55000000000001</v>
      </c>
      <c r="J238" s="38">
        <v>129.19999999999999</v>
      </c>
      <c r="K238" s="31">
        <v>125.9</v>
      </c>
      <c r="L238" s="31">
        <v>123</v>
      </c>
      <c r="M238" s="31">
        <v>62.990110000000001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401.1</v>
      </c>
      <c r="D239" s="38">
        <v>398.93333333333334</v>
      </c>
      <c r="E239" s="38">
        <v>389.41666666666669</v>
      </c>
      <c r="F239" s="38">
        <v>377.73333333333335</v>
      </c>
      <c r="G239" s="38">
        <v>368.2166666666667</v>
      </c>
      <c r="H239" s="38">
        <v>410.61666666666667</v>
      </c>
      <c r="I239" s="38">
        <v>420.13333333333333</v>
      </c>
      <c r="J239" s="38">
        <v>431.81666666666666</v>
      </c>
      <c r="K239" s="31">
        <v>408.45</v>
      </c>
      <c r="L239" s="31">
        <v>387.25</v>
      </c>
      <c r="M239" s="31">
        <v>76.858140000000006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91.3</v>
      </c>
      <c r="D240" s="38">
        <v>91.5</v>
      </c>
      <c r="E240" s="38">
        <v>91</v>
      </c>
      <c r="F240" s="38">
        <v>90.7</v>
      </c>
      <c r="G240" s="38">
        <v>90.2</v>
      </c>
      <c r="H240" s="38">
        <v>91.8</v>
      </c>
      <c r="I240" s="38">
        <v>92.3</v>
      </c>
      <c r="J240" s="38">
        <v>92.6</v>
      </c>
      <c r="K240" s="31">
        <v>92</v>
      </c>
      <c r="L240" s="31">
        <v>91.2</v>
      </c>
      <c r="M240" s="31">
        <v>68.055499999999995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31.65</v>
      </c>
      <c r="D241" s="38">
        <v>31.549999999999997</v>
      </c>
      <c r="E241" s="38">
        <v>30.799999999999997</v>
      </c>
      <c r="F241" s="38">
        <v>29.95</v>
      </c>
      <c r="G241" s="38">
        <v>29.2</v>
      </c>
      <c r="H241" s="38">
        <v>32.399999999999991</v>
      </c>
      <c r="I241" s="38">
        <v>33.149999999999991</v>
      </c>
      <c r="J241" s="38">
        <v>33.999999999999993</v>
      </c>
      <c r="K241" s="31">
        <v>32.299999999999997</v>
      </c>
      <c r="L241" s="31">
        <v>30.7</v>
      </c>
      <c r="M241" s="31">
        <v>407.87169999999998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649.65</v>
      </c>
      <c r="D242" s="38">
        <v>652.6</v>
      </c>
      <c r="E242" s="38">
        <v>645.6</v>
      </c>
      <c r="F242" s="38">
        <v>641.54999999999995</v>
      </c>
      <c r="G242" s="38">
        <v>634.54999999999995</v>
      </c>
      <c r="H242" s="38">
        <v>656.65000000000009</v>
      </c>
      <c r="I242" s="38">
        <v>663.65000000000009</v>
      </c>
      <c r="J242" s="38">
        <v>667.70000000000016</v>
      </c>
      <c r="K242" s="31">
        <v>659.6</v>
      </c>
      <c r="L242" s="31">
        <v>648.54999999999995</v>
      </c>
      <c r="M242" s="31">
        <v>10.78844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47.75</v>
      </c>
      <c r="D243" s="38">
        <v>47.833333333333336</v>
      </c>
      <c r="E243" s="38">
        <v>47.516666666666673</v>
      </c>
      <c r="F243" s="38">
        <v>47.283333333333339</v>
      </c>
      <c r="G243" s="38">
        <v>46.966666666666676</v>
      </c>
      <c r="H243" s="38">
        <v>48.06666666666667</v>
      </c>
      <c r="I243" s="38">
        <v>48.383333333333333</v>
      </c>
      <c r="J243" s="38">
        <v>48.616666666666667</v>
      </c>
      <c r="K243" s="31">
        <v>48.15</v>
      </c>
      <c r="L243" s="31">
        <v>47.6</v>
      </c>
      <c r="M243" s="31">
        <v>296.10933999999997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1530.05</v>
      </c>
      <c r="D244" s="38">
        <v>1535.5166666666667</v>
      </c>
      <c r="E244" s="38">
        <v>1518.4833333333333</v>
      </c>
      <c r="F244" s="38">
        <v>1506.9166666666667</v>
      </c>
      <c r="G244" s="38">
        <v>1489.8833333333334</v>
      </c>
      <c r="H244" s="38">
        <v>1547.0833333333333</v>
      </c>
      <c r="I244" s="38">
        <v>1564.1166666666666</v>
      </c>
      <c r="J244" s="38">
        <v>1575.6833333333332</v>
      </c>
      <c r="K244" s="31">
        <v>1552.55</v>
      </c>
      <c r="L244" s="31">
        <v>1523.95</v>
      </c>
      <c r="M244" s="31">
        <v>0.80881999999999998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445.45</v>
      </c>
      <c r="D245" s="38">
        <v>444.08333333333331</v>
      </c>
      <c r="E245" s="38">
        <v>441.46666666666664</v>
      </c>
      <c r="F245" s="38">
        <v>437.48333333333335</v>
      </c>
      <c r="G245" s="38">
        <v>434.86666666666667</v>
      </c>
      <c r="H245" s="38">
        <v>448.06666666666661</v>
      </c>
      <c r="I245" s="38">
        <v>450.68333333333328</v>
      </c>
      <c r="J245" s="38">
        <v>454.66666666666657</v>
      </c>
      <c r="K245" s="31">
        <v>446.7</v>
      </c>
      <c r="L245" s="31">
        <v>440.1</v>
      </c>
      <c r="M245" s="31">
        <v>13.727779999999999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162.75</v>
      </c>
      <c r="D246" s="38">
        <v>163.16666666666666</v>
      </c>
      <c r="E246" s="38">
        <v>161.58333333333331</v>
      </c>
      <c r="F246" s="38">
        <v>160.41666666666666</v>
      </c>
      <c r="G246" s="38">
        <v>158.83333333333331</v>
      </c>
      <c r="H246" s="38">
        <v>164.33333333333331</v>
      </c>
      <c r="I246" s="38">
        <v>165.91666666666663</v>
      </c>
      <c r="J246" s="38">
        <v>167.08333333333331</v>
      </c>
      <c r="K246" s="31">
        <v>164.75</v>
      </c>
      <c r="L246" s="31">
        <v>162</v>
      </c>
      <c r="M246" s="31">
        <v>72.560149999999993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1401</v>
      </c>
      <c r="D247" s="38">
        <v>1400.3833333333332</v>
      </c>
      <c r="E247" s="38">
        <v>1392.7666666666664</v>
      </c>
      <c r="F247" s="38">
        <v>1384.5333333333333</v>
      </c>
      <c r="G247" s="38">
        <v>1376.9166666666665</v>
      </c>
      <c r="H247" s="38">
        <v>1408.6166666666663</v>
      </c>
      <c r="I247" s="38">
        <v>1416.2333333333331</v>
      </c>
      <c r="J247" s="38">
        <v>1424.4666666666662</v>
      </c>
      <c r="K247" s="31">
        <v>1408</v>
      </c>
      <c r="L247" s="31">
        <v>1392.15</v>
      </c>
      <c r="M247" s="31">
        <v>16.81561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14.2</v>
      </c>
      <c r="D248" s="38">
        <v>14.25</v>
      </c>
      <c r="E248" s="38">
        <v>14.1</v>
      </c>
      <c r="F248" s="38">
        <v>14</v>
      </c>
      <c r="G248" s="38">
        <v>13.85</v>
      </c>
      <c r="H248" s="38">
        <v>14.35</v>
      </c>
      <c r="I248" s="38">
        <v>14.499999999999998</v>
      </c>
      <c r="J248" s="38">
        <v>14.6</v>
      </c>
      <c r="K248" s="31">
        <v>14.4</v>
      </c>
      <c r="L248" s="31">
        <v>14.15</v>
      </c>
      <c r="M248" s="31">
        <v>78.007289999999998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4152</v>
      </c>
      <c r="D249" s="38">
        <v>4164.45</v>
      </c>
      <c r="E249" s="38">
        <v>4133.8999999999996</v>
      </c>
      <c r="F249" s="38">
        <v>4115.8</v>
      </c>
      <c r="G249" s="38">
        <v>4085.25</v>
      </c>
      <c r="H249" s="38">
        <v>4182.5499999999993</v>
      </c>
      <c r="I249" s="38">
        <v>4213.1000000000004</v>
      </c>
      <c r="J249" s="38">
        <v>4231.1999999999989</v>
      </c>
      <c r="K249" s="31">
        <v>4195</v>
      </c>
      <c r="L249" s="31">
        <v>4146.3500000000004</v>
      </c>
      <c r="M249" s="31">
        <v>2.2947899999999999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1407.95</v>
      </c>
      <c r="D250" s="38">
        <v>1410.0666666666668</v>
      </c>
      <c r="E250" s="38">
        <v>1403.5333333333338</v>
      </c>
      <c r="F250" s="38">
        <v>1399.116666666667</v>
      </c>
      <c r="G250" s="38">
        <v>1392.5833333333339</v>
      </c>
      <c r="H250" s="38">
        <v>1414.4833333333336</v>
      </c>
      <c r="I250" s="38">
        <v>1421.0166666666669</v>
      </c>
      <c r="J250" s="38">
        <v>1425.4333333333334</v>
      </c>
      <c r="K250" s="31">
        <v>1416.6</v>
      </c>
      <c r="L250" s="31">
        <v>1405.65</v>
      </c>
      <c r="M250" s="31">
        <v>25.591249999999999</v>
      </c>
      <c r="N250" s="1"/>
      <c r="O250" s="1"/>
    </row>
    <row r="251" spans="1:15" ht="12.75" customHeight="1">
      <c r="A251" s="33">
        <v>241</v>
      </c>
      <c r="B251" s="58" t="s">
        <v>862</v>
      </c>
      <c r="C251" s="31">
        <v>3310.4</v>
      </c>
      <c r="D251" s="38">
        <v>3275.1166666666663</v>
      </c>
      <c r="E251" s="38">
        <v>3225.2333333333327</v>
      </c>
      <c r="F251" s="38">
        <v>3140.0666666666662</v>
      </c>
      <c r="G251" s="38">
        <v>3090.1833333333325</v>
      </c>
      <c r="H251" s="38">
        <v>3360.2833333333328</v>
      </c>
      <c r="I251" s="38">
        <v>3410.166666666667</v>
      </c>
      <c r="J251" s="38">
        <v>3495.333333333333</v>
      </c>
      <c r="K251" s="31">
        <v>3325</v>
      </c>
      <c r="L251" s="31">
        <v>3189.95</v>
      </c>
      <c r="M251" s="31">
        <v>0.49482999999999999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695.9</v>
      </c>
      <c r="D252" s="38">
        <v>698.95000000000016</v>
      </c>
      <c r="E252" s="38">
        <v>684.90000000000032</v>
      </c>
      <c r="F252" s="38">
        <v>673.9000000000002</v>
      </c>
      <c r="G252" s="38">
        <v>659.85000000000036</v>
      </c>
      <c r="H252" s="38">
        <v>709.95000000000027</v>
      </c>
      <c r="I252" s="38">
        <v>724.00000000000023</v>
      </c>
      <c r="J252" s="38">
        <v>735.00000000000023</v>
      </c>
      <c r="K252" s="31">
        <v>713</v>
      </c>
      <c r="L252" s="31">
        <v>687.95</v>
      </c>
      <c r="M252" s="31">
        <v>5.9083600000000001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2497.4499999999998</v>
      </c>
      <c r="D253" s="38">
        <v>2494.0666666666666</v>
      </c>
      <c r="E253" s="38">
        <v>2482.6333333333332</v>
      </c>
      <c r="F253" s="38">
        <v>2467.8166666666666</v>
      </c>
      <c r="G253" s="38">
        <v>2456.3833333333332</v>
      </c>
      <c r="H253" s="38">
        <v>2508.8833333333332</v>
      </c>
      <c r="I253" s="38">
        <v>2520.3166666666666</v>
      </c>
      <c r="J253" s="38">
        <v>2535.1333333333332</v>
      </c>
      <c r="K253" s="31">
        <v>2505.5</v>
      </c>
      <c r="L253" s="31">
        <v>2479.25</v>
      </c>
      <c r="M253" s="31">
        <v>10.450939999999999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877.05</v>
      </c>
      <c r="D254" s="38">
        <v>881.19999999999993</v>
      </c>
      <c r="E254" s="38">
        <v>870.89999999999986</v>
      </c>
      <c r="F254" s="38">
        <v>864.74999999999989</v>
      </c>
      <c r="G254" s="38">
        <v>854.44999999999982</v>
      </c>
      <c r="H254" s="38">
        <v>887.34999999999991</v>
      </c>
      <c r="I254" s="38">
        <v>897.64999999999986</v>
      </c>
      <c r="J254" s="38">
        <v>903.8</v>
      </c>
      <c r="K254" s="31">
        <v>891.5</v>
      </c>
      <c r="L254" s="31">
        <v>875.05</v>
      </c>
      <c r="M254" s="31">
        <v>1.6793499999999999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27.25</v>
      </c>
      <c r="D255" s="38">
        <v>27.150000000000002</v>
      </c>
      <c r="E255" s="38">
        <v>26.450000000000003</v>
      </c>
      <c r="F255" s="38">
        <v>25.650000000000002</v>
      </c>
      <c r="G255" s="38">
        <v>24.950000000000003</v>
      </c>
      <c r="H255" s="38">
        <v>27.950000000000003</v>
      </c>
      <c r="I255" s="38">
        <v>28.65</v>
      </c>
      <c r="J255" s="38">
        <v>29.450000000000003</v>
      </c>
      <c r="K255" s="31">
        <v>27.85</v>
      </c>
      <c r="L255" s="31">
        <v>26.35</v>
      </c>
      <c r="M255" s="31">
        <v>312.76531999999997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450.45</v>
      </c>
      <c r="D256" s="38">
        <v>451.56666666666661</v>
      </c>
      <c r="E256" s="38">
        <v>447.48333333333323</v>
      </c>
      <c r="F256" s="38">
        <v>444.51666666666665</v>
      </c>
      <c r="G256" s="38">
        <v>440.43333333333328</v>
      </c>
      <c r="H256" s="38">
        <v>454.53333333333319</v>
      </c>
      <c r="I256" s="38">
        <v>458.61666666666656</v>
      </c>
      <c r="J256" s="38">
        <v>461.58333333333314</v>
      </c>
      <c r="K256" s="31">
        <v>455.65</v>
      </c>
      <c r="L256" s="31">
        <v>448.6</v>
      </c>
      <c r="M256" s="31">
        <v>84.450289999999995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118.2</v>
      </c>
      <c r="D257" s="38">
        <v>118.63333333333333</v>
      </c>
      <c r="E257" s="38">
        <v>115.56666666666665</v>
      </c>
      <c r="F257" s="38">
        <v>112.93333333333332</v>
      </c>
      <c r="G257" s="38">
        <v>109.86666666666665</v>
      </c>
      <c r="H257" s="38">
        <v>121.26666666666665</v>
      </c>
      <c r="I257" s="38">
        <v>124.33333333333331</v>
      </c>
      <c r="J257" s="38">
        <v>126.96666666666665</v>
      </c>
      <c r="K257" s="31">
        <v>121.7</v>
      </c>
      <c r="L257" s="31">
        <v>116</v>
      </c>
      <c r="M257" s="31">
        <v>21.079139999999999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2814</v>
      </c>
      <c r="D258" s="38">
        <v>2784.4</v>
      </c>
      <c r="E258" s="38">
        <v>2693.8</v>
      </c>
      <c r="F258" s="38">
        <v>2573.6</v>
      </c>
      <c r="G258" s="38">
        <v>2483</v>
      </c>
      <c r="H258" s="38">
        <v>2904.6000000000004</v>
      </c>
      <c r="I258" s="38">
        <v>2995.2</v>
      </c>
      <c r="J258" s="38">
        <v>3115.4000000000005</v>
      </c>
      <c r="K258" s="31">
        <v>2875</v>
      </c>
      <c r="L258" s="31">
        <v>2664.2</v>
      </c>
      <c r="M258" s="31">
        <v>3.9124699999999999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3094.1</v>
      </c>
      <c r="D259" s="38">
        <v>3106.3666666666668</v>
      </c>
      <c r="E259" s="38">
        <v>3072.7333333333336</v>
      </c>
      <c r="F259" s="38">
        <v>3051.3666666666668</v>
      </c>
      <c r="G259" s="38">
        <v>3017.7333333333336</v>
      </c>
      <c r="H259" s="38">
        <v>3127.7333333333336</v>
      </c>
      <c r="I259" s="38">
        <v>3161.3666666666668</v>
      </c>
      <c r="J259" s="38">
        <v>3182.7333333333336</v>
      </c>
      <c r="K259" s="31">
        <v>3140</v>
      </c>
      <c r="L259" s="31">
        <v>3085</v>
      </c>
      <c r="M259" s="31">
        <v>0.67776999999999998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108.25</v>
      </c>
      <c r="D260" s="38">
        <v>108.60000000000001</v>
      </c>
      <c r="E260" s="38">
        <v>107.70000000000002</v>
      </c>
      <c r="F260" s="38">
        <v>107.15</v>
      </c>
      <c r="G260" s="38">
        <v>106.25000000000001</v>
      </c>
      <c r="H260" s="38">
        <v>109.15000000000002</v>
      </c>
      <c r="I260" s="38">
        <v>110.05000000000003</v>
      </c>
      <c r="J260" s="38">
        <v>110.60000000000002</v>
      </c>
      <c r="K260" s="31">
        <v>109.5</v>
      </c>
      <c r="L260" s="31">
        <v>108.05</v>
      </c>
      <c r="M260" s="31">
        <v>11.07714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1513.8</v>
      </c>
      <c r="D261" s="38">
        <v>1511.8</v>
      </c>
      <c r="E261" s="38">
        <v>1485.6999999999998</v>
      </c>
      <c r="F261" s="38">
        <v>1457.6</v>
      </c>
      <c r="G261" s="38">
        <v>1431.4999999999998</v>
      </c>
      <c r="H261" s="38">
        <v>1539.8999999999999</v>
      </c>
      <c r="I261" s="38">
        <v>1565.9999999999998</v>
      </c>
      <c r="J261" s="38">
        <v>1594.1</v>
      </c>
      <c r="K261" s="31">
        <v>1537.9</v>
      </c>
      <c r="L261" s="31">
        <v>1483.7</v>
      </c>
      <c r="M261" s="31">
        <v>3.0946199999999999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431.3</v>
      </c>
      <c r="D262" s="38">
        <v>429.5333333333333</v>
      </c>
      <c r="E262" s="38">
        <v>426.81666666666661</v>
      </c>
      <c r="F262" s="38">
        <v>422.33333333333331</v>
      </c>
      <c r="G262" s="38">
        <v>419.61666666666662</v>
      </c>
      <c r="H262" s="38">
        <v>434.01666666666659</v>
      </c>
      <c r="I262" s="38">
        <v>436.73333333333329</v>
      </c>
      <c r="J262" s="38">
        <v>441.21666666666658</v>
      </c>
      <c r="K262" s="31">
        <v>432.25</v>
      </c>
      <c r="L262" s="31">
        <v>425.05</v>
      </c>
      <c r="M262" s="31">
        <v>11.180630000000001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660.75</v>
      </c>
      <c r="D263" s="38">
        <v>660.18333333333328</v>
      </c>
      <c r="E263" s="38">
        <v>654.56666666666661</v>
      </c>
      <c r="F263" s="38">
        <v>648.38333333333333</v>
      </c>
      <c r="G263" s="38">
        <v>642.76666666666665</v>
      </c>
      <c r="H263" s="38">
        <v>666.36666666666656</v>
      </c>
      <c r="I263" s="38">
        <v>671.98333333333312</v>
      </c>
      <c r="J263" s="38">
        <v>678.16666666666652</v>
      </c>
      <c r="K263" s="31">
        <v>665.8</v>
      </c>
      <c r="L263" s="31">
        <v>654</v>
      </c>
      <c r="M263" s="31">
        <v>12.70336</v>
      </c>
      <c r="N263" s="1"/>
      <c r="O263" s="1"/>
    </row>
    <row r="264" spans="1:15" ht="12.75" customHeight="1">
      <c r="A264" s="33">
        <v>254</v>
      </c>
      <c r="B264" s="58" t="s">
        <v>863</v>
      </c>
      <c r="C264" s="31">
        <v>406.1</v>
      </c>
      <c r="D264" s="38">
        <v>404.09999999999997</v>
      </c>
      <c r="E264" s="38">
        <v>397.04999999999995</v>
      </c>
      <c r="F264" s="38">
        <v>388</v>
      </c>
      <c r="G264" s="38">
        <v>380.95</v>
      </c>
      <c r="H264" s="38">
        <v>413.14999999999992</v>
      </c>
      <c r="I264" s="38">
        <v>420.2</v>
      </c>
      <c r="J264" s="38">
        <v>429.24999999999989</v>
      </c>
      <c r="K264" s="31">
        <v>411.15</v>
      </c>
      <c r="L264" s="31">
        <v>395.05</v>
      </c>
      <c r="M264" s="31">
        <v>4.1090999999999998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668.1</v>
      </c>
      <c r="D265" s="38">
        <v>668.90000000000009</v>
      </c>
      <c r="E265" s="38">
        <v>660.85000000000014</v>
      </c>
      <c r="F265" s="38">
        <v>653.6</v>
      </c>
      <c r="G265" s="38">
        <v>645.55000000000007</v>
      </c>
      <c r="H265" s="38">
        <v>676.1500000000002</v>
      </c>
      <c r="I265" s="38">
        <v>684.20000000000016</v>
      </c>
      <c r="J265" s="38">
        <v>691.45000000000027</v>
      </c>
      <c r="K265" s="31">
        <v>676.95</v>
      </c>
      <c r="L265" s="31">
        <v>661.65</v>
      </c>
      <c r="M265" s="31">
        <v>1.0937699999999999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364.15</v>
      </c>
      <c r="D266" s="38">
        <v>363.88333333333338</v>
      </c>
      <c r="E266" s="38">
        <v>355.61666666666679</v>
      </c>
      <c r="F266" s="38">
        <v>347.08333333333343</v>
      </c>
      <c r="G266" s="38">
        <v>338.81666666666683</v>
      </c>
      <c r="H266" s="38">
        <v>372.41666666666674</v>
      </c>
      <c r="I266" s="38">
        <v>380.68333333333328</v>
      </c>
      <c r="J266" s="38">
        <v>389.2166666666667</v>
      </c>
      <c r="K266" s="31">
        <v>372.15</v>
      </c>
      <c r="L266" s="31">
        <v>355.35</v>
      </c>
      <c r="M266" s="31">
        <v>29.165330000000001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77.849999999999994</v>
      </c>
      <c r="D267" s="38">
        <v>78.783333333333317</v>
      </c>
      <c r="E267" s="38">
        <v>76.266666666666637</v>
      </c>
      <c r="F267" s="38">
        <v>74.683333333333323</v>
      </c>
      <c r="G267" s="38">
        <v>72.166666666666643</v>
      </c>
      <c r="H267" s="38">
        <v>80.366666666666632</v>
      </c>
      <c r="I267" s="38">
        <v>82.883333333333312</v>
      </c>
      <c r="J267" s="38">
        <v>84.466666666666626</v>
      </c>
      <c r="K267" s="31">
        <v>81.3</v>
      </c>
      <c r="L267" s="31">
        <v>77.2</v>
      </c>
      <c r="M267" s="31">
        <v>40.559220000000003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357.3</v>
      </c>
      <c r="D268" s="38">
        <v>359.06666666666666</v>
      </c>
      <c r="E268" s="38">
        <v>353.43333333333334</v>
      </c>
      <c r="F268" s="38">
        <v>349.56666666666666</v>
      </c>
      <c r="G268" s="38">
        <v>343.93333333333334</v>
      </c>
      <c r="H268" s="38">
        <v>362.93333333333334</v>
      </c>
      <c r="I268" s="38">
        <v>368.56666666666666</v>
      </c>
      <c r="J268" s="38">
        <v>372.43333333333334</v>
      </c>
      <c r="K268" s="31">
        <v>364.7</v>
      </c>
      <c r="L268" s="31">
        <v>355.2</v>
      </c>
      <c r="M268" s="31">
        <v>12.89113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797.9</v>
      </c>
      <c r="D269" s="38">
        <v>797.94999999999993</v>
      </c>
      <c r="E269" s="38">
        <v>792.99999999999989</v>
      </c>
      <c r="F269" s="38">
        <v>788.09999999999991</v>
      </c>
      <c r="G269" s="38">
        <v>783.14999999999986</v>
      </c>
      <c r="H269" s="38">
        <v>802.84999999999991</v>
      </c>
      <c r="I269" s="38">
        <v>807.8</v>
      </c>
      <c r="J269" s="38">
        <v>812.69999999999993</v>
      </c>
      <c r="K269" s="31">
        <v>802.9</v>
      </c>
      <c r="L269" s="31">
        <v>793.05</v>
      </c>
      <c r="M269" s="31">
        <v>12.74976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492.7</v>
      </c>
      <c r="D270" s="38">
        <v>493.65000000000003</v>
      </c>
      <c r="E270" s="38">
        <v>490.30000000000007</v>
      </c>
      <c r="F270" s="38">
        <v>487.90000000000003</v>
      </c>
      <c r="G270" s="38">
        <v>484.55000000000007</v>
      </c>
      <c r="H270" s="38">
        <v>496.05000000000007</v>
      </c>
      <c r="I270" s="38">
        <v>499.40000000000009</v>
      </c>
      <c r="J270" s="38">
        <v>501.80000000000007</v>
      </c>
      <c r="K270" s="31">
        <v>497</v>
      </c>
      <c r="L270" s="31">
        <v>491.25</v>
      </c>
      <c r="M270" s="31">
        <v>11.71499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476.15</v>
      </c>
      <c r="D271" s="38">
        <v>467.95</v>
      </c>
      <c r="E271" s="38">
        <v>451.2</v>
      </c>
      <c r="F271" s="38">
        <v>426.25</v>
      </c>
      <c r="G271" s="38">
        <v>409.5</v>
      </c>
      <c r="H271" s="38">
        <v>492.9</v>
      </c>
      <c r="I271" s="38">
        <v>509.65</v>
      </c>
      <c r="J271" s="38">
        <v>534.59999999999991</v>
      </c>
      <c r="K271" s="31">
        <v>484.7</v>
      </c>
      <c r="L271" s="31">
        <v>443</v>
      </c>
      <c r="M271" s="31">
        <v>24.77824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462.35</v>
      </c>
      <c r="D272" s="38">
        <v>459</v>
      </c>
      <c r="E272" s="38">
        <v>448</v>
      </c>
      <c r="F272" s="38">
        <v>433.65</v>
      </c>
      <c r="G272" s="38">
        <v>422.65</v>
      </c>
      <c r="H272" s="38">
        <v>473.35</v>
      </c>
      <c r="I272" s="38">
        <v>484.35</v>
      </c>
      <c r="J272" s="38">
        <v>498.70000000000005</v>
      </c>
      <c r="K272" s="31">
        <v>470</v>
      </c>
      <c r="L272" s="31">
        <v>444.65</v>
      </c>
      <c r="M272" s="31">
        <v>5.1816899999999997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760.25</v>
      </c>
      <c r="D273" s="38">
        <v>764.2833333333333</v>
      </c>
      <c r="E273" s="38">
        <v>753.96666666666658</v>
      </c>
      <c r="F273" s="38">
        <v>747.68333333333328</v>
      </c>
      <c r="G273" s="38">
        <v>737.36666666666656</v>
      </c>
      <c r="H273" s="38">
        <v>770.56666666666661</v>
      </c>
      <c r="I273" s="38">
        <v>780.88333333333321</v>
      </c>
      <c r="J273" s="38">
        <v>787.16666666666663</v>
      </c>
      <c r="K273" s="31">
        <v>774.6</v>
      </c>
      <c r="L273" s="31">
        <v>758</v>
      </c>
      <c r="M273" s="31">
        <v>0.90730999999999995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330.05</v>
      </c>
      <c r="D274" s="38">
        <v>331.93333333333334</v>
      </c>
      <c r="E274" s="38">
        <v>326.16666666666669</v>
      </c>
      <c r="F274" s="38">
        <v>322.28333333333336</v>
      </c>
      <c r="G274" s="38">
        <v>316.51666666666671</v>
      </c>
      <c r="H274" s="38">
        <v>335.81666666666666</v>
      </c>
      <c r="I274" s="38">
        <v>341.58333333333331</v>
      </c>
      <c r="J274" s="38">
        <v>345.46666666666664</v>
      </c>
      <c r="K274" s="31">
        <v>337.7</v>
      </c>
      <c r="L274" s="31">
        <v>328.05</v>
      </c>
      <c r="M274" s="31">
        <v>4.2966199999999999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718.35</v>
      </c>
      <c r="D275" s="38">
        <v>726.70000000000016</v>
      </c>
      <c r="E275" s="38">
        <v>708.20000000000027</v>
      </c>
      <c r="F275" s="38">
        <v>698.05000000000007</v>
      </c>
      <c r="G275" s="38">
        <v>679.55000000000018</v>
      </c>
      <c r="H275" s="38">
        <v>736.85000000000036</v>
      </c>
      <c r="I275" s="38">
        <v>755.35000000000014</v>
      </c>
      <c r="J275" s="38">
        <v>765.50000000000045</v>
      </c>
      <c r="K275" s="31">
        <v>745.2</v>
      </c>
      <c r="L275" s="31">
        <v>716.55</v>
      </c>
      <c r="M275" s="31">
        <v>7.8219900000000004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1477.6</v>
      </c>
      <c r="D276" s="38">
        <v>1484.75</v>
      </c>
      <c r="E276" s="38">
        <v>1462.55</v>
      </c>
      <c r="F276" s="38">
        <v>1447.5</v>
      </c>
      <c r="G276" s="38">
        <v>1425.3</v>
      </c>
      <c r="H276" s="38">
        <v>1499.8</v>
      </c>
      <c r="I276" s="38">
        <v>1521.9999999999998</v>
      </c>
      <c r="J276" s="38">
        <v>1537.05</v>
      </c>
      <c r="K276" s="31">
        <v>1506.95</v>
      </c>
      <c r="L276" s="31">
        <v>1469.7</v>
      </c>
      <c r="M276" s="31">
        <v>0.85348999999999997</v>
      </c>
      <c r="N276" s="1"/>
      <c r="O276" s="1"/>
    </row>
    <row r="277" spans="1:15" ht="12.75" customHeight="1">
      <c r="A277" s="33">
        <v>267</v>
      </c>
      <c r="B277" s="58" t="s">
        <v>851</v>
      </c>
      <c r="C277" s="31">
        <v>635.4</v>
      </c>
      <c r="D277" s="38">
        <v>637.81666666666672</v>
      </c>
      <c r="E277" s="38">
        <v>630.63333333333344</v>
      </c>
      <c r="F277" s="38">
        <v>625.86666666666667</v>
      </c>
      <c r="G277" s="38">
        <v>618.68333333333339</v>
      </c>
      <c r="H277" s="38">
        <v>642.58333333333348</v>
      </c>
      <c r="I277" s="38">
        <v>649.76666666666665</v>
      </c>
      <c r="J277" s="38">
        <v>654.53333333333353</v>
      </c>
      <c r="K277" s="31">
        <v>645</v>
      </c>
      <c r="L277" s="31">
        <v>633.04999999999995</v>
      </c>
      <c r="M277" s="31">
        <v>0.61243999999999998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222.5</v>
      </c>
      <c r="D278" s="38">
        <v>223.63333333333333</v>
      </c>
      <c r="E278" s="38">
        <v>220.26666666666665</v>
      </c>
      <c r="F278" s="38">
        <v>218.03333333333333</v>
      </c>
      <c r="G278" s="38">
        <v>214.66666666666666</v>
      </c>
      <c r="H278" s="38">
        <v>225.86666666666665</v>
      </c>
      <c r="I278" s="38">
        <v>229.23333333333332</v>
      </c>
      <c r="J278" s="38">
        <v>231.46666666666664</v>
      </c>
      <c r="K278" s="31">
        <v>227</v>
      </c>
      <c r="L278" s="31">
        <v>221.4</v>
      </c>
      <c r="M278" s="31">
        <v>27.20524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321.2</v>
      </c>
      <c r="D279" s="38">
        <v>321.05</v>
      </c>
      <c r="E279" s="38">
        <v>315.15000000000003</v>
      </c>
      <c r="F279" s="38">
        <v>309.10000000000002</v>
      </c>
      <c r="G279" s="38">
        <v>303.20000000000005</v>
      </c>
      <c r="H279" s="38">
        <v>327.10000000000002</v>
      </c>
      <c r="I279" s="38">
        <v>333</v>
      </c>
      <c r="J279" s="38">
        <v>339.05</v>
      </c>
      <c r="K279" s="31">
        <v>326.95</v>
      </c>
      <c r="L279" s="31">
        <v>315</v>
      </c>
      <c r="M279" s="31">
        <v>2.8977599999999999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125.95</v>
      </c>
      <c r="D280" s="38">
        <v>124.33333333333333</v>
      </c>
      <c r="E280" s="38">
        <v>121.96666666666665</v>
      </c>
      <c r="F280" s="38">
        <v>117.98333333333332</v>
      </c>
      <c r="G280" s="38">
        <v>115.61666666666665</v>
      </c>
      <c r="H280" s="38">
        <v>128.31666666666666</v>
      </c>
      <c r="I280" s="38">
        <v>130.68333333333334</v>
      </c>
      <c r="J280" s="38">
        <v>134.66666666666669</v>
      </c>
      <c r="K280" s="31">
        <v>126.7</v>
      </c>
      <c r="L280" s="31">
        <v>120.35</v>
      </c>
      <c r="M280" s="31">
        <v>43.941470000000002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648.85</v>
      </c>
      <c r="D281" s="38">
        <v>654.55000000000007</v>
      </c>
      <c r="E281" s="38">
        <v>640.30000000000018</v>
      </c>
      <c r="F281" s="38">
        <v>631.75000000000011</v>
      </c>
      <c r="G281" s="38">
        <v>617.50000000000023</v>
      </c>
      <c r="H281" s="38">
        <v>663.10000000000014</v>
      </c>
      <c r="I281" s="38">
        <v>677.34999999999991</v>
      </c>
      <c r="J281" s="38">
        <v>685.90000000000009</v>
      </c>
      <c r="K281" s="31">
        <v>668.8</v>
      </c>
      <c r="L281" s="31">
        <v>646</v>
      </c>
      <c r="M281" s="31">
        <v>3.5380600000000002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2580</v>
      </c>
      <c r="D282" s="38">
        <v>2566.5</v>
      </c>
      <c r="E282" s="38">
        <v>2539.5500000000002</v>
      </c>
      <c r="F282" s="38">
        <v>2499.1000000000004</v>
      </c>
      <c r="G282" s="38">
        <v>2472.1500000000005</v>
      </c>
      <c r="H282" s="38">
        <v>2606.9499999999998</v>
      </c>
      <c r="I282" s="38">
        <v>2633.8999999999996</v>
      </c>
      <c r="J282" s="38">
        <v>2674.3499999999995</v>
      </c>
      <c r="K282" s="31">
        <v>2593.4499999999998</v>
      </c>
      <c r="L282" s="31">
        <v>2526.0500000000002</v>
      </c>
      <c r="M282" s="31">
        <v>1.4723900000000001</v>
      </c>
      <c r="N282" s="1"/>
      <c r="O282" s="1"/>
    </row>
    <row r="283" spans="1:15" ht="12.75" customHeight="1">
      <c r="A283" s="33">
        <v>273</v>
      </c>
      <c r="B283" s="58" t="s">
        <v>864</v>
      </c>
      <c r="C283" s="31">
        <v>2697.95</v>
      </c>
      <c r="D283" s="38">
        <v>2708.5833333333335</v>
      </c>
      <c r="E283" s="38">
        <v>2665.6166666666668</v>
      </c>
      <c r="F283" s="38">
        <v>2633.2833333333333</v>
      </c>
      <c r="G283" s="38">
        <v>2590.3166666666666</v>
      </c>
      <c r="H283" s="38">
        <v>2740.916666666667</v>
      </c>
      <c r="I283" s="38">
        <v>2783.8833333333332</v>
      </c>
      <c r="J283" s="38">
        <v>2816.2166666666672</v>
      </c>
      <c r="K283" s="31">
        <v>2751.55</v>
      </c>
      <c r="L283" s="31">
        <v>2676.25</v>
      </c>
      <c r="M283" s="31">
        <v>3.8530000000000002E-2</v>
      </c>
      <c r="N283" s="1"/>
      <c r="O283" s="1"/>
    </row>
    <row r="284" spans="1:15" ht="12.75" customHeight="1">
      <c r="A284" s="33">
        <v>274</v>
      </c>
      <c r="B284" s="58" t="s">
        <v>870</v>
      </c>
      <c r="C284" s="31">
        <v>607.5</v>
      </c>
      <c r="D284" s="38">
        <v>600.83333333333337</v>
      </c>
      <c r="E284" s="38">
        <v>591.66666666666674</v>
      </c>
      <c r="F284" s="38">
        <v>575.83333333333337</v>
      </c>
      <c r="G284" s="38">
        <v>566.66666666666674</v>
      </c>
      <c r="H284" s="38">
        <v>616.66666666666674</v>
      </c>
      <c r="I284" s="38">
        <v>625.83333333333348</v>
      </c>
      <c r="J284" s="38">
        <v>641.66666666666674</v>
      </c>
      <c r="K284" s="31">
        <v>610</v>
      </c>
      <c r="L284" s="31">
        <v>585</v>
      </c>
      <c r="M284" s="31">
        <v>0.16627</v>
      </c>
      <c r="N284" s="1"/>
      <c r="O284" s="1"/>
    </row>
    <row r="285" spans="1:15" ht="12.75" customHeight="1">
      <c r="A285" s="33">
        <v>275</v>
      </c>
      <c r="B285" s="58" t="s">
        <v>865</v>
      </c>
      <c r="C285" s="31">
        <v>383.8</v>
      </c>
      <c r="D285" s="38">
        <v>386.41666666666669</v>
      </c>
      <c r="E285" s="38">
        <v>375.48333333333335</v>
      </c>
      <c r="F285" s="38">
        <v>367.16666666666669</v>
      </c>
      <c r="G285" s="38">
        <v>356.23333333333335</v>
      </c>
      <c r="H285" s="38">
        <v>394.73333333333335</v>
      </c>
      <c r="I285" s="38">
        <v>405.66666666666663</v>
      </c>
      <c r="J285" s="38">
        <v>413.98333333333335</v>
      </c>
      <c r="K285" s="31">
        <v>397.35</v>
      </c>
      <c r="L285" s="31">
        <v>378.1</v>
      </c>
      <c r="M285" s="31">
        <v>12.68817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272</v>
      </c>
      <c r="D286" s="38">
        <v>273.23333333333335</v>
      </c>
      <c r="E286" s="38">
        <v>268.76666666666671</v>
      </c>
      <c r="F286" s="38">
        <v>265.53333333333336</v>
      </c>
      <c r="G286" s="38">
        <v>261.06666666666672</v>
      </c>
      <c r="H286" s="38">
        <v>276.4666666666667</v>
      </c>
      <c r="I286" s="38">
        <v>280.93333333333339</v>
      </c>
      <c r="J286" s="38">
        <v>284.16666666666669</v>
      </c>
      <c r="K286" s="31">
        <v>277.7</v>
      </c>
      <c r="L286" s="31">
        <v>270</v>
      </c>
      <c r="M286" s="31">
        <v>16.906179999999999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1780.05</v>
      </c>
      <c r="D287" s="38">
        <v>1771.9833333333333</v>
      </c>
      <c r="E287" s="38">
        <v>1762.0666666666666</v>
      </c>
      <c r="F287" s="38">
        <v>1744.0833333333333</v>
      </c>
      <c r="G287" s="38">
        <v>1734.1666666666665</v>
      </c>
      <c r="H287" s="38">
        <v>1789.9666666666667</v>
      </c>
      <c r="I287" s="38">
        <v>1799.8833333333332</v>
      </c>
      <c r="J287" s="38">
        <v>1817.8666666666668</v>
      </c>
      <c r="K287" s="31">
        <v>1781.9</v>
      </c>
      <c r="L287" s="31">
        <v>1754</v>
      </c>
      <c r="M287" s="31">
        <v>33.382849999999998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1177.3499999999999</v>
      </c>
      <c r="D288" s="38">
        <v>1171.6166666666666</v>
      </c>
      <c r="E288" s="38">
        <v>1141.2333333333331</v>
      </c>
      <c r="F288" s="38">
        <v>1105.1166666666666</v>
      </c>
      <c r="G288" s="38">
        <v>1074.7333333333331</v>
      </c>
      <c r="H288" s="38">
        <v>1207.7333333333331</v>
      </c>
      <c r="I288" s="38">
        <v>1238.1166666666668</v>
      </c>
      <c r="J288" s="38">
        <v>1274.2333333333331</v>
      </c>
      <c r="K288" s="31">
        <v>1202</v>
      </c>
      <c r="L288" s="31">
        <v>1135.5</v>
      </c>
      <c r="M288" s="31">
        <v>24.94389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411.7</v>
      </c>
      <c r="D289" s="38">
        <v>410.56666666666666</v>
      </c>
      <c r="E289" s="38">
        <v>408.33333333333331</v>
      </c>
      <c r="F289" s="38">
        <v>404.96666666666664</v>
      </c>
      <c r="G289" s="38">
        <v>402.73333333333329</v>
      </c>
      <c r="H289" s="38">
        <v>413.93333333333334</v>
      </c>
      <c r="I289" s="38">
        <v>416.16666666666669</v>
      </c>
      <c r="J289" s="38">
        <v>419.53333333333336</v>
      </c>
      <c r="K289" s="31">
        <v>412.8</v>
      </c>
      <c r="L289" s="31">
        <v>407.2</v>
      </c>
      <c r="M289" s="31">
        <v>3.86809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1971</v>
      </c>
      <c r="D290" s="38">
        <v>1976.8833333333332</v>
      </c>
      <c r="E290" s="38">
        <v>1955.4666666666665</v>
      </c>
      <c r="F290" s="38">
        <v>1939.9333333333332</v>
      </c>
      <c r="G290" s="38">
        <v>1918.5166666666664</v>
      </c>
      <c r="H290" s="38">
        <v>1992.4166666666665</v>
      </c>
      <c r="I290" s="38">
        <v>2013.8333333333335</v>
      </c>
      <c r="J290" s="38">
        <v>2029.3666666666666</v>
      </c>
      <c r="K290" s="31">
        <v>1998.3</v>
      </c>
      <c r="L290" s="31">
        <v>1961.35</v>
      </c>
      <c r="M290" s="31">
        <v>0.37175000000000002</v>
      </c>
      <c r="N290" s="1"/>
      <c r="O290" s="1"/>
    </row>
    <row r="291" spans="1:15" ht="12.75" customHeight="1">
      <c r="A291" s="33">
        <v>281</v>
      </c>
      <c r="B291" s="58" t="s">
        <v>866</v>
      </c>
      <c r="C291" s="31">
        <v>2662.95</v>
      </c>
      <c r="D291" s="38">
        <v>2673.2999999999997</v>
      </c>
      <c r="E291" s="38">
        <v>2631.5999999999995</v>
      </c>
      <c r="F291" s="38">
        <v>2600.2499999999995</v>
      </c>
      <c r="G291" s="38">
        <v>2558.5499999999993</v>
      </c>
      <c r="H291" s="38">
        <v>2704.6499999999996</v>
      </c>
      <c r="I291" s="38">
        <v>2746.3499999999995</v>
      </c>
      <c r="J291" s="38">
        <v>2777.7</v>
      </c>
      <c r="K291" s="31">
        <v>2715</v>
      </c>
      <c r="L291" s="31">
        <v>2641.95</v>
      </c>
      <c r="M291" s="31">
        <v>0.28806999999999999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125.2</v>
      </c>
      <c r="D292" s="38">
        <v>124.76666666666667</v>
      </c>
      <c r="E292" s="38">
        <v>123.58333333333333</v>
      </c>
      <c r="F292" s="38">
        <v>121.96666666666667</v>
      </c>
      <c r="G292" s="38">
        <v>120.78333333333333</v>
      </c>
      <c r="H292" s="38">
        <v>126.38333333333333</v>
      </c>
      <c r="I292" s="38">
        <v>127.56666666666666</v>
      </c>
      <c r="J292" s="38">
        <v>129.18333333333334</v>
      </c>
      <c r="K292" s="31">
        <v>125.95</v>
      </c>
      <c r="L292" s="31">
        <v>123.15</v>
      </c>
      <c r="M292" s="31">
        <v>51.58372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4367.95</v>
      </c>
      <c r="D293" s="38">
        <v>4374.3166666666666</v>
      </c>
      <c r="E293" s="38">
        <v>4339.6833333333334</v>
      </c>
      <c r="F293" s="38">
        <v>4311.416666666667</v>
      </c>
      <c r="G293" s="38">
        <v>4276.7833333333338</v>
      </c>
      <c r="H293" s="38">
        <v>4402.583333333333</v>
      </c>
      <c r="I293" s="38">
        <v>4437.2166666666662</v>
      </c>
      <c r="J293" s="38">
        <v>4465.4833333333327</v>
      </c>
      <c r="K293" s="31">
        <v>4408.95</v>
      </c>
      <c r="L293" s="31">
        <v>4346.05</v>
      </c>
      <c r="M293" s="31">
        <v>1.5344500000000001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13604.75</v>
      </c>
      <c r="D294" s="38">
        <v>13540.449999999999</v>
      </c>
      <c r="E294" s="38">
        <v>13400.899999999998</v>
      </c>
      <c r="F294" s="38">
        <v>13197.05</v>
      </c>
      <c r="G294" s="38">
        <v>13057.499999999998</v>
      </c>
      <c r="H294" s="38">
        <v>13744.299999999997</v>
      </c>
      <c r="I294" s="38">
        <v>13883.849999999997</v>
      </c>
      <c r="J294" s="38">
        <v>14087.699999999997</v>
      </c>
      <c r="K294" s="31">
        <v>13680</v>
      </c>
      <c r="L294" s="31">
        <v>13336.6</v>
      </c>
      <c r="M294" s="31">
        <v>0.33354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2717.6</v>
      </c>
      <c r="D295" s="38">
        <v>2708.6833333333334</v>
      </c>
      <c r="E295" s="38">
        <v>2691.3666666666668</v>
      </c>
      <c r="F295" s="38">
        <v>2665.1333333333332</v>
      </c>
      <c r="G295" s="38">
        <v>2647.8166666666666</v>
      </c>
      <c r="H295" s="38">
        <v>2734.916666666667</v>
      </c>
      <c r="I295" s="38">
        <v>2752.2333333333336</v>
      </c>
      <c r="J295" s="38">
        <v>2778.4666666666672</v>
      </c>
      <c r="K295" s="31">
        <v>2726</v>
      </c>
      <c r="L295" s="31">
        <v>2682.45</v>
      </c>
      <c r="M295" s="31">
        <v>19.90672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424.75</v>
      </c>
      <c r="D296" s="38">
        <v>429.06666666666666</v>
      </c>
      <c r="E296" s="38">
        <v>413.68333333333334</v>
      </c>
      <c r="F296" s="38">
        <v>402.61666666666667</v>
      </c>
      <c r="G296" s="38">
        <v>387.23333333333335</v>
      </c>
      <c r="H296" s="38">
        <v>440.13333333333333</v>
      </c>
      <c r="I296" s="38">
        <v>455.51666666666665</v>
      </c>
      <c r="J296" s="38">
        <v>466.58333333333331</v>
      </c>
      <c r="K296" s="31">
        <v>444.45</v>
      </c>
      <c r="L296" s="31">
        <v>418</v>
      </c>
      <c r="M296" s="31">
        <v>12.27698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395.2</v>
      </c>
      <c r="D297" s="38">
        <v>394.73333333333335</v>
      </c>
      <c r="E297" s="38">
        <v>391.7166666666667</v>
      </c>
      <c r="F297" s="38">
        <v>388.23333333333335</v>
      </c>
      <c r="G297" s="38">
        <v>385.2166666666667</v>
      </c>
      <c r="H297" s="38">
        <v>398.2166666666667</v>
      </c>
      <c r="I297" s="38">
        <v>401.23333333333335</v>
      </c>
      <c r="J297" s="38">
        <v>404.7166666666667</v>
      </c>
      <c r="K297" s="31">
        <v>397.75</v>
      </c>
      <c r="L297" s="31">
        <v>391.25</v>
      </c>
      <c r="M297" s="31">
        <v>12.517670000000001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256.55</v>
      </c>
      <c r="D298" s="38">
        <v>257.50000000000006</v>
      </c>
      <c r="E298" s="38">
        <v>254.65000000000009</v>
      </c>
      <c r="F298" s="38">
        <v>252.75000000000003</v>
      </c>
      <c r="G298" s="38">
        <v>249.90000000000006</v>
      </c>
      <c r="H298" s="38">
        <v>259.40000000000009</v>
      </c>
      <c r="I298" s="38">
        <v>262.25000000000011</v>
      </c>
      <c r="J298" s="38">
        <v>264.15000000000015</v>
      </c>
      <c r="K298" s="31">
        <v>260.35000000000002</v>
      </c>
      <c r="L298" s="31">
        <v>255.6</v>
      </c>
      <c r="M298" s="31">
        <v>4.2746500000000003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107.35</v>
      </c>
      <c r="D299" s="38">
        <v>107.55</v>
      </c>
      <c r="E299" s="38">
        <v>104.3</v>
      </c>
      <c r="F299" s="38">
        <v>101.25</v>
      </c>
      <c r="G299" s="38">
        <v>98</v>
      </c>
      <c r="H299" s="38">
        <v>110.6</v>
      </c>
      <c r="I299" s="38">
        <v>113.85</v>
      </c>
      <c r="J299" s="38">
        <v>116.89999999999999</v>
      </c>
      <c r="K299" s="31">
        <v>110.8</v>
      </c>
      <c r="L299" s="31">
        <v>104.5</v>
      </c>
      <c r="M299" s="31">
        <v>138.49601999999999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423</v>
      </c>
      <c r="D300" s="38">
        <v>423.06666666666666</v>
      </c>
      <c r="E300" s="38">
        <v>420.18333333333334</v>
      </c>
      <c r="F300" s="38">
        <v>417.36666666666667</v>
      </c>
      <c r="G300" s="38">
        <v>414.48333333333335</v>
      </c>
      <c r="H300" s="38">
        <v>425.88333333333333</v>
      </c>
      <c r="I300" s="38">
        <v>428.76666666666665</v>
      </c>
      <c r="J300" s="38">
        <v>431.58333333333331</v>
      </c>
      <c r="K300" s="31">
        <v>425.95</v>
      </c>
      <c r="L300" s="31">
        <v>420.25</v>
      </c>
      <c r="M300" s="31">
        <v>30.74633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658.65</v>
      </c>
      <c r="D301" s="38">
        <v>661.51666666666665</v>
      </c>
      <c r="E301" s="38">
        <v>655.13333333333333</v>
      </c>
      <c r="F301" s="38">
        <v>651.61666666666667</v>
      </c>
      <c r="G301" s="38">
        <v>645.23333333333335</v>
      </c>
      <c r="H301" s="38">
        <v>665.0333333333333</v>
      </c>
      <c r="I301" s="38">
        <v>671.41666666666652</v>
      </c>
      <c r="J301" s="38">
        <v>674.93333333333328</v>
      </c>
      <c r="K301" s="31">
        <v>667.9</v>
      </c>
      <c r="L301" s="31">
        <v>658</v>
      </c>
      <c r="M301" s="31">
        <v>8.1333699999999993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5949.15</v>
      </c>
      <c r="D302" s="38">
        <v>6004.7166666666672</v>
      </c>
      <c r="E302" s="38">
        <v>5844.4333333333343</v>
      </c>
      <c r="F302" s="38">
        <v>5739.7166666666672</v>
      </c>
      <c r="G302" s="38">
        <v>5579.4333333333343</v>
      </c>
      <c r="H302" s="38">
        <v>6109.4333333333343</v>
      </c>
      <c r="I302" s="38">
        <v>6269.7166666666672</v>
      </c>
      <c r="J302" s="38">
        <v>6374.4333333333343</v>
      </c>
      <c r="K302" s="31">
        <v>6165</v>
      </c>
      <c r="L302" s="31">
        <v>5900</v>
      </c>
      <c r="M302" s="31">
        <v>10.511659999999999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5174.5</v>
      </c>
      <c r="D303" s="38">
        <v>5191.8166666666666</v>
      </c>
      <c r="E303" s="38">
        <v>5137.7333333333336</v>
      </c>
      <c r="F303" s="38">
        <v>5100.9666666666672</v>
      </c>
      <c r="G303" s="38">
        <v>5046.8833333333341</v>
      </c>
      <c r="H303" s="38">
        <v>5228.583333333333</v>
      </c>
      <c r="I303" s="38">
        <v>5282.666666666667</v>
      </c>
      <c r="J303" s="38">
        <v>5319.4333333333325</v>
      </c>
      <c r="K303" s="31">
        <v>5245.9</v>
      </c>
      <c r="L303" s="31">
        <v>5155.05</v>
      </c>
      <c r="M303" s="31">
        <v>3.5905200000000002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1094.0999999999999</v>
      </c>
      <c r="D304" s="38">
        <v>1095.0666666666668</v>
      </c>
      <c r="E304" s="38">
        <v>1085.4333333333336</v>
      </c>
      <c r="F304" s="38">
        <v>1076.7666666666669</v>
      </c>
      <c r="G304" s="38">
        <v>1067.1333333333337</v>
      </c>
      <c r="H304" s="38">
        <v>1103.7333333333336</v>
      </c>
      <c r="I304" s="38">
        <v>1113.3666666666668</v>
      </c>
      <c r="J304" s="38">
        <v>1122.0333333333335</v>
      </c>
      <c r="K304" s="31">
        <v>1104.7</v>
      </c>
      <c r="L304" s="31">
        <v>1086.4000000000001</v>
      </c>
      <c r="M304" s="31">
        <v>7.7889200000000001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1481.05</v>
      </c>
      <c r="D305" s="38">
        <v>1486.55</v>
      </c>
      <c r="E305" s="38">
        <v>1473.1</v>
      </c>
      <c r="F305" s="38">
        <v>1465.1499999999999</v>
      </c>
      <c r="G305" s="38">
        <v>1451.6999999999998</v>
      </c>
      <c r="H305" s="38">
        <v>1494.5</v>
      </c>
      <c r="I305" s="38">
        <v>1507.9500000000003</v>
      </c>
      <c r="J305" s="38">
        <v>1515.9</v>
      </c>
      <c r="K305" s="31">
        <v>1500</v>
      </c>
      <c r="L305" s="31">
        <v>1478.6</v>
      </c>
      <c r="M305" s="31">
        <v>0.17396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694.1</v>
      </c>
      <c r="D306" s="38">
        <v>696.68333333333339</v>
      </c>
      <c r="E306" s="38">
        <v>687.51666666666677</v>
      </c>
      <c r="F306" s="38">
        <v>680.93333333333339</v>
      </c>
      <c r="G306" s="38">
        <v>671.76666666666677</v>
      </c>
      <c r="H306" s="38">
        <v>703.26666666666677</v>
      </c>
      <c r="I306" s="38">
        <v>712.43333333333328</v>
      </c>
      <c r="J306" s="38">
        <v>719.01666666666677</v>
      </c>
      <c r="K306" s="31">
        <v>705.85</v>
      </c>
      <c r="L306" s="31">
        <v>690.1</v>
      </c>
      <c r="M306" s="31">
        <v>8.2845200000000006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989.2</v>
      </c>
      <c r="D307" s="38">
        <v>991.13333333333333</v>
      </c>
      <c r="E307" s="38">
        <v>984.26666666666665</v>
      </c>
      <c r="F307" s="38">
        <v>979.33333333333337</v>
      </c>
      <c r="G307" s="38">
        <v>972.4666666666667</v>
      </c>
      <c r="H307" s="38">
        <v>996.06666666666661</v>
      </c>
      <c r="I307" s="38">
        <v>1002.9333333333332</v>
      </c>
      <c r="J307" s="38">
        <v>1007.8666666666666</v>
      </c>
      <c r="K307" s="31">
        <v>998</v>
      </c>
      <c r="L307" s="31">
        <v>986.2</v>
      </c>
      <c r="M307" s="31">
        <v>1.4469799999999999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298.05</v>
      </c>
      <c r="D308" s="38">
        <v>295.55</v>
      </c>
      <c r="E308" s="38">
        <v>290.65000000000003</v>
      </c>
      <c r="F308" s="38">
        <v>283.25</v>
      </c>
      <c r="G308" s="38">
        <v>278.35000000000002</v>
      </c>
      <c r="H308" s="38">
        <v>302.95000000000005</v>
      </c>
      <c r="I308" s="38">
        <v>307.85000000000002</v>
      </c>
      <c r="J308" s="38">
        <v>315.25000000000006</v>
      </c>
      <c r="K308" s="31">
        <v>300.45</v>
      </c>
      <c r="L308" s="31">
        <v>288.14999999999998</v>
      </c>
      <c r="M308" s="31">
        <v>89.992699999999999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1542.45</v>
      </c>
      <c r="D309" s="38">
        <v>1544.4666666666665</v>
      </c>
      <c r="E309" s="38">
        <v>1534.083333333333</v>
      </c>
      <c r="F309" s="38">
        <v>1525.7166666666665</v>
      </c>
      <c r="G309" s="38">
        <v>1515.333333333333</v>
      </c>
      <c r="H309" s="38">
        <v>1552.833333333333</v>
      </c>
      <c r="I309" s="38">
        <v>1563.2166666666667</v>
      </c>
      <c r="J309" s="38">
        <v>1571.583333333333</v>
      </c>
      <c r="K309" s="31">
        <v>1554.85</v>
      </c>
      <c r="L309" s="31">
        <v>1536.1</v>
      </c>
      <c r="M309" s="31">
        <v>14.05076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376.45</v>
      </c>
      <c r="D310" s="38">
        <v>376</v>
      </c>
      <c r="E310" s="38">
        <v>374</v>
      </c>
      <c r="F310" s="38">
        <v>371.55</v>
      </c>
      <c r="G310" s="38">
        <v>369.55</v>
      </c>
      <c r="H310" s="38">
        <v>378.45</v>
      </c>
      <c r="I310" s="38">
        <v>380.45</v>
      </c>
      <c r="J310" s="38">
        <v>382.9</v>
      </c>
      <c r="K310" s="31">
        <v>378</v>
      </c>
      <c r="L310" s="31">
        <v>373.55</v>
      </c>
      <c r="M310" s="31">
        <v>1.63124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525.85</v>
      </c>
      <c r="D311" s="38">
        <v>528.44999999999993</v>
      </c>
      <c r="E311" s="38">
        <v>521.89999999999986</v>
      </c>
      <c r="F311" s="38">
        <v>517.94999999999993</v>
      </c>
      <c r="G311" s="38">
        <v>511.39999999999986</v>
      </c>
      <c r="H311" s="38">
        <v>532.39999999999986</v>
      </c>
      <c r="I311" s="38">
        <v>538.94999999999982</v>
      </c>
      <c r="J311" s="38">
        <v>542.89999999999986</v>
      </c>
      <c r="K311" s="31">
        <v>535</v>
      </c>
      <c r="L311" s="31">
        <v>524.5</v>
      </c>
      <c r="M311" s="31">
        <v>3.0559400000000001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382.2</v>
      </c>
      <c r="D312" s="38">
        <v>382.3</v>
      </c>
      <c r="E312" s="38">
        <v>380.05</v>
      </c>
      <c r="F312" s="38">
        <v>377.9</v>
      </c>
      <c r="G312" s="38">
        <v>375.65</v>
      </c>
      <c r="H312" s="38">
        <v>384.45000000000005</v>
      </c>
      <c r="I312" s="38">
        <v>386.70000000000005</v>
      </c>
      <c r="J312" s="38">
        <v>388.85000000000008</v>
      </c>
      <c r="K312" s="31">
        <v>384.55</v>
      </c>
      <c r="L312" s="31">
        <v>380.15</v>
      </c>
      <c r="M312" s="31">
        <v>0.80481999999999998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146.1</v>
      </c>
      <c r="D313" s="38">
        <v>146.66666666666666</v>
      </c>
      <c r="E313" s="38">
        <v>144.93333333333331</v>
      </c>
      <c r="F313" s="38">
        <v>143.76666666666665</v>
      </c>
      <c r="G313" s="38">
        <v>142.0333333333333</v>
      </c>
      <c r="H313" s="38">
        <v>147.83333333333331</v>
      </c>
      <c r="I313" s="38">
        <v>149.56666666666666</v>
      </c>
      <c r="J313" s="38">
        <v>150.73333333333332</v>
      </c>
      <c r="K313" s="31">
        <v>148.4</v>
      </c>
      <c r="L313" s="31">
        <v>145.5</v>
      </c>
      <c r="M313" s="31">
        <v>49.952080000000002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91.15</v>
      </c>
      <c r="D314" s="38">
        <v>90.833333333333329</v>
      </c>
      <c r="E314" s="38">
        <v>89.516666666666652</v>
      </c>
      <c r="F314" s="38">
        <v>87.883333333333326</v>
      </c>
      <c r="G314" s="38">
        <v>86.566666666666649</v>
      </c>
      <c r="H314" s="38">
        <v>92.466666666666654</v>
      </c>
      <c r="I314" s="38">
        <v>93.783333333333346</v>
      </c>
      <c r="J314" s="38">
        <v>95.416666666666657</v>
      </c>
      <c r="K314" s="31">
        <v>92.15</v>
      </c>
      <c r="L314" s="31">
        <v>89.2</v>
      </c>
      <c r="M314" s="31">
        <v>64.359960000000001</v>
      </c>
      <c r="N314" s="1"/>
      <c r="O314" s="1"/>
    </row>
    <row r="315" spans="1:15" ht="12.75" customHeight="1">
      <c r="A315" s="33">
        <v>305</v>
      </c>
      <c r="B315" s="58" t="s">
        <v>883</v>
      </c>
      <c r="C315" s="31">
        <v>1833.45</v>
      </c>
      <c r="D315" s="38">
        <v>1841.0666666666668</v>
      </c>
      <c r="E315" s="38">
        <v>1822.4833333333336</v>
      </c>
      <c r="F315" s="38">
        <v>1811.5166666666667</v>
      </c>
      <c r="G315" s="38">
        <v>1792.9333333333334</v>
      </c>
      <c r="H315" s="38">
        <v>1852.0333333333338</v>
      </c>
      <c r="I315" s="38">
        <v>1870.6166666666672</v>
      </c>
      <c r="J315" s="38">
        <v>1881.5833333333339</v>
      </c>
      <c r="K315" s="31">
        <v>1859.65</v>
      </c>
      <c r="L315" s="31">
        <v>1830.1</v>
      </c>
      <c r="M315" s="31">
        <v>2.1924999999999999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553.45000000000005</v>
      </c>
      <c r="D316" s="38">
        <v>554.48333333333335</v>
      </c>
      <c r="E316" s="38">
        <v>550.26666666666665</v>
      </c>
      <c r="F316" s="38">
        <v>547.08333333333326</v>
      </c>
      <c r="G316" s="38">
        <v>542.86666666666656</v>
      </c>
      <c r="H316" s="38">
        <v>557.66666666666674</v>
      </c>
      <c r="I316" s="38">
        <v>561.88333333333344</v>
      </c>
      <c r="J316" s="38">
        <v>565.06666666666683</v>
      </c>
      <c r="K316" s="31">
        <v>558.70000000000005</v>
      </c>
      <c r="L316" s="31">
        <v>551.29999999999995</v>
      </c>
      <c r="M316" s="31">
        <v>7.8416600000000001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9600.9500000000007</v>
      </c>
      <c r="D317" s="38">
        <v>9562.3166666666675</v>
      </c>
      <c r="E317" s="38">
        <v>9484.633333333335</v>
      </c>
      <c r="F317" s="38">
        <v>9368.3166666666675</v>
      </c>
      <c r="G317" s="38">
        <v>9290.633333333335</v>
      </c>
      <c r="H317" s="38">
        <v>9678.633333333335</v>
      </c>
      <c r="I317" s="38">
        <v>9756.3166666666657</v>
      </c>
      <c r="J317" s="38">
        <v>9872.633333333335</v>
      </c>
      <c r="K317" s="31">
        <v>9640</v>
      </c>
      <c r="L317" s="31">
        <v>9446</v>
      </c>
      <c r="M317" s="31">
        <v>5.4684200000000001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2150.35</v>
      </c>
      <c r="D318" s="38">
        <v>2141.7666666666669</v>
      </c>
      <c r="E318" s="38">
        <v>2129.5333333333338</v>
      </c>
      <c r="F318" s="38">
        <v>2108.7166666666667</v>
      </c>
      <c r="G318" s="38">
        <v>2096.4833333333336</v>
      </c>
      <c r="H318" s="38">
        <v>2162.5833333333339</v>
      </c>
      <c r="I318" s="38">
        <v>2174.8166666666666</v>
      </c>
      <c r="J318" s="38">
        <v>2195.6333333333341</v>
      </c>
      <c r="K318" s="31">
        <v>2154</v>
      </c>
      <c r="L318" s="31">
        <v>2120.9499999999998</v>
      </c>
      <c r="M318" s="31">
        <v>0.65122999999999998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881.5</v>
      </c>
      <c r="D319" s="38">
        <v>876.41666666666663</v>
      </c>
      <c r="E319" s="38">
        <v>863.68333333333328</v>
      </c>
      <c r="F319" s="38">
        <v>845.86666666666667</v>
      </c>
      <c r="G319" s="38">
        <v>833.13333333333333</v>
      </c>
      <c r="H319" s="38">
        <v>894.23333333333323</v>
      </c>
      <c r="I319" s="38">
        <v>906.96666666666658</v>
      </c>
      <c r="J319" s="38">
        <v>924.78333333333319</v>
      </c>
      <c r="K319" s="31">
        <v>889.15</v>
      </c>
      <c r="L319" s="31">
        <v>858.6</v>
      </c>
      <c r="M319" s="31">
        <v>13.426830000000001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580.6</v>
      </c>
      <c r="D320" s="38">
        <v>575.53333333333342</v>
      </c>
      <c r="E320" s="38">
        <v>568.11666666666679</v>
      </c>
      <c r="F320" s="38">
        <v>555.63333333333333</v>
      </c>
      <c r="G320" s="38">
        <v>548.2166666666667</v>
      </c>
      <c r="H320" s="38">
        <v>588.01666666666688</v>
      </c>
      <c r="I320" s="38">
        <v>595.43333333333362</v>
      </c>
      <c r="J320" s="38">
        <v>607.91666666666697</v>
      </c>
      <c r="K320" s="31">
        <v>582.95000000000005</v>
      </c>
      <c r="L320" s="31">
        <v>563.04999999999995</v>
      </c>
      <c r="M320" s="31">
        <v>22.27045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1873.85</v>
      </c>
      <c r="D321" s="38">
        <v>1880.5</v>
      </c>
      <c r="E321" s="38">
        <v>1850</v>
      </c>
      <c r="F321" s="38">
        <v>1826.15</v>
      </c>
      <c r="G321" s="38">
        <v>1795.65</v>
      </c>
      <c r="H321" s="38">
        <v>1904.35</v>
      </c>
      <c r="I321" s="38">
        <v>1934.85</v>
      </c>
      <c r="J321" s="38">
        <v>1958.6999999999998</v>
      </c>
      <c r="K321" s="31">
        <v>1911</v>
      </c>
      <c r="L321" s="31">
        <v>1856.65</v>
      </c>
      <c r="M321" s="31">
        <v>14.352880000000001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893.85</v>
      </c>
      <c r="D322" s="38">
        <v>897.18333333333339</v>
      </c>
      <c r="E322" s="38">
        <v>884.66666666666674</v>
      </c>
      <c r="F322" s="38">
        <v>875.48333333333335</v>
      </c>
      <c r="G322" s="38">
        <v>862.9666666666667</v>
      </c>
      <c r="H322" s="38">
        <v>906.36666666666679</v>
      </c>
      <c r="I322" s="38">
        <v>918.88333333333344</v>
      </c>
      <c r="J322" s="38">
        <v>928.06666666666683</v>
      </c>
      <c r="K322" s="31">
        <v>909.7</v>
      </c>
      <c r="L322" s="31">
        <v>888</v>
      </c>
      <c r="M322" s="31">
        <v>0.35902000000000001</v>
      </c>
      <c r="N322" s="1"/>
      <c r="O322" s="1"/>
    </row>
    <row r="323" spans="1:15" ht="12.75" customHeight="1">
      <c r="A323" s="33">
        <v>313</v>
      </c>
      <c r="B323" s="58" t="s">
        <v>868</v>
      </c>
      <c r="C323" s="31">
        <v>888.45</v>
      </c>
      <c r="D323" s="38">
        <v>896.15</v>
      </c>
      <c r="E323" s="38">
        <v>877.3</v>
      </c>
      <c r="F323" s="38">
        <v>866.15</v>
      </c>
      <c r="G323" s="38">
        <v>847.3</v>
      </c>
      <c r="H323" s="38">
        <v>907.3</v>
      </c>
      <c r="I323" s="38">
        <v>926.15000000000009</v>
      </c>
      <c r="J323" s="38">
        <v>937.3</v>
      </c>
      <c r="K323" s="31">
        <v>915</v>
      </c>
      <c r="L323" s="31">
        <v>885</v>
      </c>
      <c r="M323" s="31">
        <v>0.68918000000000001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1045.4000000000001</v>
      </c>
      <c r="D324" s="38">
        <v>1039.2833333333335</v>
      </c>
      <c r="E324" s="38">
        <v>1029.116666666667</v>
      </c>
      <c r="F324" s="38">
        <v>1012.8333333333335</v>
      </c>
      <c r="G324" s="38">
        <v>1002.666666666667</v>
      </c>
      <c r="H324" s="38">
        <v>1055.5666666666671</v>
      </c>
      <c r="I324" s="38">
        <v>1065.7333333333336</v>
      </c>
      <c r="J324" s="38">
        <v>1082.0166666666671</v>
      </c>
      <c r="K324" s="31">
        <v>1049.45</v>
      </c>
      <c r="L324" s="31">
        <v>1023</v>
      </c>
      <c r="M324" s="31">
        <v>1.0772200000000001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1325.1</v>
      </c>
      <c r="D325" s="38">
        <v>1328.3833333333332</v>
      </c>
      <c r="E325" s="38">
        <v>1316.7666666666664</v>
      </c>
      <c r="F325" s="38">
        <v>1308.4333333333332</v>
      </c>
      <c r="G325" s="38">
        <v>1296.8166666666664</v>
      </c>
      <c r="H325" s="38">
        <v>1336.7166666666665</v>
      </c>
      <c r="I325" s="38">
        <v>1348.3333333333333</v>
      </c>
      <c r="J325" s="38">
        <v>1356.6666666666665</v>
      </c>
      <c r="K325" s="31">
        <v>1340</v>
      </c>
      <c r="L325" s="31">
        <v>1320.05</v>
      </c>
      <c r="M325" s="31">
        <v>2.9787699999999999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43.5</v>
      </c>
      <c r="D326" s="38">
        <v>42.483333333333334</v>
      </c>
      <c r="E326" s="38">
        <v>40.716666666666669</v>
      </c>
      <c r="F326" s="38">
        <v>37.933333333333337</v>
      </c>
      <c r="G326" s="38">
        <v>36.166666666666671</v>
      </c>
      <c r="H326" s="38">
        <v>45.266666666666666</v>
      </c>
      <c r="I326" s="38">
        <v>47.033333333333331</v>
      </c>
      <c r="J326" s="38">
        <v>49.816666666666663</v>
      </c>
      <c r="K326" s="31">
        <v>44.25</v>
      </c>
      <c r="L326" s="31">
        <v>39.700000000000003</v>
      </c>
      <c r="M326" s="31">
        <v>681.57291999999995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59.5</v>
      </c>
      <c r="D327" s="38">
        <v>59.783333333333331</v>
      </c>
      <c r="E327" s="38">
        <v>58.86666666666666</v>
      </c>
      <c r="F327" s="38">
        <v>58.233333333333327</v>
      </c>
      <c r="G327" s="38">
        <v>57.316666666666656</v>
      </c>
      <c r="H327" s="38">
        <v>60.416666666666664</v>
      </c>
      <c r="I327" s="38">
        <v>61.333333333333336</v>
      </c>
      <c r="J327" s="38">
        <v>61.966666666666669</v>
      </c>
      <c r="K327" s="31">
        <v>60.7</v>
      </c>
      <c r="L327" s="31">
        <v>59.15</v>
      </c>
      <c r="M327" s="31">
        <v>151.42912000000001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898</v>
      </c>
      <c r="D328" s="38">
        <v>902.68333333333339</v>
      </c>
      <c r="E328" s="38">
        <v>890.46666666666681</v>
      </c>
      <c r="F328" s="38">
        <v>882.93333333333339</v>
      </c>
      <c r="G328" s="38">
        <v>870.71666666666681</v>
      </c>
      <c r="H328" s="38">
        <v>910.21666666666681</v>
      </c>
      <c r="I328" s="38">
        <v>922.43333333333351</v>
      </c>
      <c r="J328" s="38">
        <v>929.96666666666681</v>
      </c>
      <c r="K328" s="31">
        <v>914.9</v>
      </c>
      <c r="L328" s="31">
        <v>895.15</v>
      </c>
      <c r="M328" s="31">
        <v>0.80403000000000002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2354.1999999999998</v>
      </c>
      <c r="D329" s="38">
        <v>2359.5833333333335</v>
      </c>
      <c r="E329" s="38">
        <v>2335.166666666667</v>
      </c>
      <c r="F329" s="38">
        <v>2316.1333333333337</v>
      </c>
      <c r="G329" s="38">
        <v>2291.7166666666672</v>
      </c>
      <c r="H329" s="38">
        <v>2378.6166666666668</v>
      </c>
      <c r="I329" s="38">
        <v>2403.0333333333338</v>
      </c>
      <c r="J329" s="38">
        <v>2422.0666666666666</v>
      </c>
      <c r="K329" s="31">
        <v>2384</v>
      </c>
      <c r="L329" s="31">
        <v>2340.5500000000002</v>
      </c>
      <c r="M329" s="31">
        <v>2.0766900000000001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108675.55</v>
      </c>
      <c r="D330" s="38">
        <v>108642.23333333332</v>
      </c>
      <c r="E330" s="38">
        <v>108084.46666666665</v>
      </c>
      <c r="F330" s="38">
        <v>107493.38333333332</v>
      </c>
      <c r="G330" s="38">
        <v>106935.61666666664</v>
      </c>
      <c r="H330" s="38">
        <v>109233.31666666665</v>
      </c>
      <c r="I330" s="38">
        <v>109791.08333333334</v>
      </c>
      <c r="J330" s="38">
        <v>110382.16666666666</v>
      </c>
      <c r="K330" s="31">
        <v>109200</v>
      </c>
      <c r="L330" s="31">
        <v>108051.15</v>
      </c>
      <c r="M330" s="31">
        <v>4.181E-2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2220.6</v>
      </c>
      <c r="D331" s="38">
        <v>2200.3833333333337</v>
      </c>
      <c r="E331" s="38">
        <v>2170.7666666666673</v>
      </c>
      <c r="F331" s="38">
        <v>2120.9333333333338</v>
      </c>
      <c r="G331" s="38">
        <v>2091.3166666666675</v>
      </c>
      <c r="H331" s="38">
        <v>2250.2166666666672</v>
      </c>
      <c r="I331" s="38">
        <v>2279.833333333333</v>
      </c>
      <c r="J331" s="38">
        <v>2329.666666666667</v>
      </c>
      <c r="K331" s="31">
        <v>2230</v>
      </c>
      <c r="L331" s="31">
        <v>2150.5500000000002</v>
      </c>
      <c r="M331" s="31">
        <v>7.5898099999999999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1583.55</v>
      </c>
      <c r="D332" s="38">
        <v>1578.5833333333333</v>
      </c>
      <c r="E332" s="38">
        <v>1568.3166666666666</v>
      </c>
      <c r="F332" s="38">
        <v>1553.0833333333333</v>
      </c>
      <c r="G332" s="38">
        <v>1542.8166666666666</v>
      </c>
      <c r="H332" s="38">
        <v>1593.8166666666666</v>
      </c>
      <c r="I332" s="38">
        <v>1604.0833333333335</v>
      </c>
      <c r="J332" s="38">
        <v>1619.3166666666666</v>
      </c>
      <c r="K332" s="31">
        <v>1588.85</v>
      </c>
      <c r="L332" s="31">
        <v>1563.35</v>
      </c>
      <c r="M332" s="31">
        <v>1.30278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1264.8</v>
      </c>
      <c r="D333" s="38">
        <v>1260.9333333333334</v>
      </c>
      <c r="E333" s="38">
        <v>1253.8666666666668</v>
      </c>
      <c r="F333" s="38">
        <v>1242.9333333333334</v>
      </c>
      <c r="G333" s="38">
        <v>1235.8666666666668</v>
      </c>
      <c r="H333" s="38">
        <v>1271.8666666666668</v>
      </c>
      <c r="I333" s="38">
        <v>1278.9333333333334</v>
      </c>
      <c r="J333" s="38">
        <v>1289.8666666666668</v>
      </c>
      <c r="K333" s="31">
        <v>1268</v>
      </c>
      <c r="L333" s="31">
        <v>1250</v>
      </c>
      <c r="M333" s="31">
        <v>3.2053500000000001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998.55</v>
      </c>
      <c r="D334" s="38">
        <v>998.7166666666667</v>
      </c>
      <c r="E334" s="38">
        <v>990.33333333333337</v>
      </c>
      <c r="F334" s="38">
        <v>982.11666666666667</v>
      </c>
      <c r="G334" s="38">
        <v>973.73333333333335</v>
      </c>
      <c r="H334" s="38">
        <v>1006.9333333333334</v>
      </c>
      <c r="I334" s="38">
        <v>1015.3166666666666</v>
      </c>
      <c r="J334" s="38">
        <v>1023.5333333333334</v>
      </c>
      <c r="K334" s="31">
        <v>1007.1</v>
      </c>
      <c r="L334" s="31">
        <v>990.5</v>
      </c>
      <c r="M334" s="31">
        <v>1.08138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889.85</v>
      </c>
      <c r="D335" s="38">
        <v>887.65</v>
      </c>
      <c r="E335" s="38">
        <v>880.3</v>
      </c>
      <c r="F335" s="38">
        <v>870.75</v>
      </c>
      <c r="G335" s="38">
        <v>863.4</v>
      </c>
      <c r="H335" s="38">
        <v>897.19999999999993</v>
      </c>
      <c r="I335" s="38">
        <v>904.55000000000007</v>
      </c>
      <c r="J335" s="38">
        <v>914.09999999999991</v>
      </c>
      <c r="K335" s="31">
        <v>895</v>
      </c>
      <c r="L335" s="31">
        <v>878.1</v>
      </c>
      <c r="M335" s="31">
        <v>8.6544399999999992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90</v>
      </c>
      <c r="D336" s="38">
        <v>89.983333333333334</v>
      </c>
      <c r="E336" s="38">
        <v>88.966666666666669</v>
      </c>
      <c r="F336" s="38">
        <v>87.933333333333337</v>
      </c>
      <c r="G336" s="38">
        <v>86.916666666666671</v>
      </c>
      <c r="H336" s="38">
        <v>91.016666666666666</v>
      </c>
      <c r="I336" s="38">
        <v>92.033333333333346</v>
      </c>
      <c r="J336" s="38">
        <v>93.066666666666663</v>
      </c>
      <c r="K336" s="31">
        <v>91</v>
      </c>
      <c r="L336" s="31">
        <v>88.95</v>
      </c>
      <c r="M336" s="31">
        <v>75.075509999999994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4513.75</v>
      </c>
      <c r="D337" s="38">
        <v>4509.8833333333332</v>
      </c>
      <c r="E337" s="38">
        <v>4464.8666666666668</v>
      </c>
      <c r="F337" s="38">
        <v>4415.9833333333336</v>
      </c>
      <c r="G337" s="38">
        <v>4370.9666666666672</v>
      </c>
      <c r="H337" s="38">
        <v>4558.7666666666664</v>
      </c>
      <c r="I337" s="38">
        <v>4603.7833333333328</v>
      </c>
      <c r="J337" s="38">
        <v>4652.6666666666661</v>
      </c>
      <c r="K337" s="31">
        <v>4554.8999999999996</v>
      </c>
      <c r="L337" s="31">
        <v>4461</v>
      </c>
      <c r="M337" s="31">
        <v>1.35623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707.85</v>
      </c>
      <c r="D338" s="38">
        <v>706.68333333333339</v>
      </c>
      <c r="E338" s="38">
        <v>701.16666666666674</v>
      </c>
      <c r="F338" s="38">
        <v>694.48333333333335</v>
      </c>
      <c r="G338" s="38">
        <v>688.9666666666667</v>
      </c>
      <c r="H338" s="38">
        <v>713.36666666666679</v>
      </c>
      <c r="I338" s="38">
        <v>718.88333333333344</v>
      </c>
      <c r="J338" s="38">
        <v>725.56666666666683</v>
      </c>
      <c r="K338" s="31">
        <v>712.2</v>
      </c>
      <c r="L338" s="31">
        <v>700</v>
      </c>
      <c r="M338" s="31">
        <v>1.9753799999999999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50.65</v>
      </c>
      <c r="D339" s="38">
        <v>51</v>
      </c>
      <c r="E339" s="38">
        <v>49.9</v>
      </c>
      <c r="F339" s="38">
        <v>49.15</v>
      </c>
      <c r="G339" s="38">
        <v>48.05</v>
      </c>
      <c r="H339" s="38">
        <v>51.75</v>
      </c>
      <c r="I339" s="38">
        <v>52.849999999999994</v>
      </c>
      <c r="J339" s="38">
        <v>53.6</v>
      </c>
      <c r="K339" s="31">
        <v>52.1</v>
      </c>
      <c r="L339" s="31">
        <v>50.25</v>
      </c>
      <c r="M339" s="31">
        <v>311.36426999999998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153.55000000000001</v>
      </c>
      <c r="D340" s="38">
        <v>153.48333333333335</v>
      </c>
      <c r="E340" s="38">
        <v>152.06666666666669</v>
      </c>
      <c r="F340" s="38">
        <v>150.58333333333334</v>
      </c>
      <c r="G340" s="38">
        <v>149.16666666666669</v>
      </c>
      <c r="H340" s="38">
        <v>154.9666666666667</v>
      </c>
      <c r="I340" s="38">
        <v>156.38333333333333</v>
      </c>
      <c r="J340" s="38">
        <v>157.8666666666667</v>
      </c>
      <c r="K340" s="31">
        <v>154.9</v>
      </c>
      <c r="L340" s="31">
        <v>152</v>
      </c>
      <c r="M340" s="31">
        <v>20.749690000000001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22183.15</v>
      </c>
      <c r="D341" s="38">
        <v>22134.316666666666</v>
      </c>
      <c r="E341" s="38">
        <v>21998.833333333332</v>
      </c>
      <c r="F341" s="38">
        <v>21814.516666666666</v>
      </c>
      <c r="G341" s="38">
        <v>21679.033333333333</v>
      </c>
      <c r="H341" s="38">
        <v>22318.633333333331</v>
      </c>
      <c r="I341" s="38">
        <v>22454.116666666669</v>
      </c>
      <c r="J341" s="38">
        <v>22638.433333333331</v>
      </c>
      <c r="K341" s="31">
        <v>22269.8</v>
      </c>
      <c r="L341" s="31">
        <v>21950</v>
      </c>
      <c r="M341" s="31">
        <v>0.61377999999999999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67.849999999999994</v>
      </c>
      <c r="D342" s="38">
        <v>68.650000000000006</v>
      </c>
      <c r="E342" s="38">
        <v>66.600000000000009</v>
      </c>
      <c r="F342" s="38">
        <v>65.350000000000009</v>
      </c>
      <c r="G342" s="38">
        <v>63.300000000000011</v>
      </c>
      <c r="H342" s="38">
        <v>69.900000000000006</v>
      </c>
      <c r="I342" s="38">
        <v>71.950000000000017</v>
      </c>
      <c r="J342" s="38">
        <v>73.2</v>
      </c>
      <c r="K342" s="31">
        <v>70.7</v>
      </c>
      <c r="L342" s="31">
        <v>67.400000000000006</v>
      </c>
      <c r="M342" s="31">
        <v>50.714109999999998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50.55</v>
      </c>
      <c r="D343" s="38">
        <v>50.533333333333331</v>
      </c>
      <c r="E343" s="38">
        <v>49.916666666666664</v>
      </c>
      <c r="F343" s="38">
        <v>49.283333333333331</v>
      </c>
      <c r="G343" s="38">
        <v>48.666666666666664</v>
      </c>
      <c r="H343" s="38">
        <v>51.166666666666664</v>
      </c>
      <c r="I343" s="38">
        <v>51.783333333333339</v>
      </c>
      <c r="J343" s="38">
        <v>52.416666666666664</v>
      </c>
      <c r="K343" s="31">
        <v>51.15</v>
      </c>
      <c r="L343" s="31">
        <v>49.9</v>
      </c>
      <c r="M343" s="31">
        <v>121.38009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311.05</v>
      </c>
      <c r="D344" s="38">
        <v>312.01666666666665</v>
      </c>
      <c r="E344" s="38">
        <v>309.0333333333333</v>
      </c>
      <c r="F344" s="38">
        <v>307.01666666666665</v>
      </c>
      <c r="G344" s="38">
        <v>304.0333333333333</v>
      </c>
      <c r="H344" s="38">
        <v>314.0333333333333</v>
      </c>
      <c r="I344" s="38">
        <v>317.01666666666665</v>
      </c>
      <c r="J344" s="38">
        <v>319.0333333333333</v>
      </c>
      <c r="K344" s="31">
        <v>315</v>
      </c>
      <c r="L344" s="31">
        <v>310</v>
      </c>
      <c r="M344" s="31">
        <v>28.327960000000001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132.30000000000001</v>
      </c>
      <c r="D345" s="38">
        <v>131.50000000000003</v>
      </c>
      <c r="E345" s="38">
        <v>129.10000000000005</v>
      </c>
      <c r="F345" s="38">
        <v>125.90000000000003</v>
      </c>
      <c r="G345" s="38">
        <v>123.50000000000006</v>
      </c>
      <c r="H345" s="38">
        <v>134.70000000000005</v>
      </c>
      <c r="I345" s="38">
        <v>137.10000000000002</v>
      </c>
      <c r="J345" s="38">
        <v>140.30000000000004</v>
      </c>
      <c r="K345" s="31">
        <v>133.9</v>
      </c>
      <c r="L345" s="31">
        <v>128.30000000000001</v>
      </c>
      <c r="M345" s="31">
        <v>29.73555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122.35</v>
      </c>
      <c r="D346" s="38">
        <v>122.68333333333332</v>
      </c>
      <c r="E346" s="38">
        <v>121.26666666666665</v>
      </c>
      <c r="F346" s="38">
        <v>120.18333333333332</v>
      </c>
      <c r="G346" s="38">
        <v>118.76666666666665</v>
      </c>
      <c r="H346" s="38">
        <v>123.76666666666665</v>
      </c>
      <c r="I346" s="38">
        <v>125.18333333333331</v>
      </c>
      <c r="J346" s="38">
        <v>126.26666666666665</v>
      </c>
      <c r="K346" s="31">
        <v>124.1</v>
      </c>
      <c r="L346" s="31">
        <v>121.6</v>
      </c>
      <c r="M346" s="31">
        <v>203.00037</v>
      </c>
      <c r="N346" s="1"/>
      <c r="O346" s="1"/>
    </row>
    <row r="347" spans="1:15" ht="12.75" customHeight="1">
      <c r="A347" s="33">
        <v>337</v>
      </c>
      <c r="B347" s="58" t="s">
        <v>869</v>
      </c>
      <c r="C347" s="31">
        <v>53.95</v>
      </c>
      <c r="D347" s="38">
        <v>53.6</v>
      </c>
      <c r="E347" s="38">
        <v>52.7</v>
      </c>
      <c r="F347" s="38">
        <v>51.45</v>
      </c>
      <c r="G347" s="38">
        <v>50.550000000000004</v>
      </c>
      <c r="H347" s="38">
        <v>54.85</v>
      </c>
      <c r="I347" s="38">
        <v>55.749999999999993</v>
      </c>
      <c r="J347" s="38">
        <v>57</v>
      </c>
      <c r="K347" s="31">
        <v>54.5</v>
      </c>
      <c r="L347" s="31">
        <v>52.35</v>
      </c>
      <c r="M347" s="31">
        <v>92.276449999999997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218.45</v>
      </c>
      <c r="D348" s="38">
        <v>220.4</v>
      </c>
      <c r="E348" s="38">
        <v>216.05</v>
      </c>
      <c r="F348" s="38">
        <v>213.65</v>
      </c>
      <c r="G348" s="38">
        <v>209.3</v>
      </c>
      <c r="H348" s="38">
        <v>222.8</v>
      </c>
      <c r="I348" s="38">
        <v>227.14999999999998</v>
      </c>
      <c r="J348" s="38">
        <v>229.55</v>
      </c>
      <c r="K348" s="31">
        <v>224.75</v>
      </c>
      <c r="L348" s="31">
        <v>218</v>
      </c>
      <c r="M348" s="31">
        <v>6.96617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221.7</v>
      </c>
      <c r="D349" s="38">
        <v>221.88333333333335</v>
      </c>
      <c r="E349" s="38">
        <v>220.8666666666667</v>
      </c>
      <c r="F349" s="38">
        <v>220.03333333333336</v>
      </c>
      <c r="G349" s="38">
        <v>219.01666666666671</v>
      </c>
      <c r="H349" s="38">
        <v>222.7166666666667</v>
      </c>
      <c r="I349" s="38">
        <v>223.73333333333335</v>
      </c>
      <c r="J349" s="38">
        <v>224.56666666666669</v>
      </c>
      <c r="K349" s="31">
        <v>222.9</v>
      </c>
      <c r="L349" s="31">
        <v>221.05</v>
      </c>
      <c r="M349" s="31">
        <v>135.07905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341.8</v>
      </c>
      <c r="D350" s="38">
        <v>342.59999999999997</v>
      </c>
      <c r="E350" s="38">
        <v>339.49999999999994</v>
      </c>
      <c r="F350" s="38">
        <v>337.2</v>
      </c>
      <c r="G350" s="38">
        <v>334.09999999999997</v>
      </c>
      <c r="H350" s="38">
        <v>344.89999999999992</v>
      </c>
      <c r="I350" s="38">
        <v>347.99999999999994</v>
      </c>
      <c r="J350" s="38">
        <v>350.2999999999999</v>
      </c>
      <c r="K350" s="31">
        <v>345.7</v>
      </c>
      <c r="L350" s="31">
        <v>340.3</v>
      </c>
      <c r="M350" s="31">
        <v>1.3047899999999999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1097.2</v>
      </c>
      <c r="D351" s="38">
        <v>1098.3500000000001</v>
      </c>
      <c r="E351" s="38">
        <v>1089.3000000000002</v>
      </c>
      <c r="F351" s="38">
        <v>1081.4000000000001</v>
      </c>
      <c r="G351" s="38">
        <v>1072.3500000000001</v>
      </c>
      <c r="H351" s="38">
        <v>1106.2500000000002</v>
      </c>
      <c r="I351" s="38">
        <v>1115.3</v>
      </c>
      <c r="J351" s="38">
        <v>1123.2000000000003</v>
      </c>
      <c r="K351" s="31">
        <v>1107.4000000000001</v>
      </c>
      <c r="L351" s="31">
        <v>1090.45</v>
      </c>
      <c r="M351" s="31">
        <v>2.6603699999999999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175.5</v>
      </c>
      <c r="D352" s="38">
        <v>175.9</v>
      </c>
      <c r="E352" s="38">
        <v>174.60000000000002</v>
      </c>
      <c r="F352" s="38">
        <v>173.70000000000002</v>
      </c>
      <c r="G352" s="38">
        <v>172.40000000000003</v>
      </c>
      <c r="H352" s="38">
        <v>176.8</v>
      </c>
      <c r="I352" s="38">
        <v>178.10000000000002</v>
      </c>
      <c r="J352" s="38">
        <v>179</v>
      </c>
      <c r="K352" s="31">
        <v>177.2</v>
      </c>
      <c r="L352" s="31">
        <v>175</v>
      </c>
      <c r="M352" s="31">
        <v>63.796109999999999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290.95</v>
      </c>
      <c r="D353" s="38">
        <v>292.41666666666669</v>
      </c>
      <c r="E353" s="38">
        <v>287.88333333333338</v>
      </c>
      <c r="F353" s="38">
        <v>284.81666666666672</v>
      </c>
      <c r="G353" s="38">
        <v>280.28333333333342</v>
      </c>
      <c r="H353" s="38">
        <v>295.48333333333335</v>
      </c>
      <c r="I353" s="38">
        <v>300.01666666666665</v>
      </c>
      <c r="J353" s="38">
        <v>303.08333333333331</v>
      </c>
      <c r="K353" s="31">
        <v>296.95</v>
      </c>
      <c r="L353" s="31">
        <v>289.35000000000002</v>
      </c>
      <c r="M353" s="31">
        <v>10.159990000000001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1205.9000000000001</v>
      </c>
      <c r="D354" s="38">
        <v>1212.2666666666667</v>
      </c>
      <c r="E354" s="38">
        <v>1193.6333333333332</v>
      </c>
      <c r="F354" s="38">
        <v>1181.3666666666666</v>
      </c>
      <c r="G354" s="38">
        <v>1162.7333333333331</v>
      </c>
      <c r="H354" s="38">
        <v>1224.5333333333333</v>
      </c>
      <c r="I354" s="38">
        <v>1243.166666666667</v>
      </c>
      <c r="J354" s="38">
        <v>1255.4333333333334</v>
      </c>
      <c r="K354" s="31">
        <v>1230.9000000000001</v>
      </c>
      <c r="L354" s="31">
        <v>1200</v>
      </c>
      <c r="M354" s="31">
        <v>4.3608599999999997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904.75</v>
      </c>
      <c r="D355" s="38">
        <v>894.63333333333333</v>
      </c>
      <c r="E355" s="38">
        <v>873.11666666666667</v>
      </c>
      <c r="F355" s="38">
        <v>841.48333333333335</v>
      </c>
      <c r="G355" s="38">
        <v>819.9666666666667</v>
      </c>
      <c r="H355" s="38">
        <v>926.26666666666665</v>
      </c>
      <c r="I355" s="38">
        <v>947.7833333333333</v>
      </c>
      <c r="J355" s="38">
        <v>979.41666666666663</v>
      </c>
      <c r="K355" s="31">
        <v>916.15</v>
      </c>
      <c r="L355" s="31">
        <v>863</v>
      </c>
      <c r="M355" s="31">
        <v>77.139060000000001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3957.65</v>
      </c>
      <c r="D356" s="38">
        <v>3962.9333333333329</v>
      </c>
      <c r="E356" s="38">
        <v>3941.9666666666658</v>
      </c>
      <c r="F356" s="38">
        <v>3926.2833333333328</v>
      </c>
      <c r="G356" s="38">
        <v>3905.3166666666657</v>
      </c>
      <c r="H356" s="38">
        <v>3978.6166666666659</v>
      </c>
      <c r="I356" s="38">
        <v>3999.583333333333</v>
      </c>
      <c r="J356" s="38">
        <v>4015.266666666666</v>
      </c>
      <c r="K356" s="31">
        <v>3983.9</v>
      </c>
      <c r="L356" s="31">
        <v>3947.25</v>
      </c>
      <c r="M356" s="31">
        <v>0.17865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237.65</v>
      </c>
      <c r="D357" s="38">
        <v>238.9</v>
      </c>
      <c r="E357" s="38">
        <v>235.8</v>
      </c>
      <c r="F357" s="38">
        <v>233.95000000000002</v>
      </c>
      <c r="G357" s="38">
        <v>230.85000000000002</v>
      </c>
      <c r="H357" s="38">
        <v>240.75</v>
      </c>
      <c r="I357" s="38">
        <v>243.84999999999997</v>
      </c>
      <c r="J357" s="38">
        <v>245.7</v>
      </c>
      <c r="K357" s="31">
        <v>242</v>
      </c>
      <c r="L357" s="31">
        <v>237.05</v>
      </c>
      <c r="M357" s="31">
        <v>0.93345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39964.6</v>
      </c>
      <c r="D358" s="38">
        <v>40121.200000000004</v>
      </c>
      <c r="E358" s="38">
        <v>39643.400000000009</v>
      </c>
      <c r="F358" s="38">
        <v>39322.200000000004</v>
      </c>
      <c r="G358" s="38">
        <v>38844.400000000009</v>
      </c>
      <c r="H358" s="38">
        <v>40442.400000000009</v>
      </c>
      <c r="I358" s="38">
        <v>40920.200000000012</v>
      </c>
      <c r="J358" s="38">
        <v>41241.400000000009</v>
      </c>
      <c r="K358" s="31">
        <v>40599</v>
      </c>
      <c r="L358" s="31">
        <v>39800</v>
      </c>
      <c r="M358" s="31">
        <v>0.50836000000000003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1282.05</v>
      </c>
      <c r="D359" s="38">
        <v>1287.0166666666667</v>
      </c>
      <c r="E359" s="38">
        <v>1274.0333333333333</v>
      </c>
      <c r="F359" s="38">
        <v>1266.0166666666667</v>
      </c>
      <c r="G359" s="38">
        <v>1253.0333333333333</v>
      </c>
      <c r="H359" s="38">
        <v>1295.0333333333333</v>
      </c>
      <c r="I359" s="38">
        <v>1308.0166666666664</v>
      </c>
      <c r="J359" s="38">
        <v>1316.0333333333333</v>
      </c>
      <c r="K359" s="31">
        <v>1300</v>
      </c>
      <c r="L359" s="31">
        <v>1279</v>
      </c>
      <c r="M359" s="31">
        <v>0.79107000000000005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741.55</v>
      </c>
      <c r="D360" s="38">
        <v>738.30000000000007</v>
      </c>
      <c r="E360" s="38">
        <v>726.75000000000011</v>
      </c>
      <c r="F360" s="38">
        <v>711.95</v>
      </c>
      <c r="G360" s="38">
        <v>700.40000000000009</v>
      </c>
      <c r="H360" s="38">
        <v>753.10000000000014</v>
      </c>
      <c r="I360" s="38">
        <v>764.65000000000009</v>
      </c>
      <c r="J360" s="38">
        <v>779.45000000000016</v>
      </c>
      <c r="K360" s="31">
        <v>749.85</v>
      </c>
      <c r="L360" s="31">
        <v>723.5</v>
      </c>
      <c r="M360" s="31">
        <v>13.8893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158.5</v>
      </c>
      <c r="D361" s="38">
        <v>157.83333333333334</v>
      </c>
      <c r="E361" s="38">
        <v>155.16666666666669</v>
      </c>
      <c r="F361" s="38">
        <v>151.83333333333334</v>
      </c>
      <c r="G361" s="38">
        <v>149.16666666666669</v>
      </c>
      <c r="H361" s="38">
        <v>161.16666666666669</v>
      </c>
      <c r="I361" s="38">
        <v>163.83333333333337</v>
      </c>
      <c r="J361" s="38">
        <v>167.16666666666669</v>
      </c>
      <c r="K361" s="31">
        <v>160.5</v>
      </c>
      <c r="L361" s="31">
        <v>154.5</v>
      </c>
      <c r="M361" s="31">
        <v>25.71161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5005.1000000000004</v>
      </c>
      <c r="D362" s="38">
        <v>5022.9666666666672</v>
      </c>
      <c r="E362" s="38">
        <v>4969.9333333333343</v>
      </c>
      <c r="F362" s="38">
        <v>4934.7666666666673</v>
      </c>
      <c r="G362" s="38">
        <v>4881.7333333333345</v>
      </c>
      <c r="H362" s="38">
        <v>5058.1333333333341</v>
      </c>
      <c r="I362" s="38">
        <v>5111.166666666667</v>
      </c>
      <c r="J362" s="38">
        <v>5146.3333333333339</v>
      </c>
      <c r="K362" s="31">
        <v>5076</v>
      </c>
      <c r="L362" s="31">
        <v>4987.8</v>
      </c>
      <c r="M362" s="31">
        <v>1.8898299999999999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221.05</v>
      </c>
      <c r="D363" s="38">
        <v>221.46666666666667</v>
      </c>
      <c r="E363" s="38">
        <v>220.18333333333334</v>
      </c>
      <c r="F363" s="38">
        <v>219.31666666666666</v>
      </c>
      <c r="G363" s="38">
        <v>218.03333333333333</v>
      </c>
      <c r="H363" s="38">
        <v>222.33333333333334</v>
      </c>
      <c r="I363" s="38">
        <v>223.6166666666667</v>
      </c>
      <c r="J363" s="38">
        <v>224.48333333333335</v>
      </c>
      <c r="K363" s="31">
        <v>222.75</v>
      </c>
      <c r="L363" s="31">
        <v>220.6</v>
      </c>
      <c r="M363" s="31">
        <v>7.0213599999999996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3897.5</v>
      </c>
      <c r="D364" s="38">
        <v>3895.9666666666667</v>
      </c>
      <c r="E364" s="38">
        <v>3873.7833333333333</v>
      </c>
      <c r="F364" s="38">
        <v>3850.0666666666666</v>
      </c>
      <c r="G364" s="38">
        <v>3827.8833333333332</v>
      </c>
      <c r="H364" s="38">
        <v>3919.6833333333334</v>
      </c>
      <c r="I364" s="38">
        <v>3941.8666666666668</v>
      </c>
      <c r="J364" s="38">
        <v>3965.5833333333335</v>
      </c>
      <c r="K364" s="31">
        <v>3918.15</v>
      </c>
      <c r="L364" s="31">
        <v>3872.25</v>
      </c>
      <c r="M364" s="31">
        <v>0.17327999999999999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1763.5</v>
      </c>
      <c r="D365" s="38">
        <v>1766.6499999999999</v>
      </c>
      <c r="E365" s="38">
        <v>1749.8499999999997</v>
      </c>
      <c r="F365" s="38">
        <v>1736.1999999999998</v>
      </c>
      <c r="G365" s="38">
        <v>1719.3999999999996</v>
      </c>
      <c r="H365" s="38">
        <v>1780.2999999999997</v>
      </c>
      <c r="I365" s="38">
        <v>1797.1</v>
      </c>
      <c r="J365" s="38">
        <v>1810.7499999999998</v>
      </c>
      <c r="K365" s="31">
        <v>1783.45</v>
      </c>
      <c r="L365" s="31">
        <v>1753</v>
      </c>
      <c r="M365" s="31">
        <v>2.27948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3690.5</v>
      </c>
      <c r="D366" s="38">
        <v>3694.1166666666668</v>
      </c>
      <c r="E366" s="38">
        <v>3669.4333333333334</v>
      </c>
      <c r="F366" s="38">
        <v>3648.3666666666668</v>
      </c>
      <c r="G366" s="38">
        <v>3623.6833333333334</v>
      </c>
      <c r="H366" s="38">
        <v>3715.1833333333334</v>
      </c>
      <c r="I366" s="38">
        <v>3739.8666666666668</v>
      </c>
      <c r="J366" s="38">
        <v>3760.9333333333334</v>
      </c>
      <c r="K366" s="31">
        <v>3718.8</v>
      </c>
      <c r="L366" s="31">
        <v>3673.05</v>
      </c>
      <c r="M366" s="31">
        <v>2.45688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2506.9499999999998</v>
      </c>
      <c r="D367" s="38">
        <v>2529.8166666666666</v>
      </c>
      <c r="E367" s="38">
        <v>2477.1333333333332</v>
      </c>
      <c r="F367" s="38">
        <v>2447.3166666666666</v>
      </c>
      <c r="G367" s="38">
        <v>2394.6333333333332</v>
      </c>
      <c r="H367" s="38">
        <v>2559.6333333333332</v>
      </c>
      <c r="I367" s="38">
        <v>2612.3166666666666</v>
      </c>
      <c r="J367" s="38">
        <v>2642.1333333333332</v>
      </c>
      <c r="K367" s="31">
        <v>2582.5</v>
      </c>
      <c r="L367" s="31">
        <v>2500</v>
      </c>
      <c r="M367" s="31">
        <v>8.7917400000000008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1075.6500000000001</v>
      </c>
      <c r="D368" s="38">
        <v>1071.8666666666668</v>
      </c>
      <c r="E368" s="38">
        <v>1063.8333333333335</v>
      </c>
      <c r="F368" s="38">
        <v>1052.0166666666667</v>
      </c>
      <c r="G368" s="38">
        <v>1043.9833333333333</v>
      </c>
      <c r="H368" s="38">
        <v>1083.6833333333336</v>
      </c>
      <c r="I368" s="38">
        <v>1091.7166666666669</v>
      </c>
      <c r="J368" s="38">
        <v>1103.5333333333338</v>
      </c>
      <c r="K368" s="31">
        <v>1079.9000000000001</v>
      </c>
      <c r="L368" s="31">
        <v>1060.05</v>
      </c>
      <c r="M368" s="31">
        <v>21.697590000000002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101.05</v>
      </c>
      <c r="D369" s="38">
        <v>100.71666666666665</v>
      </c>
      <c r="E369" s="38">
        <v>99.333333333333314</v>
      </c>
      <c r="F369" s="38">
        <v>97.61666666666666</v>
      </c>
      <c r="G369" s="38">
        <v>96.23333333333332</v>
      </c>
      <c r="H369" s="38">
        <v>102.43333333333331</v>
      </c>
      <c r="I369" s="38">
        <v>103.81666666666666</v>
      </c>
      <c r="J369" s="38">
        <v>105.5333333333333</v>
      </c>
      <c r="K369" s="31">
        <v>102.1</v>
      </c>
      <c r="L369" s="31">
        <v>99</v>
      </c>
      <c r="M369" s="31">
        <v>46.319949999999999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645.75</v>
      </c>
      <c r="D370" s="38">
        <v>650.26666666666665</v>
      </c>
      <c r="E370" s="38">
        <v>637.7833333333333</v>
      </c>
      <c r="F370" s="38">
        <v>629.81666666666661</v>
      </c>
      <c r="G370" s="38">
        <v>617.33333333333326</v>
      </c>
      <c r="H370" s="38">
        <v>658.23333333333335</v>
      </c>
      <c r="I370" s="38">
        <v>670.7166666666667</v>
      </c>
      <c r="J370" s="38">
        <v>678.68333333333339</v>
      </c>
      <c r="K370" s="31">
        <v>662.75</v>
      </c>
      <c r="L370" s="31">
        <v>642.29999999999995</v>
      </c>
      <c r="M370" s="31">
        <v>5.52379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328.2</v>
      </c>
      <c r="D371" s="38">
        <v>330.2</v>
      </c>
      <c r="E371" s="38">
        <v>324.5</v>
      </c>
      <c r="F371" s="38">
        <v>320.8</v>
      </c>
      <c r="G371" s="38">
        <v>315.10000000000002</v>
      </c>
      <c r="H371" s="38">
        <v>333.9</v>
      </c>
      <c r="I371" s="38">
        <v>339.59999999999991</v>
      </c>
      <c r="J371" s="38">
        <v>343.29999999999995</v>
      </c>
      <c r="K371" s="31">
        <v>335.9</v>
      </c>
      <c r="L371" s="31">
        <v>326.5</v>
      </c>
      <c r="M371" s="31">
        <v>9.6113900000000001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1411.35</v>
      </c>
      <c r="D372" s="38">
        <v>1461.45</v>
      </c>
      <c r="E372" s="38">
        <v>1347.9</v>
      </c>
      <c r="F372" s="38">
        <v>1284.45</v>
      </c>
      <c r="G372" s="38">
        <v>1170.9000000000001</v>
      </c>
      <c r="H372" s="38">
        <v>1524.9</v>
      </c>
      <c r="I372" s="38">
        <v>1638.4499999999998</v>
      </c>
      <c r="J372" s="38">
        <v>1701.9</v>
      </c>
      <c r="K372" s="31">
        <v>1575</v>
      </c>
      <c r="L372" s="31">
        <v>1398</v>
      </c>
      <c r="M372" s="31">
        <v>9.7459399999999992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5135.05</v>
      </c>
      <c r="D373" s="38">
        <v>5097.3499999999995</v>
      </c>
      <c r="E373" s="38">
        <v>5038.6999999999989</v>
      </c>
      <c r="F373" s="38">
        <v>4942.3499999999995</v>
      </c>
      <c r="G373" s="38">
        <v>4883.6999999999989</v>
      </c>
      <c r="H373" s="38">
        <v>5193.6999999999989</v>
      </c>
      <c r="I373" s="38">
        <v>5252.3499999999985</v>
      </c>
      <c r="J373" s="38">
        <v>5348.6999999999989</v>
      </c>
      <c r="K373" s="31">
        <v>5156</v>
      </c>
      <c r="L373" s="31">
        <v>5001</v>
      </c>
      <c r="M373" s="31">
        <v>9.7566900000000008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1120.3</v>
      </c>
      <c r="D374" s="38">
        <v>1126.0333333333333</v>
      </c>
      <c r="E374" s="38">
        <v>1112.2666666666667</v>
      </c>
      <c r="F374" s="38">
        <v>1104.2333333333333</v>
      </c>
      <c r="G374" s="38">
        <v>1090.4666666666667</v>
      </c>
      <c r="H374" s="38">
        <v>1134.0666666666666</v>
      </c>
      <c r="I374" s="38">
        <v>1147.833333333333</v>
      </c>
      <c r="J374" s="38">
        <v>1155.8666666666666</v>
      </c>
      <c r="K374" s="31">
        <v>1139.8</v>
      </c>
      <c r="L374" s="31">
        <v>1118</v>
      </c>
      <c r="M374" s="31">
        <v>1.18367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434.9</v>
      </c>
      <c r="D375" s="38">
        <v>437.63333333333338</v>
      </c>
      <c r="E375" s="38">
        <v>429.26666666666677</v>
      </c>
      <c r="F375" s="38">
        <v>423.63333333333338</v>
      </c>
      <c r="G375" s="38">
        <v>415.26666666666677</v>
      </c>
      <c r="H375" s="38">
        <v>443.26666666666677</v>
      </c>
      <c r="I375" s="38">
        <v>451.63333333333344</v>
      </c>
      <c r="J375" s="38">
        <v>457.26666666666677</v>
      </c>
      <c r="K375" s="31">
        <v>446</v>
      </c>
      <c r="L375" s="31">
        <v>432</v>
      </c>
      <c r="M375" s="31">
        <v>20.48884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273.35000000000002</v>
      </c>
      <c r="D376" s="38">
        <v>273.41666666666669</v>
      </c>
      <c r="E376" s="38">
        <v>271.58333333333337</v>
      </c>
      <c r="F376" s="38">
        <v>269.81666666666666</v>
      </c>
      <c r="G376" s="38">
        <v>267.98333333333335</v>
      </c>
      <c r="H376" s="38">
        <v>275.18333333333339</v>
      </c>
      <c r="I376" s="38">
        <v>277.01666666666677</v>
      </c>
      <c r="J376" s="38">
        <v>278.78333333333342</v>
      </c>
      <c r="K376" s="31">
        <v>275.25</v>
      </c>
      <c r="L376" s="31">
        <v>271.64999999999998</v>
      </c>
      <c r="M376" s="31">
        <v>86.288390000000007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249.6</v>
      </c>
      <c r="D377" s="38">
        <v>248.93333333333331</v>
      </c>
      <c r="E377" s="38">
        <v>247.86666666666662</v>
      </c>
      <c r="F377" s="38">
        <v>246.1333333333333</v>
      </c>
      <c r="G377" s="38">
        <v>245.06666666666661</v>
      </c>
      <c r="H377" s="38">
        <v>250.66666666666663</v>
      </c>
      <c r="I377" s="38">
        <v>251.73333333333329</v>
      </c>
      <c r="J377" s="38">
        <v>253.46666666666664</v>
      </c>
      <c r="K377" s="31">
        <v>250</v>
      </c>
      <c r="L377" s="31">
        <v>247.2</v>
      </c>
      <c r="M377" s="31">
        <v>63.657150000000001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484.85</v>
      </c>
      <c r="D378" s="38">
        <v>486.86666666666662</v>
      </c>
      <c r="E378" s="38">
        <v>478.03333333333325</v>
      </c>
      <c r="F378" s="38">
        <v>471.21666666666664</v>
      </c>
      <c r="G378" s="38">
        <v>462.38333333333327</v>
      </c>
      <c r="H378" s="38">
        <v>493.68333333333322</v>
      </c>
      <c r="I378" s="38">
        <v>502.51666666666659</v>
      </c>
      <c r="J378" s="38">
        <v>509.3333333333332</v>
      </c>
      <c r="K378" s="31">
        <v>495.7</v>
      </c>
      <c r="L378" s="31">
        <v>480.05</v>
      </c>
      <c r="M378" s="31">
        <v>14.005990000000001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571</v>
      </c>
      <c r="D379" s="38">
        <v>570.23333333333335</v>
      </c>
      <c r="E379" s="38">
        <v>565.81666666666672</v>
      </c>
      <c r="F379" s="38">
        <v>560.63333333333333</v>
      </c>
      <c r="G379" s="38">
        <v>556.2166666666667</v>
      </c>
      <c r="H379" s="38">
        <v>575.41666666666674</v>
      </c>
      <c r="I379" s="38">
        <v>579.83333333333326</v>
      </c>
      <c r="J379" s="38">
        <v>585.01666666666677</v>
      </c>
      <c r="K379" s="31">
        <v>574.65</v>
      </c>
      <c r="L379" s="31">
        <v>565.04999999999995</v>
      </c>
      <c r="M379" s="31">
        <v>3.6562700000000001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693.05</v>
      </c>
      <c r="D380" s="38">
        <v>693.18333333333339</v>
      </c>
      <c r="E380" s="38">
        <v>685.86666666666679</v>
      </c>
      <c r="F380" s="38">
        <v>678.68333333333339</v>
      </c>
      <c r="G380" s="38">
        <v>671.36666666666679</v>
      </c>
      <c r="H380" s="38">
        <v>700.36666666666679</v>
      </c>
      <c r="I380" s="38">
        <v>707.68333333333339</v>
      </c>
      <c r="J380" s="38">
        <v>714.86666666666679</v>
      </c>
      <c r="K380" s="31">
        <v>700.5</v>
      </c>
      <c r="L380" s="31">
        <v>686</v>
      </c>
      <c r="M380" s="31">
        <v>1.3759999999999999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129.94999999999999</v>
      </c>
      <c r="D381" s="38">
        <v>129.81666666666666</v>
      </c>
      <c r="E381" s="38">
        <v>127.63333333333333</v>
      </c>
      <c r="F381" s="38">
        <v>125.31666666666666</v>
      </c>
      <c r="G381" s="38">
        <v>123.13333333333333</v>
      </c>
      <c r="H381" s="38">
        <v>132.13333333333333</v>
      </c>
      <c r="I381" s="38">
        <v>134.31666666666666</v>
      </c>
      <c r="J381" s="38">
        <v>136.63333333333333</v>
      </c>
      <c r="K381" s="31">
        <v>132</v>
      </c>
      <c r="L381" s="31">
        <v>127.5</v>
      </c>
      <c r="M381" s="31">
        <v>3.0130599999999998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15600.8</v>
      </c>
      <c r="D382" s="38">
        <v>15567.666666666666</v>
      </c>
      <c r="E382" s="38">
        <v>15435.333333333332</v>
      </c>
      <c r="F382" s="38">
        <v>15269.866666666667</v>
      </c>
      <c r="G382" s="38">
        <v>15137.533333333333</v>
      </c>
      <c r="H382" s="38">
        <v>15733.133333333331</v>
      </c>
      <c r="I382" s="38">
        <v>15865.466666666664</v>
      </c>
      <c r="J382" s="38">
        <v>16030.933333333331</v>
      </c>
      <c r="K382" s="31">
        <v>15700</v>
      </c>
      <c r="L382" s="31">
        <v>15402.2</v>
      </c>
      <c r="M382" s="31">
        <v>6.5490000000000007E-2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63.35</v>
      </c>
      <c r="D383" s="38">
        <v>63.150000000000006</v>
      </c>
      <c r="E383" s="38">
        <v>62.600000000000009</v>
      </c>
      <c r="F383" s="38">
        <v>61.85</v>
      </c>
      <c r="G383" s="38">
        <v>61.300000000000004</v>
      </c>
      <c r="H383" s="38">
        <v>63.900000000000013</v>
      </c>
      <c r="I383" s="38">
        <v>64.450000000000017</v>
      </c>
      <c r="J383" s="38">
        <v>65.200000000000017</v>
      </c>
      <c r="K383" s="31">
        <v>63.7</v>
      </c>
      <c r="L383" s="31">
        <v>62.4</v>
      </c>
      <c r="M383" s="31">
        <v>355.62765999999999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1708.15</v>
      </c>
      <c r="D384" s="38">
        <v>1705.0833333333333</v>
      </c>
      <c r="E384" s="38">
        <v>1692.3666666666666</v>
      </c>
      <c r="F384" s="38">
        <v>1676.5833333333333</v>
      </c>
      <c r="G384" s="38">
        <v>1663.8666666666666</v>
      </c>
      <c r="H384" s="38">
        <v>1720.8666666666666</v>
      </c>
      <c r="I384" s="38">
        <v>1733.5833333333333</v>
      </c>
      <c r="J384" s="38">
        <v>1749.3666666666666</v>
      </c>
      <c r="K384" s="31">
        <v>1717.8</v>
      </c>
      <c r="L384" s="31">
        <v>1689.3</v>
      </c>
      <c r="M384" s="31">
        <v>3.5819899999999998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420.8</v>
      </c>
      <c r="D385" s="38">
        <v>416.63333333333338</v>
      </c>
      <c r="E385" s="38">
        <v>408.26666666666677</v>
      </c>
      <c r="F385" s="38">
        <v>395.73333333333341</v>
      </c>
      <c r="G385" s="38">
        <v>387.36666666666679</v>
      </c>
      <c r="H385" s="38">
        <v>429.16666666666674</v>
      </c>
      <c r="I385" s="38">
        <v>437.53333333333342</v>
      </c>
      <c r="J385" s="38">
        <v>450.06666666666672</v>
      </c>
      <c r="K385" s="31">
        <v>425</v>
      </c>
      <c r="L385" s="31">
        <v>404.1</v>
      </c>
      <c r="M385" s="31">
        <v>6.2637700000000001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1220.05</v>
      </c>
      <c r="D386" s="38">
        <v>1236.5</v>
      </c>
      <c r="E386" s="38">
        <v>1198</v>
      </c>
      <c r="F386" s="38">
        <v>1175.95</v>
      </c>
      <c r="G386" s="38">
        <v>1137.45</v>
      </c>
      <c r="H386" s="38">
        <v>1258.55</v>
      </c>
      <c r="I386" s="38">
        <v>1297.05</v>
      </c>
      <c r="J386" s="38">
        <v>1319.1</v>
      </c>
      <c r="K386" s="31">
        <v>1275</v>
      </c>
      <c r="L386" s="31">
        <v>1214.45</v>
      </c>
      <c r="M386" s="31">
        <v>3.63287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124.6</v>
      </c>
      <c r="D387" s="38">
        <v>124.95</v>
      </c>
      <c r="E387" s="38">
        <v>123.7</v>
      </c>
      <c r="F387" s="38">
        <v>122.8</v>
      </c>
      <c r="G387" s="38">
        <v>121.55</v>
      </c>
      <c r="H387" s="38">
        <v>125.85000000000001</v>
      </c>
      <c r="I387" s="38">
        <v>127.10000000000001</v>
      </c>
      <c r="J387" s="38">
        <v>128</v>
      </c>
      <c r="K387" s="31">
        <v>126.2</v>
      </c>
      <c r="L387" s="31">
        <v>124.05</v>
      </c>
      <c r="M387" s="31">
        <v>100.90234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158.30000000000001</v>
      </c>
      <c r="D388" s="38">
        <v>158.9</v>
      </c>
      <c r="E388" s="38">
        <v>157.20000000000002</v>
      </c>
      <c r="F388" s="38">
        <v>156.10000000000002</v>
      </c>
      <c r="G388" s="38">
        <v>154.40000000000003</v>
      </c>
      <c r="H388" s="38">
        <v>160</v>
      </c>
      <c r="I388" s="38">
        <v>161.69999999999999</v>
      </c>
      <c r="J388" s="38">
        <v>162.79999999999998</v>
      </c>
      <c r="K388" s="31">
        <v>160.6</v>
      </c>
      <c r="L388" s="31">
        <v>157.80000000000001</v>
      </c>
      <c r="M388" s="31">
        <v>10.1434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1128.8</v>
      </c>
      <c r="D389" s="38">
        <v>1142.0333333333333</v>
      </c>
      <c r="E389" s="38">
        <v>1106.8666666666666</v>
      </c>
      <c r="F389" s="38">
        <v>1084.9333333333332</v>
      </c>
      <c r="G389" s="38">
        <v>1049.7666666666664</v>
      </c>
      <c r="H389" s="38">
        <v>1163.9666666666667</v>
      </c>
      <c r="I389" s="38">
        <v>1199.1333333333337</v>
      </c>
      <c r="J389" s="38">
        <v>1221.0666666666668</v>
      </c>
      <c r="K389" s="31">
        <v>1177.2</v>
      </c>
      <c r="L389" s="31">
        <v>1120.0999999999999</v>
      </c>
      <c r="M389" s="31">
        <v>2.4845899999999999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517.5</v>
      </c>
      <c r="D390" s="38">
        <v>519.85</v>
      </c>
      <c r="E390" s="38">
        <v>510.20000000000005</v>
      </c>
      <c r="F390" s="38">
        <v>502.9</v>
      </c>
      <c r="G390" s="38">
        <v>493.25</v>
      </c>
      <c r="H390" s="38">
        <v>527.15000000000009</v>
      </c>
      <c r="I390" s="38">
        <v>536.79999999999995</v>
      </c>
      <c r="J390" s="38">
        <v>544.10000000000014</v>
      </c>
      <c r="K390" s="31">
        <v>529.5</v>
      </c>
      <c r="L390" s="31">
        <v>512.54999999999995</v>
      </c>
      <c r="M390" s="31">
        <v>23.77242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217.95</v>
      </c>
      <c r="D391" s="38">
        <v>217.73333333333332</v>
      </c>
      <c r="E391" s="38">
        <v>216.61666666666665</v>
      </c>
      <c r="F391" s="38">
        <v>215.28333333333333</v>
      </c>
      <c r="G391" s="38">
        <v>214.16666666666666</v>
      </c>
      <c r="H391" s="38">
        <v>219.06666666666663</v>
      </c>
      <c r="I391" s="38">
        <v>220.18333333333331</v>
      </c>
      <c r="J391" s="38">
        <v>221.51666666666662</v>
      </c>
      <c r="K391" s="31">
        <v>218.85</v>
      </c>
      <c r="L391" s="31">
        <v>216.4</v>
      </c>
      <c r="M391" s="31">
        <v>2.9872000000000001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119.75</v>
      </c>
      <c r="D392" s="38">
        <v>117.86666666666667</v>
      </c>
      <c r="E392" s="38">
        <v>113.88333333333335</v>
      </c>
      <c r="F392" s="38">
        <v>108.01666666666668</v>
      </c>
      <c r="G392" s="38">
        <v>104.03333333333336</v>
      </c>
      <c r="H392" s="38">
        <v>123.73333333333335</v>
      </c>
      <c r="I392" s="38">
        <v>127.71666666666667</v>
      </c>
      <c r="J392" s="38">
        <v>133.58333333333334</v>
      </c>
      <c r="K392" s="31">
        <v>121.85</v>
      </c>
      <c r="L392" s="31">
        <v>112</v>
      </c>
      <c r="M392" s="31">
        <v>234.06943000000001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2600.4</v>
      </c>
      <c r="D393" s="38">
        <v>2605.7999999999997</v>
      </c>
      <c r="E393" s="38">
        <v>2581.5999999999995</v>
      </c>
      <c r="F393" s="38">
        <v>2562.7999999999997</v>
      </c>
      <c r="G393" s="38">
        <v>2538.5999999999995</v>
      </c>
      <c r="H393" s="38">
        <v>2624.5999999999995</v>
      </c>
      <c r="I393" s="38">
        <v>2648.7999999999993</v>
      </c>
      <c r="J393" s="38">
        <v>2667.5999999999995</v>
      </c>
      <c r="K393" s="31">
        <v>2630</v>
      </c>
      <c r="L393" s="31">
        <v>2587</v>
      </c>
      <c r="M393" s="31">
        <v>0.114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51.15</v>
      </c>
      <c r="D394" s="38">
        <v>51.516666666666673</v>
      </c>
      <c r="E394" s="38">
        <v>50.533333333333346</v>
      </c>
      <c r="F394" s="38">
        <v>49.916666666666671</v>
      </c>
      <c r="G394" s="38">
        <v>48.933333333333344</v>
      </c>
      <c r="H394" s="38">
        <v>52.133333333333347</v>
      </c>
      <c r="I394" s="38">
        <v>53.116666666666681</v>
      </c>
      <c r="J394" s="38">
        <v>53.733333333333348</v>
      </c>
      <c r="K394" s="31">
        <v>52.5</v>
      </c>
      <c r="L394" s="31">
        <v>50.9</v>
      </c>
      <c r="M394" s="31">
        <v>47.469250000000002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1980.35</v>
      </c>
      <c r="D395" s="38">
        <v>1990.3166666666666</v>
      </c>
      <c r="E395" s="38">
        <v>1959.0333333333333</v>
      </c>
      <c r="F395" s="38">
        <v>1937.7166666666667</v>
      </c>
      <c r="G395" s="38">
        <v>1906.4333333333334</v>
      </c>
      <c r="H395" s="38">
        <v>2011.6333333333332</v>
      </c>
      <c r="I395" s="38">
        <v>2042.9166666666665</v>
      </c>
      <c r="J395" s="38">
        <v>2064.2333333333331</v>
      </c>
      <c r="K395" s="31">
        <v>2021.6</v>
      </c>
      <c r="L395" s="31">
        <v>1969</v>
      </c>
      <c r="M395" s="31">
        <v>1.3246800000000001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230.2</v>
      </c>
      <c r="D396" s="38">
        <v>227.45000000000002</v>
      </c>
      <c r="E396" s="38">
        <v>223.90000000000003</v>
      </c>
      <c r="F396" s="38">
        <v>217.60000000000002</v>
      </c>
      <c r="G396" s="38">
        <v>214.05000000000004</v>
      </c>
      <c r="H396" s="38">
        <v>233.75000000000003</v>
      </c>
      <c r="I396" s="38">
        <v>237.30000000000004</v>
      </c>
      <c r="J396" s="38">
        <v>243.60000000000002</v>
      </c>
      <c r="K396" s="31">
        <v>231</v>
      </c>
      <c r="L396" s="31">
        <v>221.15</v>
      </c>
      <c r="M396" s="31">
        <v>132.61895999999999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240.05</v>
      </c>
      <c r="D397" s="38">
        <v>239.55000000000004</v>
      </c>
      <c r="E397" s="38">
        <v>238.20000000000007</v>
      </c>
      <c r="F397" s="38">
        <v>236.35000000000002</v>
      </c>
      <c r="G397" s="38">
        <v>235.00000000000006</v>
      </c>
      <c r="H397" s="38">
        <v>241.40000000000009</v>
      </c>
      <c r="I397" s="38">
        <v>242.75000000000006</v>
      </c>
      <c r="J397" s="38">
        <v>244.60000000000011</v>
      </c>
      <c r="K397" s="31">
        <v>240.9</v>
      </c>
      <c r="L397" s="31">
        <v>237.7</v>
      </c>
      <c r="M397" s="31">
        <v>125.98059000000001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152.80000000000001</v>
      </c>
      <c r="D398" s="38">
        <v>153.26666666666668</v>
      </c>
      <c r="E398" s="38">
        <v>151.28333333333336</v>
      </c>
      <c r="F398" s="38">
        <v>149.76666666666668</v>
      </c>
      <c r="G398" s="38">
        <v>147.78333333333336</v>
      </c>
      <c r="H398" s="38">
        <v>154.78333333333336</v>
      </c>
      <c r="I398" s="38">
        <v>156.76666666666665</v>
      </c>
      <c r="J398" s="38">
        <v>158.28333333333336</v>
      </c>
      <c r="K398" s="31">
        <v>155.25</v>
      </c>
      <c r="L398" s="31">
        <v>151.75</v>
      </c>
      <c r="M398" s="31">
        <v>28.860890000000001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929.15</v>
      </c>
      <c r="D399" s="38">
        <v>931.70000000000016</v>
      </c>
      <c r="E399" s="38">
        <v>922.40000000000032</v>
      </c>
      <c r="F399" s="38">
        <v>915.6500000000002</v>
      </c>
      <c r="G399" s="38">
        <v>906.35000000000036</v>
      </c>
      <c r="H399" s="38">
        <v>938.45000000000027</v>
      </c>
      <c r="I399" s="38">
        <v>947.75000000000023</v>
      </c>
      <c r="J399" s="38">
        <v>954.50000000000023</v>
      </c>
      <c r="K399" s="31">
        <v>941</v>
      </c>
      <c r="L399" s="31">
        <v>924.95</v>
      </c>
      <c r="M399" s="31">
        <v>0.63105999999999995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2522.1999999999998</v>
      </c>
      <c r="D400" s="38">
        <v>2527.333333333333</v>
      </c>
      <c r="E400" s="38">
        <v>2511.8166666666662</v>
      </c>
      <c r="F400" s="38">
        <v>2501.4333333333329</v>
      </c>
      <c r="G400" s="38">
        <v>2485.9166666666661</v>
      </c>
      <c r="H400" s="38">
        <v>2537.7166666666662</v>
      </c>
      <c r="I400" s="38">
        <v>2553.2333333333327</v>
      </c>
      <c r="J400" s="38">
        <v>2563.6166666666663</v>
      </c>
      <c r="K400" s="31">
        <v>2542.85</v>
      </c>
      <c r="L400" s="31">
        <v>2516.9499999999998</v>
      </c>
      <c r="M400" s="31">
        <v>47.589759999999998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116.2</v>
      </c>
      <c r="D401" s="38">
        <v>116.56666666666668</v>
      </c>
      <c r="E401" s="38">
        <v>115.23333333333335</v>
      </c>
      <c r="F401" s="38">
        <v>114.26666666666667</v>
      </c>
      <c r="G401" s="38">
        <v>112.93333333333334</v>
      </c>
      <c r="H401" s="38">
        <v>117.53333333333336</v>
      </c>
      <c r="I401" s="38">
        <v>118.8666666666667</v>
      </c>
      <c r="J401" s="38">
        <v>119.83333333333337</v>
      </c>
      <c r="K401" s="31">
        <v>117.9</v>
      </c>
      <c r="L401" s="31">
        <v>115.6</v>
      </c>
      <c r="M401" s="31">
        <v>4.89621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707.95</v>
      </c>
      <c r="D402" s="38">
        <v>706.16666666666663</v>
      </c>
      <c r="E402" s="38">
        <v>699.38333333333321</v>
      </c>
      <c r="F402" s="38">
        <v>690.81666666666661</v>
      </c>
      <c r="G402" s="38">
        <v>684.03333333333319</v>
      </c>
      <c r="H402" s="38">
        <v>714.73333333333323</v>
      </c>
      <c r="I402" s="38">
        <v>721.51666666666677</v>
      </c>
      <c r="J402" s="38">
        <v>730.08333333333326</v>
      </c>
      <c r="K402" s="31">
        <v>712.95</v>
      </c>
      <c r="L402" s="31">
        <v>697.6</v>
      </c>
      <c r="M402" s="31">
        <v>1.49821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472.2</v>
      </c>
      <c r="D403" s="38">
        <v>477.06666666666666</v>
      </c>
      <c r="E403" s="38">
        <v>465.13333333333333</v>
      </c>
      <c r="F403" s="38">
        <v>458.06666666666666</v>
      </c>
      <c r="G403" s="38">
        <v>446.13333333333333</v>
      </c>
      <c r="H403" s="38">
        <v>484.13333333333333</v>
      </c>
      <c r="I403" s="38">
        <v>496.06666666666661</v>
      </c>
      <c r="J403" s="38">
        <v>503.13333333333333</v>
      </c>
      <c r="K403" s="31">
        <v>489</v>
      </c>
      <c r="L403" s="31">
        <v>470</v>
      </c>
      <c r="M403" s="31">
        <v>19.626519999999999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802.3</v>
      </c>
      <c r="D404" s="38">
        <v>805.75</v>
      </c>
      <c r="E404" s="38">
        <v>795.55</v>
      </c>
      <c r="F404" s="38">
        <v>788.8</v>
      </c>
      <c r="G404" s="38">
        <v>778.59999999999991</v>
      </c>
      <c r="H404" s="38">
        <v>812.5</v>
      </c>
      <c r="I404" s="38">
        <v>822.7</v>
      </c>
      <c r="J404" s="38">
        <v>829.45</v>
      </c>
      <c r="K404" s="31">
        <v>815.95</v>
      </c>
      <c r="L404" s="31">
        <v>799</v>
      </c>
      <c r="M404" s="31">
        <v>0.41581000000000001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1557.75</v>
      </c>
      <c r="D405" s="38">
        <v>1554.5166666666667</v>
      </c>
      <c r="E405" s="38">
        <v>1549.2333333333333</v>
      </c>
      <c r="F405" s="38">
        <v>1540.7166666666667</v>
      </c>
      <c r="G405" s="38">
        <v>1535.4333333333334</v>
      </c>
      <c r="H405" s="38">
        <v>1563.0333333333333</v>
      </c>
      <c r="I405" s="38">
        <v>1568.3166666666666</v>
      </c>
      <c r="J405" s="38">
        <v>1576.8333333333333</v>
      </c>
      <c r="K405" s="31">
        <v>1559.8</v>
      </c>
      <c r="L405" s="31">
        <v>1546</v>
      </c>
      <c r="M405" s="31">
        <v>1.5743100000000001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94.65</v>
      </c>
      <c r="D406" s="38">
        <v>95</v>
      </c>
      <c r="E406" s="38">
        <v>94.15</v>
      </c>
      <c r="F406" s="38">
        <v>93.65</v>
      </c>
      <c r="G406" s="38">
        <v>92.800000000000011</v>
      </c>
      <c r="H406" s="38">
        <v>95.5</v>
      </c>
      <c r="I406" s="38">
        <v>96.35</v>
      </c>
      <c r="J406" s="38">
        <v>96.85</v>
      </c>
      <c r="K406" s="31">
        <v>95.85</v>
      </c>
      <c r="L406" s="31">
        <v>94.5</v>
      </c>
      <c r="M406" s="31">
        <v>57.792409999999997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7159.4</v>
      </c>
      <c r="D407" s="38">
        <v>7173.5499999999993</v>
      </c>
      <c r="E407" s="38">
        <v>7131.8999999999987</v>
      </c>
      <c r="F407" s="38">
        <v>7104.4</v>
      </c>
      <c r="G407" s="38">
        <v>7062.7499999999991</v>
      </c>
      <c r="H407" s="38">
        <v>7201.0499999999984</v>
      </c>
      <c r="I407" s="38">
        <v>7242.7</v>
      </c>
      <c r="J407" s="38">
        <v>7270.199999999998</v>
      </c>
      <c r="K407" s="31">
        <v>7215.2</v>
      </c>
      <c r="L407" s="31">
        <v>7146.05</v>
      </c>
      <c r="M407" s="31">
        <v>6.6750000000000004E-2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1359.55</v>
      </c>
      <c r="D408" s="38">
        <v>1349.1000000000001</v>
      </c>
      <c r="E408" s="38">
        <v>1334.2500000000002</v>
      </c>
      <c r="F408" s="38">
        <v>1308.95</v>
      </c>
      <c r="G408" s="38">
        <v>1294.1000000000001</v>
      </c>
      <c r="H408" s="38">
        <v>1374.4000000000003</v>
      </c>
      <c r="I408" s="38">
        <v>1389.2500000000002</v>
      </c>
      <c r="J408" s="38">
        <v>1414.5500000000004</v>
      </c>
      <c r="K408" s="31">
        <v>1363.95</v>
      </c>
      <c r="L408" s="31">
        <v>1323.8</v>
      </c>
      <c r="M408" s="31">
        <v>0.58794000000000002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840.3</v>
      </c>
      <c r="D409" s="38">
        <v>838.91666666666663</v>
      </c>
      <c r="E409" s="38">
        <v>831.98333333333323</v>
      </c>
      <c r="F409" s="38">
        <v>823.66666666666663</v>
      </c>
      <c r="G409" s="38">
        <v>816.73333333333323</v>
      </c>
      <c r="H409" s="38">
        <v>847.23333333333323</v>
      </c>
      <c r="I409" s="38">
        <v>854.16666666666663</v>
      </c>
      <c r="J409" s="38">
        <v>862.48333333333323</v>
      </c>
      <c r="K409" s="31">
        <v>845.85</v>
      </c>
      <c r="L409" s="31">
        <v>830.6</v>
      </c>
      <c r="M409" s="31">
        <v>20.52496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1300.25</v>
      </c>
      <c r="D410" s="38">
        <v>1297</v>
      </c>
      <c r="E410" s="38">
        <v>1289.5</v>
      </c>
      <c r="F410" s="38">
        <v>1278.75</v>
      </c>
      <c r="G410" s="38">
        <v>1271.25</v>
      </c>
      <c r="H410" s="38">
        <v>1307.75</v>
      </c>
      <c r="I410" s="38">
        <v>1315.25</v>
      </c>
      <c r="J410" s="38">
        <v>1326</v>
      </c>
      <c r="K410" s="31">
        <v>1304.5</v>
      </c>
      <c r="L410" s="31">
        <v>1286.25</v>
      </c>
      <c r="M410" s="31">
        <v>5.8345799999999999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3027.7</v>
      </c>
      <c r="D411" s="38">
        <v>3012.8666666666668</v>
      </c>
      <c r="E411" s="38">
        <v>2975.7333333333336</v>
      </c>
      <c r="F411" s="38">
        <v>2923.7666666666669</v>
      </c>
      <c r="G411" s="38">
        <v>2886.6333333333337</v>
      </c>
      <c r="H411" s="38">
        <v>3064.8333333333335</v>
      </c>
      <c r="I411" s="38">
        <v>3101.9666666666667</v>
      </c>
      <c r="J411" s="38">
        <v>3153.9333333333334</v>
      </c>
      <c r="K411" s="31">
        <v>3050</v>
      </c>
      <c r="L411" s="31">
        <v>2960.9</v>
      </c>
      <c r="M411" s="31">
        <v>1.2320800000000001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437.6</v>
      </c>
      <c r="D412" s="38">
        <v>433.16666666666669</v>
      </c>
      <c r="E412" s="38">
        <v>426.18333333333339</v>
      </c>
      <c r="F412" s="38">
        <v>414.76666666666671</v>
      </c>
      <c r="G412" s="38">
        <v>407.78333333333342</v>
      </c>
      <c r="H412" s="38">
        <v>444.58333333333337</v>
      </c>
      <c r="I412" s="38">
        <v>451.56666666666661</v>
      </c>
      <c r="J412" s="38">
        <v>462.98333333333335</v>
      </c>
      <c r="K412" s="31">
        <v>440.15</v>
      </c>
      <c r="L412" s="31">
        <v>421.75</v>
      </c>
      <c r="M412" s="31">
        <v>2.5240499999999999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801.55</v>
      </c>
      <c r="D413" s="38">
        <v>798.66666666666663</v>
      </c>
      <c r="E413" s="38">
        <v>791.33333333333326</v>
      </c>
      <c r="F413" s="38">
        <v>781.11666666666667</v>
      </c>
      <c r="G413" s="38">
        <v>773.7833333333333</v>
      </c>
      <c r="H413" s="38">
        <v>808.88333333333321</v>
      </c>
      <c r="I413" s="38">
        <v>816.21666666666647</v>
      </c>
      <c r="J413" s="38">
        <v>826.43333333333317</v>
      </c>
      <c r="K413" s="31">
        <v>806</v>
      </c>
      <c r="L413" s="31">
        <v>788.45</v>
      </c>
      <c r="M413" s="31">
        <v>0.22724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23670.5</v>
      </c>
      <c r="D414" s="38">
        <v>23861.833333333332</v>
      </c>
      <c r="E414" s="38">
        <v>23433.666666666664</v>
      </c>
      <c r="F414" s="38">
        <v>23196.833333333332</v>
      </c>
      <c r="G414" s="38">
        <v>22768.666666666664</v>
      </c>
      <c r="H414" s="38">
        <v>24098.666666666664</v>
      </c>
      <c r="I414" s="38">
        <v>24526.833333333328</v>
      </c>
      <c r="J414" s="38">
        <v>24763.666666666664</v>
      </c>
      <c r="K414" s="31">
        <v>24290</v>
      </c>
      <c r="L414" s="31">
        <v>23625</v>
      </c>
      <c r="M414" s="31">
        <v>0.40294000000000002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44.85</v>
      </c>
      <c r="D415" s="38">
        <v>45.133333333333333</v>
      </c>
      <c r="E415" s="38">
        <v>44.466666666666669</v>
      </c>
      <c r="F415" s="38">
        <v>44.083333333333336</v>
      </c>
      <c r="G415" s="38">
        <v>43.416666666666671</v>
      </c>
      <c r="H415" s="38">
        <v>45.516666666666666</v>
      </c>
      <c r="I415" s="38">
        <v>46.183333333333337</v>
      </c>
      <c r="J415" s="38">
        <v>46.566666666666663</v>
      </c>
      <c r="K415" s="31">
        <v>45.8</v>
      </c>
      <c r="L415" s="31">
        <v>44.75</v>
      </c>
      <c r="M415" s="31">
        <v>66.913430000000005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1852.2</v>
      </c>
      <c r="D416" s="38">
        <v>1843.2333333333336</v>
      </c>
      <c r="E416" s="38">
        <v>1830.1166666666672</v>
      </c>
      <c r="F416" s="38">
        <v>1808.0333333333338</v>
      </c>
      <c r="G416" s="38">
        <v>1794.9166666666674</v>
      </c>
      <c r="H416" s="38">
        <v>1865.3166666666671</v>
      </c>
      <c r="I416" s="38">
        <v>1878.4333333333334</v>
      </c>
      <c r="J416" s="38">
        <v>1900.5166666666669</v>
      </c>
      <c r="K416" s="31">
        <v>1856.35</v>
      </c>
      <c r="L416" s="31">
        <v>1821.15</v>
      </c>
      <c r="M416" s="31">
        <v>4.9509600000000002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470</v>
      </c>
      <c r="D417" s="38">
        <v>468.66666666666669</v>
      </c>
      <c r="E417" s="38">
        <v>466.33333333333337</v>
      </c>
      <c r="F417" s="38">
        <v>462.66666666666669</v>
      </c>
      <c r="G417" s="38">
        <v>460.33333333333337</v>
      </c>
      <c r="H417" s="38">
        <v>472.33333333333337</v>
      </c>
      <c r="I417" s="38">
        <v>474.66666666666674</v>
      </c>
      <c r="J417" s="38">
        <v>478.33333333333337</v>
      </c>
      <c r="K417" s="31">
        <v>471</v>
      </c>
      <c r="L417" s="31">
        <v>465</v>
      </c>
      <c r="M417" s="31">
        <v>3.5926399999999998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3718.35</v>
      </c>
      <c r="D418" s="38">
        <v>3707.1166666666668</v>
      </c>
      <c r="E418" s="38">
        <v>3676.2333333333336</v>
      </c>
      <c r="F418" s="38">
        <v>3634.1166666666668</v>
      </c>
      <c r="G418" s="38">
        <v>3603.2333333333336</v>
      </c>
      <c r="H418" s="38">
        <v>3749.2333333333336</v>
      </c>
      <c r="I418" s="38">
        <v>3780.1166666666668</v>
      </c>
      <c r="J418" s="38">
        <v>3822.2333333333336</v>
      </c>
      <c r="K418" s="31">
        <v>3738</v>
      </c>
      <c r="L418" s="31">
        <v>3665</v>
      </c>
      <c r="M418" s="31">
        <v>3.2215699999999998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58.35</v>
      </c>
      <c r="D419" s="38">
        <v>58.933333333333337</v>
      </c>
      <c r="E419" s="38">
        <v>57.466666666666676</v>
      </c>
      <c r="F419" s="38">
        <v>56.583333333333336</v>
      </c>
      <c r="G419" s="38">
        <v>55.116666666666674</v>
      </c>
      <c r="H419" s="38">
        <v>59.816666666666677</v>
      </c>
      <c r="I419" s="38">
        <v>61.283333333333346</v>
      </c>
      <c r="J419" s="38">
        <v>62.166666666666679</v>
      </c>
      <c r="K419" s="31">
        <v>60.4</v>
      </c>
      <c r="L419" s="31">
        <v>58.05</v>
      </c>
      <c r="M419" s="31">
        <v>240.07101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5096.8500000000004</v>
      </c>
      <c r="D420" s="38">
        <v>5107.7</v>
      </c>
      <c r="E420" s="38">
        <v>5049.1499999999996</v>
      </c>
      <c r="F420" s="38">
        <v>5001.45</v>
      </c>
      <c r="G420" s="38">
        <v>4942.8999999999996</v>
      </c>
      <c r="H420" s="38">
        <v>5155.3999999999996</v>
      </c>
      <c r="I420" s="38">
        <v>5213.9500000000007</v>
      </c>
      <c r="J420" s="38">
        <v>5261.65</v>
      </c>
      <c r="K420" s="31">
        <v>5166.25</v>
      </c>
      <c r="L420" s="31">
        <v>5060</v>
      </c>
      <c r="M420" s="31">
        <v>8.8489999999999999E-2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581.9</v>
      </c>
      <c r="D421" s="38">
        <v>582.33333333333337</v>
      </c>
      <c r="E421" s="38">
        <v>577.66666666666674</v>
      </c>
      <c r="F421" s="38">
        <v>573.43333333333339</v>
      </c>
      <c r="G421" s="38">
        <v>568.76666666666677</v>
      </c>
      <c r="H421" s="38">
        <v>586.56666666666672</v>
      </c>
      <c r="I421" s="38">
        <v>591.23333333333346</v>
      </c>
      <c r="J421" s="38">
        <v>595.4666666666667</v>
      </c>
      <c r="K421" s="31">
        <v>587</v>
      </c>
      <c r="L421" s="31">
        <v>578.1</v>
      </c>
      <c r="M421" s="31">
        <v>1.7012700000000001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4370.75</v>
      </c>
      <c r="D422" s="38">
        <v>4385.1833333333334</v>
      </c>
      <c r="E422" s="38">
        <v>4345.3666666666668</v>
      </c>
      <c r="F422" s="38">
        <v>4319.9833333333336</v>
      </c>
      <c r="G422" s="38">
        <v>4280.166666666667</v>
      </c>
      <c r="H422" s="38">
        <v>4410.5666666666666</v>
      </c>
      <c r="I422" s="38">
        <v>4450.3833333333341</v>
      </c>
      <c r="J422" s="38">
        <v>4475.7666666666664</v>
      </c>
      <c r="K422" s="31">
        <v>4425</v>
      </c>
      <c r="L422" s="31">
        <v>4359.8</v>
      </c>
      <c r="M422" s="31">
        <v>0.33899000000000001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586.79999999999995</v>
      </c>
      <c r="D423" s="38">
        <v>597.93333333333328</v>
      </c>
      <c r="E423" s="38">
        <v>569.91666666666652</v>
      </c>
      <c r="F423" s="38">
        <v>553.03333333333319</v>
      </c>
      <c r="G423" s="38">
        <v>525.01666666666642</v>
      </c>
      <c r="H423" s="38">
        <v>614.81666666666661</v>
      </c>
      <c r="I423" s="38">
        <v>642.83333333333326</v>
      </c>
      <c r="J423" s="38">
        <v>659.7166666666667</v>
      </c>
      <c r="K423" s="31">
        <v>625.95000000000005</v>
      </c>
      <c r="L423" s="31">
        <v>581.04999999999995</v>
      </c>
      <c r="M423" s="31">
        <v>34.31091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1020.9</v>
      </c>
      <c r="D424" s="38">
        <v>1022.9</v>
      </c>
      <c r="E424" s="38">
        <v>1014</v>
      </c>
      <c r="F424" s="38">
        <v>1007.1</v>
      </c>
      <c r="G424" s="38">
        <v>998.2</v>
      </c>
      <c r="H424" s="38">
        <v>1029.8</v>
      </c>
      <c r="I424" s="38">
        <v>1038.6999999999998</v>
      </c>
      <c r="J424" s="38">
        <v>1045.5999999999999</v>
      </c>
      <c r="K424" s="31">
        <v>1031.8</v>
      </c>
      <c r="L424" s="31">
        <v>1016</v>
      </c>
      <c r="M424" s="31">
        <v>3.2435100000000001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2310.8000000000002</v>
      </c>
      <c r="D425" s="38">
        <v>2313.3333333333335</v>
      </c>
      <c r="E425" s="38">
        <v>2293.666666666667</v>
      </c>
      <c r="F425" s="38">
        <v>2276.5333333333333</v>
      </c>
      <c r="G425" s="38">
        <v>2256.8666666666668</v>
      </c>
      <c r="H425" s="38">
        <v>2330.4666666666672</v>
      </c>
      <c r="I425" s="38">
        <v>2350.1333333333341</v>
      </c>
      <c r="J425" s="38">
        <v>2367.2666666666673</v>
      </c>
      <c r="K425" s="31">
        <v>2333</v>
      </c>
      <c r="L425" s="31">
        <v>2296.1999999999998</v>
      </c>
      <c r="M425" s="31">
        <v>4.2023700000000002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619.9</v>
      </c>
      <c r="D426" s="38">
        <v>621.6</v>
      </c>
      <c r="E426" s="38">
        <v>615.30000000000007</v>
      </c>
      <c r="F426" s="38">
        <v>610.70000000000005</v>
      </c>
      <c r="G426" s="38">
        <v>604.40000000000009</v>
      </c>
      <c r="H426" s="38">
        <v>626.20000000000005</v>
      </c>
      <c r="I426" s="38">
        <v>632.5</v>
      </c>
      <c r="J426" s="38">
        <v>637.1</v>
      </c>
      <c r="K426" s="31">
        <v>627.9</v>
      </c>
      <c r="L426" s="31">
        <v>617</v>
      </c>
      <c r="M426" s="31">
        <v>1.56762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576.9</v>
      </c>
      <c r="D427" s="38">
        <v>573.61666666666667</v>
      </c>
      <c r="E427" s="38">
        <v>569.2833333333333</v>
      </c>
      <c r="F427" s="38">
        <v>561.66666666666663</v>
      </c>
      <c r="G427" s="38">
        <v>557.33333333333326</v>
      </c>
      <c r="H427" s="38">
        <v>581.23333333333335</v>
      </c>
      <c r="I427" s="38">
        <v>585.56666666666661</v>
      </c>
      <c r="J427" s="38">
        <v>593.18333333333339</v>
      </c>
      <c r="K427" s="31">
        <v>577.95000000000005</v>
      </c>
      <c r="L427" s="31">
        <v>566</v>
      </c>
      <c r="M427" s="31">
        <v>185.79297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86.05</v>
      </c>
      <c r="D428" s="38">
        <v>86.333333333333329</v>
      </c>
      <c r="E428" s="38">
        <v>85.516666666666652</v>
      </c>
      <c r="F428" s="38">
        <v>84.98333333333332</v>
      </c>
      <c r="G428" s="38">
        <v>84.166666666666643</v>
      </c>
      <c r="H428" s="38">
        <v>86.86666666666666</v>
      </c>
      <c r="I428" s="38">
        <v>87.683333333333351</v>
      </c>
      <c r="J428" s="38">
        <v>88.216666666666669</v>
      </c>
      <c r="K428" s="31">
        <v>87.15</v>
      </c>
      <c r="L428" s="31">
        <v>85.8</v>
      </c>
      <c r="M428" s="31">
        <v>113.86588999999999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381.6</v>
      </c>
      <c r="D429" s="38">
        <v>375.73333333333335</v>
      </c>
      <c r="E429" s="38">
        <v>369.86666666666667</v>
      </c>
      <c r="F429" s="38">
        <v>358.13333333333333</v>
      </c>
      <c r="G429" s="38">
        <v>352.26666666666665</v>
      </c>
      <c r="H429" s="38">
        <v>387.4666666666667</v>
      </c>
      <c r="I429" s="38">
        <v>393.33333333333337</v>
      </c>
      <c r="J429" s="38">
        <v>405.06666666666672</v>
      </c>
      <c r="K429" s="31">
        <v>381.6</v>
      </c>
      <c r="L429" s="31">
        <v>364</v>
      </c>
      <c r="M429" s="31">
        <v>3.1205099999999999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154.94999999999999</v>
      </c>
      <c r="D430" s="38">
        <v>155.81666666666666</v>
      </c>
      <c r="E430" s="38">
        <v>152.18333333333334</v>
      </c>
      <c r="F430" s="38">
        <v>149.41666666666669</v>
      </c>
      <c r="G430" s="38">
        <v>145.78333333333336</v>
      </c>
      <c r="H430" s="38">
        <v>158.58333333333331</v>
      </c>
      <c r="I430" s="38">
        <v>162.21666666666664</v>
      </c>
      <c r="J430" s="38">
        <v>164.98333333333329</v>
      </c>
      <c r="K430" s="31">
        <v>159.44999999999999</v>
      </c>
      <c r="L430" s="31">
        <v>153.05000000000001</v>
      </c>
      <c r="M430" s="31">
        <v>21.940760000000001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406.2</v>
      </c>
      <c r="D431" s="38">
        <v>407.36666666666662</v>
      </c>
      <c r="E431" s="38">
        <v>403.53333333333325</v>
      </c>
      <c r="F431" s="38">
        <v>400.86666666666662</v>
      </c>
      <c r="G431" s="38">
        <v>397.03333333333325</v>
      </c>
      <c r="H431" s="38">
        <v>410.03333333333325</v>
      </c>
      <c r="I431" s="38">
        <v>413.86666666666662</v>
      </c>
      <c r="J431" s="38">
        <v>416.53333333333325</v>
      </c>
      <c r="K431" s="31">
        <v>411.2</v>
      </c>
      <c r="L431" s="31">
        <v>404.7</v>
      </c>
      <c r="M431" s="31">
        <v>1.68712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223.25</v>
      </c>
      <c r="D432" s="38">
        <v>224.08333333333334</v>
      </c>
      <c r="E432" s="38">
        <v>221.4666666666667</v>
      </c>
      <c r="F432" s="38">
        <v>219.68333333333337</v>
      </c>
      <c r="G432" s="38">
        <v>217.06666666666672</v>
      </c>
      <c r="H432" s="38">
        <v>225.86666666666667</v>
      </c>
      <c r="I432" s="38">
        <v>228.48333333333329</v>
      </c>
      <c r="J432" s="38">
        <v>230.26666666666665</v>
      </c>
      <c r="K432" s="31">
        <v>226.7</v>
      </c>
      <c r="L432" s="31">
        <v>222.3</v>
      </c>
      <c r="M432" s="31">
        <v>1.65428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1123.7</v>
      </c>
      <c r="D433" s="38">
        <v>1121.5833333333333</v>
      </c>
      <c r="E433" s="38">
        <v>1112.7166666666665</v>
      </c>
      <c r="F433" s="38">
        <v>1101.7333333333331</v>
      </c>
      <c r="G433" s="38">
        <v>1092.8666666666663</v>
      </c>
      <c r="H433" s="38">
        <v>1132.5666666666666</v>
      </c>
      <c r="I433" s="38">
        <v>1141.4333333333334</v>
      </c>
      <c r="J433" s="38">
        <v>1152.4166666666667</v>
      </c>
      <c r="K433" s="31">
        <v>1130.45</v>
      </c>
      <c r="L433" s="31">
        <v>1110.5999999999999</v>
      </c>
      <c r="M433" s="31">
        <v>30.504180000000002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568.25</v>
      </c>
      <c r="D434" s="38">
        <v>561.33333333333337</v>
      </c>
      <c r="E434" s="38">
        <v>550.2166666666667</v>
      </c>
      <c r="F434" s="38">
        <v>532.18333333333328</v>
      </c>
      <c r="G434" s="38">
        <v>521.06666666666661</v>
      </c>
      <c r="H434" s="38">
        <v>579.36666666666679</v>
      </c>
      <c r="I434" s="38">
        <v>590.48333333333335</v>
      </c>
      <c r="J434" s="38">
        <v>608.51666666666688</v>
      </c>
      <c r="K434" s="31">
        <v>572.45000000000005</v>
      </c>
      <c r="L434" s="31">
        <v>543.29999999999995</v>
      </c>
      <c r="M434" s="31">
        <v>53.269669999999998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2596.15</v>
      </c>
      <c r="D435" s="38">
        <v>2594.0499999999997</v>
      </c>
      <c r="E435" s="38">
        <v>2578.0999999999995</v>
      </c>
      <c r="F435" s="38">
        <v>2560.0499999999997</v>
      </c>
      <c r="G435" s="38">
        <v>2544.0999999999995</v>
      </c>
      <c r="H435" s="38">
        <v>2612.0999999999995</v>
      </c>
      <c r="I435" s="38">
        <v>2628.0499999999993</v>
      </c>
      <c r="J435" s="38">
        <v>2646.0999999999995</v>
      </c>
      <c r="K435" s="31">
        <v>2610</v>
      </c>
      <c r="L435" s="31">
        <v>2576</v>
      </c>
      <c r="M435" s="31">
        <v>0.13972999999999999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1251.9000000000001</v>
      </c>
      <c r="D436" s="38">
        <v>1258.6166666666668</v>
      </c>
      <c r="E436" s="38">
        <v>1242.2833333333335</v>
      </c>
      <c r="F436" s="38">
        <v>1232.6666666666667</v>
      </c>
      <c r="G436" s="38">
        <v>1216.3333333333335</v>
      </c>
      <c r="H436" s="38">
        <v>1268.2333333333336</v>
      </c>
      <c r="I436" s="38">
        <v>1284.5666666666666</v>
      </c>
      <c r="J436" s="38">
        <v>1294.1833333333336</v>
      </c>
      <c r="K436" s="31">
        <v>1274.95</v>
      </c>
      <c r="L436" s="31">
        <v>1249</v>
      </c>
      <c r="M436" s="31">
        <v>0.31980999999999998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364.45</v>
      </c>
      <c r="D437" s="38">
        <v>365.11666666666662</v>
      </c>
      <c r="E437" s="38">
        <v>362.83333333333326</v>
      </c>
      <c r="F437" s="38">
        <v>361.21666666666664</v>
      </c>
      <c r="G437" s="38">
        <v>358.93333333333328</v>
      </c>
      <c r="H437" s="38">
        <v>366.73333333333323</v>
      </c>
      <c r="I437" s="38">
        <v>369.01666666666665</v>
      </c>
      <c r="J437" s="38">
        <v>370.63333333333321</v>
      </c>
      <c r="K437" s="31">
        <v>367.4</v>
      </c>
      <c r="L437" s="31">
        <v>363.5</v>
      </c>
      <c r="M437" s="31">
        <v>1.0835999999999999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388.85</v>
      </c>
      <c r="D438" s="38">
        <v>387.45</v>
      </c>
      <c r="E438" s="38">
        <v>383.4</v>
      </c>
      <c r="F438" s="38">
        <v>377.95</v>
      </c>
      <c r="G438" s="38">
        <v>373.9</v>
      </c>
      <c r="H438" s="38">
        <v>392.9</v>
      </c>
      <c r="I438" s="38">
        <v>396.95000000000005</v>
      </c>
      <c r="J438" s="38">
        <v>402.4</v>
      </c>
      <c r="K438" s="31">
        <v>391.5</v>
      </c>
      <c r="L438" s="31">
        <v>382</v>
      </c>
      <c r="M438" s="31">
        <v>3.0718999999999999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4432.75</v>
      </c>
      <c r="D439" s="38">
        <v>4423.083333333333</v>
      </c>
      <c r="E439" s="38">
        <v>4381.3166666666657</v>
      </c>
      <c r="F439" s="38">
        <v>4329.8833333333323</v>
      </c>
      <c r="G439" s="38">
        <v>4288.116666666665</v>
      </c>
      <c r="H439" s="38">
        <v>4474.5166666666664</v>
      </c>
      <c r="I439" s="38">
        <v>4516.2833333333347</v>
      </c>
      <c r="J439" s="38">
        <v>4567.7166666666672</v>
      </c>
      <c r="K439" s="31">
        <v>4464.8500000000004</v>
      </c>
      <c r="L439" s="31">
        <v>4371.6499999999996</v>
      </c>
      <c r="M439" s="31">
        <v>4.1778599999999999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521.25</v>
      </c>
      <c r="D440" s="38">
        <v>522.4</v>
      </c>
      <c r="E440" s="38">
        <v>516.94999999999993</v>
      </c>
      <c r="F440" s="38">
        <v>512.65</v>
      </c>
      <c r="G440" s="38">
        <v>507.19999999999993</v>
      </c>
      <c r="H440" s="38">
        <v>526.69999999999993</v>
      </c>
      <c r="I440" s="38">
        <v>532.15</v>
      </c>
      <c r="J440" s="38">
        <v>536.44999999999993</v>
      </c>
      <c r="K440" s="31">
        <v>527.85</v>
      </c>
      <c r="L440" s="31">
        <v>518.1</v>
      </c>
      <c r="M440" s="31">
        <v>3.9250400000000001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21.85</v>
      </c>
      <c r="D441" s="38">
        <v>21.566666666666666</v>
      </c>
      <c r="E441" s="38">
        <v>21.283333333333331</v>
      </c>
      <c r="F441" s="38">
        <v>20.716666666666665</v>
      </c>
      <c r="G441" s="38">
        <v>20.43333333333333</v>
      </c>
      <c r="H441" s="38">
        <v>22.133333333333333</v>
      </c>
      <c r="I441" s="38">
        <v>22.416666666666671</v>
      </c>
      <c r="J441" s="38">
        <v>22.983333333333334</v>
      </c>
      <c r="K441" s="31">
        <v>21.85</v>
      </c>
      <c r="L441" s="31">
        <v>21</v>
      </c>
      <c r="M441" s="31">
        <v>2048.7480700000001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283.14999999999998</v>
      </c>
      <c r="D442" s="38">
        <v>285.38333333333333</v>
      </c>
      <c r="E442" s="38">
        <v>279.26666666666665</v>
      </c>
      <c r="F442" s="38">
        <v>275.38333333333333</v>
      </c>
      <c r="G442" s="38">
        <v>269.26666666666665</v>
      </c>
      <c r="H442" s="38">
        <v>289.26666666666665</v>
      </c>
      <c r="I442" s="38">
        <v>295.38333333333333</v>
      </c>
      <c r="J442" s="38">
        <v>299.26666666666665</v>
      </c>
      <c r="K442" s="31">
        <v>291.5</v>
      </c>
      <c r="L442" s="31">
        <v>281.5</v>
      </c>
      <c r="M442" s="31">
        <v>10.96453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804.4</v>
      </c>
      <c r="D443" s="38">
        <v>808.9</v>
      </c>
      <c r="E443" s="38">
        <v>797.9</v>
      </c>
      <c r="F443" s="38">
        <v>791.4</v>
      </c>
      <c r="G443" s="38">
        <v>780.4</v>
      </c>
      <c r="H443" s="38">
        <v>815.4</v>
      </c>
      <c r="I443" s="38">
        <v>826.4</v>
      </c>
      <c r="J443" s="38">
        <v>832.9</v>
      </c>
      <c r="K443" s="31">
        <v>819.9</v>
      </c>
      <c r="L443" s="31">
        <v>802.4</v>
      </c>
      <c r="M443" s="31">
        <v>7.2811599999999999</v>
      </c>
      <c r="N443" s="1"/>
      <c r="O443" s="1"/>
    </row>
    <row r="444" spans="1:15" ht="12.75" customHeight="1">
      <c r="A444" s="33">
        <v>434</v>
      </c>
      <c r="B444" s="58" t="s">
        <v>871</v>
      </c>
      <c r="C444" s="31">
        <v>522.54999999999995</v>
      </c>
      <c r="D444" s="38">
        <v>529.59999999999991</v>
      </c>
      <c r="E444" s="38">
        <v>513.29999999999984</v>
      </c>
      <c r="F444" s="38">
        <v>504.04999999999995</v>
      </c>
      <c r="G444" s="38">
        <v>487.74999999999989</v>
      </c>
      <c r="H444" s="38">
        <v>538.8499999999998</v>
      </c>
      <c r="I444" s="38">
        <v>555.15</v>
      </c>
      <c r="J444" s="38">
        <v>564.39999999999975</v>
      </c>
      <c r="K444" s="31">
        <v>545.9</v>
      </c>
      <c r="L444" s="31">
        <v>520.35</v>
      </c>
      <c r="M444" s="31">
        <v>6.55626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1032.3499999999999</v>
      </c>
      <c r="D445" s="38">
        <v>1035.8</v>
      </c>
      <c r="E445" s="38">
        <v>1022.5999999999999</v>
      </c>
      <c r="F445" s="38">
        <v>1012.8499999999999</v>
      </c>
      <c r="G445" s="38">
        <v>999.64999999999986</v>
      </c>
      <c r="H445" s="38">
        <v>1045.55</v>
      </c>
      <c r="I445" s="38">
        <v>1058.7500000000002</v>
      </c>
      <c r="J445" s="38">
        <v>1068.5</v>
      </c>
      <c r="K445" s="31">
        <v>1049</v>
      </c>
      <c r="L445" s="31">
        <v>1026.05</v>
      </c>
      <c r="M445" s="31">
        <v>3.5138699999999998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1004.65</v>
      </c>
      <c r="D446" s="38">
        <v>1008</v>
      </c>
      <c r="E446" s="38">
        <v>1000.15</v>
      </c>
      <c r="F446" s="38">
        <v>995.65</v>
      </c>
      <c r="G446" s="38">
        <v>987.8</v>
      </c>
      <c r="H446" s="38">
        <v>1012.5</v>
      </c>
      <c r="I446" s="38">
        <v>1020.3499999999999</v>
      </c>
      <c r="J446" s="38">
        <v>1024.8499999999999</v>
      </c>
      <c r="K446" s="31">
        <v>1015.85</v>
      </c>
      <c r="L446" s="31">
        <v>1003.5</v>
      </c>
      <c r="M446" s="31">
        <v>6.3379399999999997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1818.2</v>
      </c>
      <c r="D447" s="38">
        <v>1806.7166666666669</v>
      </c>
      <c r="E447" s="38">
        <v>1781.5333333333338</v>
      </c>
      <c r="F447" s="38">
        <v>1744.8666666666668</v>
      </c>
      <c r="G447" s="38">
        <v>1719.6833333333336</v>
      </c>
      <c r="H447" s="38">
        <v>1843.3833333333339</v>
      </c>
      <c r="I447" s="38">
        <v>1868.5666666666668</v>
      </c>
      <c r="J447" s="38">
        <v>1905.233333333334</v>
      </c>
      <c r="K447" s="31">
        <v>1831.9</v>
      </c>
      <c r="L447" s="31">
        <v>1770.05</v>
      </c>
      <c r="M447" s="31">
        <v>20.976389999999999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3398.25</v>
      </c>
      <c r="D448" s="38">
        <v>3392.0833333333335</v>
      </c>
      <c r="E448" s="38">
        <v>3382.166666666667</v>
      </c>
      <c r="F448" s="38">
        <v>3366.0833333333335</v>
      </c>
      <c r="G448" s="38">
        <v>3356.166666666667</v>
      </c>
      <c r="H448" s="38">
        <v>3408.166666666667</v>
      </c>
      <c r="I448" s="38">
        <v>3418.0833333333339</v>
      </c>
      <c r="J448" s="38">
        <v>3434.166666666667</v>
      </c>
      <c r="K448" s="31">
        <v>3402</v>
      </c>
      <c r="L448" s="31">
        <v>3376</v>
      </c>
      <c r="M448" s="31">
        <v>13.300459999999999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844.55</v>
      </c>
      <c r="D449" s="38">
        <v>844.30000000000007</v>
      </c>
      <c r="E449" s="38">
        <v>840.60000000000014</v>
      </c>
      <c r="F449" s="38">
        <v>836.65000000000009</v>
      </c>
      <c r="G449" s="38">
        <v>832.95000000000016</v>
      </c>
      <c r="H449" s="38">
        <v>848.25000000000011</v>
      </c>
      <c r="I449" s="38">
        <v>851.95000000000016</v>
      </c>
      <c r="J449" s="38">
        <v>855.90000000000009</v>
      </c>
      <c r="K449" s="31">
        <v>848</v>
      </c>
      <c r="L449" s="31">
        <v>840.35</v>
      </c>
      <c r="M449" s="31">
        <v>5.1648199999999997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7106.75</v>
      </c>
      <c r="D450" s="38">
        <v>7106.2666666666664</v>
      </c>
      <c r="E450" s="38">
        <v>7024.5333333333328</v>
      </c>
      <c r="F450" s="38">
        <v>6942.3166666666666</v>
      </c>
      <c r="G450" s="38">
        <v>6860.583333333333</v>
      </c>
      <c r="H450" s="38">
        <v>7188.4833333333327</v>
      </c>
      <c r="I450" s="38">
        <v>7270.2166666666662</v>
      </c>
      <c r="J450" s="38">
        <v>7352.4333333333325</v>
      </c>
      <c r="K450" s="31">
        <v>7188</v>
      </c>
      <c r="L450" s="31">
        <v>7024.05</v>
      </c>
      <c r="M450" s="31">
        <v>1.4984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2430.6</v>
      </c>
      <c r="D451" s="38">
        <v>2434.85</v>
      </c>
      <c r="E451" s="38">
        <v>2416.85</v>
      </c>
      <c r="F451" s="38">
        <v>2403.1</v>
      </c>
      <c r="G451" s="38">
        <v>2385.1</v>
      </c>
      <c r="H451" s="38">
        <v>2448.6</v>
      </c>
      <c r="I451" s="38">
        <v>2466.6</v>
      </c>
      <c r="J451" s="38">
        <v>2480.35</v>
      </c>
      <c r="K451" s="31">
        <v>2452.85</v>
      </c>
      <c r="L451" s="31">
        <v>2421.1</v>
      </c>
      <c r="M451" s="31">
        <v>0.40290999999999999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403.35</v>
      </c>
      <c r="D452" s="38">
        <v>402.61666666666662</v>
      </c>
      <c r="E452" s="38">
        <v>398.53333333333325</v>
      </c>
      <c r="F452" s="38">
        <v>393.71666666666664</v>
      </c>
      <c r="G452" s="38">
        <v>389.63333333333327</v>
      </c>
      <c r="H452" s="38">
        <v>407.43333333333322</v>
      </c>
      <c r="I452" s="38">
        <v>411.51666666666659</v>
      </c>
      <c r="J452" s="38">
        <v>416.3333333333332</v>
      </c>
      <c r="K452" s="31">
        <v>406.7</v>
      </c>
      <c r="L452" s="31">
        <v>397.8</v>
      </c>
      <c r="M452" s="31">
        <v>23.82771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613.9</v>
      </c>
      <c r="D453" s="38">
        <v>616.6</v>
      </c>
      <c r="E453" s="38">
        <v>610.45000000000005</v>
      </c>
      <c r="F453" s="38">
        <v>607</v>
      </c>
      <c r="G453" s="38">
        <v>600.85</v>
      </c>
      <c r="H453" s="38">
        <v>620.05000000000007</v>
      </c>
      <c r="I453" s="38">
        <v>626.19999999999993</v>
      </c>
      <c r="J453" s="38">
        <v>629.65000000000009</v>
      </c>
      <c r="K453" s="31">
        <v>622.75</v>
      </c>
      <c r="L453" s="31">
        <v>613.15</v>
      </c>
      <c r="M453" s="31">
        <v>82.483329999999995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245.6</v>
      </c>
      <c r="D454" s="38">
        <v>245.86666666666667</v>
      </c>
      <c r="E454" s="38">
        <v>243.23333333333335</v>
      </c>
      <c r="F454" s="38">
        <v>240.86666666666667</v>
      </c>
      <c r="G454" s="38">
        <v>238.23333333333335</v>
      </c>
      <c r="H454" s="38">
        <v>248.23333333333335</v>
      </c>
      <c r="I454" s="38">
        <v>250.86666666666667</v>
      </c>
      <c r="J454" s="38">
        <v>253.23333333333335</v>
      </c>
      <c r="K454" s="31">
        <v>248.5</v>
      </c>
      <c r="L454" s="31">
        <v>243.5</v>
      </c>
      <c r="M454" s="31">
        <v>230.10389000000001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118.95</v>
      </c>
      <c r="D455" s="38">
        <v>118.61666666666667</v>
      </c>
      <c r="E455" s="38">
        <v>117.98333333333335</v>
      </c>
      <c r="F455" s="38">
        <v>117.01666666666668</v>
      </c>
      <c r="G455" s="38">
        <v>116.38333333333335</v>
      </c>
      <c r="H455" s="38">
        <v>119.58333333333334</v>
      </c>
      <c r="I455" s="38">
        <v>120.21666666666667</v>
      </c>
      <c r="J455" s="38">
        <v>121.18333333333334</v>
      </c>
      <c r="K455" s="31">
        <v>119.25</v>
      </c>
      <c r="L455" s="31">
        <v>117.65</v>
      </c>
      <c r="M455" s="31">
        <v>437.44909000000001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82.45</v>
      </c>
      <c r="D456" s="38">
        <v>82.95</v>
      </c>
      <c r="E456" s="38">
        <v>81.050000000000011</v>
      </c>
      <c r="F456" s="38">
        <v>79.650000000000006</v>
      </c>
      <c r="G456" s="38">
        <v>77.750000000000014</v>
      </c>
      <c r="H456" s="38">
        <v>84.350000000000009</v>
      </c>
      <c r="I456" s="38">
        <v>86.250000000000014</v>
      </c>
      <c r="J456" s="38">
        <v>87.65</v>
      </c>
      <c r="K456" s="31">
        <v>84.85</v>
      </c>
      <c r="L456" s="31">
        <v>81.55</v>
      </c>
      <c r="M456" s="31">
        <v>135.27349000000001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1403.15</v>
      </c>
      <c r="D457" s="38">
        <v>1407.4166666666667</v>
      </c>
      <c r="E457" s="38">
        <v>1396.8333333333335</v>
      </c>
      <c r="F457" s="38">
        <v>1390.5166666666667</v>
      </c>
      <c r="G457" s="38">
        <v>1379.9333333333334</v>
      </c>
      <c r="H457" s="38">
        <v>1413.7333333333336</v>
      </c>
      <c r="I457" s="38">
        <v>1424.3166666666671</v>
      </c>
      <c r="J457" s="38">
        <v>1430.6333333333337</v>
      </c>
      <c r="K457" s="31">
        <v>1418</v>
      </c>
      <c r="L457" s="31">
        <v>1401.1</v>
      </c>
      <c r="M457" s="31">
        <v>0.41060999999999998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424.6</v>
      </c>
      <c r="D458" s="38">
        <v>426.31666666666666</v>
      </c>
      <c r="E458" s="38">
        <v>419.83333333333331</v>
      </c>
      <c r="F458" s="38">
        <v>415.06666666666666</v>
      </c>
      <c r="G458" s="38">
        <v>408.58333333333331</v>
      </c>
      <c r="H458" s="38">
        <v>431.08333333333331</v>
      </c>
      <c r="I458" s="38">
        <v>437.56666666666666</v>
      </c>
      <c r="J458" s="38">
        <v>442.33333333333331</v>
      </c>
      <c r="K458" s="31">
        <v>432.8</v>
      </c>
      <c r="L458" s="31">
        <v>421.55</v>
      </c>
      <c r="M458" s="31">
        <v>0.75902000000000003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2313.5500000000002</v>
      </c>
      <c r="D459" s="38">
        <v>2317.85</v>
      </c>
      <c r="E459" s="38">
        <v>2285.6999999999998</v>
      </c>
      <c r="F459" s="38">
        <v>2257.85</v>
      </c>
      <c r="G459" s="38">
        <v>2225.6999999999998</v>
      </c>
      <c r="H459" s="38">
        <v>2345.6999999999998</v>
      </c>
      <c r="I459" s="38">
        <v>2377.8500000000004</v>
      </c>
      <c r="J459" s="38">
        <v>2405.6999999999998</v>
      </c>
      <c r="K459" s="31">
        <v>2350</v>
      </c>
      <c r="L459" s="31">
        <v>2290</v>
      </c>
      <c r="M459" s="31">
        <v>0.37635000000000002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1201</v>
      </c>
      <c r="D460" s="38">
        <v>1206.3500000000001</v>
      </c>
      <c r="E460" s="38">
        <v>1193.8500000000004</v>
      </c>
      <c r="F460" s="38">
        <v>1186.7000000000003</v>
      </c>
      <c r="G460" s="38">
        <v>1174.2000000000005</v>
      </c>
      <c r="H460" s="38">
        <v>1213.5000000000002</v>
      </c>
      <c r="I460" s="38">
        <v>1225.9999999999998</v>
      </c>
      <c r="J460" s="38">
        <v>1233.1500000000001</v>
      </c>
      <c r="K460" s="31">
        <v>1218.8499999999999</v>
      </c>
      <c r="L460" s="31">
        <v>1199.2</v>
      </c>
      <c r="M460" s="31">
        <v>15.69035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848.9</v>
      </c>
      <c r="D461" s="38">
        <v>850.66666666666663</v>
      </c>
      <c r="E461" s="38">
        <v>844.33333333333326</v>
      </c>
      <c r="F461" s="38">
        <v>839.76666666666665</v>
      </c>
      <c r="G461" s="38">
        <v>833.43333333333328</v>
      </c>
      <c r="H461" s="38">
        <v>855.23333333333323</v>
      </c>
      <c r="I461" s="38">
        <v>861.56666666666649</v>
      </c>
      <c r="J461" s="38">
        <v>866.13333333333321</v>
      </c>
      <c r="K461" s="31">
        <v>857</v>
      </c>
      <c r="L461" s="31">
        <v>846.1</v>
      </c>
      <c r="M461" s="31">
        <v>3.72654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131.05000000000001</v>
      </c>
      <c r="D462" s="38">
        <v>131.35000000000002</v>
      </c>
      <c r="E462" s="38">
        <v>129.80000000000004</v>
      </c>
      <c r="F462" s="38">
        <v>128.55000000000001</v>
      </c>
      <c r="G462" s="38">
        <v>127.00000000000003</v>
      </c>
      <c r="H462" s="38">
        <v>132.60000000000005</v>
      </c>
      <c r="I462" s="38">
        <v>134.15</v>
      </c>
      <c r="J462" s="38">
        <v>135.40000000000006</v>
      </c>
      <c r="K462" s="31">
        <v>132.9</v>
      </c>
      <c r="L462" s="31">
        <v>130.1</v>
      </c>
      <c r="M462" s="31">
        <v>14.59728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849.95</v>
      </c>
      <c r="D463" s="38">
        <v>852.04999999999984</v>
      </c>
      <c r="E463" s="38">
        <v>841.6999999999997</v>
      </c>
      <c r="F463" s="38">
        <v>833.44999999999982</v>
      </c>
      <c r="G463" s="38">
        <v>823.09999999999968</v>
      </c>
      <c r="H463" s="38">
        <v>860.29999999999973</v>
      </c>
      <c r="I463" s="38">
        <v>870.64999999999986</v>
      </c>
      <c r="J463" s="38">
        <v>878.89999999999975</v>
      </c>
      <c r="K463" s="31">
        <v>862.4</v>
      </c>
      <c r="L463" s="31">
        <v>843.8</v>
      </c>
      <c r="M463" s="31">
        <v>2.93364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2738.05</v>
      </c>
      <c r="D464" s="38">
        <v>2736.0333333333333</v>
      </c>
      <c r="E464" s="38">
        <v>2707.5666666666666</v>
      </c>
      <c r="F464" s="38">
        <v>2677.0833333333335</v>
      </c>
      <c r="G464" s="38">
        <v>2648.6166666666668</v>
      </c>
      <c r="H464" s="38">
        <v>2766.5166666666664</v>
      </c>
      <c r="I464" s="38">
        <v>2794.9833333333327</v>
      </c>
      <c r="J464" s="38">
        <v>2825.4666666666662</v>
      </c>
      <c r="K464" s="31">
        <v>2764.5</v>
      </c>
      <c r="L464" s="31">
        <v>2705.55</v>
      </c>
      <c r="M464" s="31">
        <v>0.60501000000000005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3234.65</v>
      </c>
      <c r="D465" s="38">
        <v>3246.5833333333335</v>
      </c>
      <c r="E465" s="38">
        <v>3163.166666666667</v>
      </c>
      <c r="F465" s="38">
        <v>3091.6833333333334</v>
      </c>
      <c r="G465" s="38">
        <v>3008.2666666666669</v>
      </c>
      <c r="H465" s="38">
        <v>3318.0666666666671</v>
      </c>
      <c r="I465" s="38">
        <v>3401.483333333334</v>
      </c>
      <c r="J465" s="38">
        <v>3472.9666666666672</v>
      </c>
      <c r="K465" s="31">
        <v>3330</v>
      </c>
      <c r="L465" s="31">
        <v>3175.1</v>
      </c>
      <c r="M465" s="31">
        <v>0.47738000000000003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3070</v>
      </c>
      <c r="D466" s="38">
        <v>3070.4333333333329</v>
      </c>
      <c r="E466" s="38">
        <v>3055.8666666666659</v>
      </c>
      <c r="F466" s="38">
        <v>3041.7333333333331</v>
      </c>
      <c r="G466" s="38">
        <v>3027.1666666666661</v>
      </c>
      <c r="H466" s="38">
        <v>3084.5666666666657</v>
      </c>
      <c r="I466" s="38">
        <v>3099.1333333333323</v>
      </c>
      <c r="J466" s="38">
        <v>3113.2666666666655</v>
      </c>
      <c r="K466" s="31">
        <v>3085</v>
      </c>
      <c r="L466" s="31">
        <v>3056.3</v>
      </c>
      <c r="M466" s="31">
        <v>6.0219699999999996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1938.5</v>
      </c>
      <c r="D467" s="38">
        <v>1958.5333333333335</v>
      </c>
      <c r="E467" s="38">
        <v>1907.9666666666672</v>
      </c>
      <c r="F467" s="38">
        <v>1877.4333333333336</v>
      </c>
      <c r="G467" s="38">
        <v>1826.8666666666672</v>
      </c>
      <c r="H467" s="38">
        <v>1989.0666666666671</v>
      </c>
      <c r="I467" s="38">
        <v>2039.6333333333332</v>
      </c>
      <c r="J467" s="38">
        <v>2070.166666666667</v>
      </c>
      <c r="K467" s="31">
        <v>2009.1</v>
      </c>
      <c r="L467" s="31">
        <v>1928</v>
      </c>
      <c r="M467" s="31">
        <v>4.0070699999999997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659.75</v>
      </c>
      <c r="D468" s="38">
        <v>659.85</v>
      </c>
      <c r="E468" s="38">
        <v>653.90000000000009</v>
      </c>
      <c r="F468" s="38">
        <v>648.05000000000007</v>
      </c>
      <c r="G468" s="38">
        <v>642.10000000000014</v>
      </c>
      <c r="H468" s="38">
        <v>665.7</v>
      </c>
      <c r="I468" s="38">
        <v>671.65000000000009</v>
      </c>
      <c r="J468" s="38">
        <v>677.5</v>
      </c>
      <c r="K468" s="31">
        <v>665.8</v>
      </c>
      <c r="L468" s="31">
        <v>654</v>
      </c>
      <c r="M468" s="31">
        <v>2.0380099999999999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793.95</v>
      </c>
      <c r="D469" s="38">
        <v>793.30000000000007</v>
      </c>
      <c r="E469" s="38">
        <v>785.65000000000009</v>
      </c>
      <c r="F469" s="38">
        <v>777.35</v>
      </c>
      <c r="G469" s="38">
        <v>769.7</v>
      </c>
      <c r="H469" s="38">
        <v>801.60000000000014</v>
      </c>
      <c r="I469" s="38">
        <v>809.25</v>
      </c>
      <c r="J469" s="38">
        <v>817.55000000000018</v>
      </c>
      <c r="K469" s="31">
        <v>800.95</v>
      </c>
      <c r="L469" s="31">
        <v>785</v>
      </c>
      <c r="M469" s="31">
        <v>0.25052000000000002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2050.9499999999998</v>
      </c>
      <c r="D470" s="38">
        <v>2049.25</v>
      </c>
      <c r="E470" s="38">
        <v>2029.5500000000002</v>
      </c>
      <c r="F470" s="38">
        <v>2008.15</v>
      </c>
      <c r="G470" s="38">
        <v>1988.4500000000003</v>
      </c>
      <c r="H470" s="38">
        <v>2070.65</v>
      </c>
      <c r="I470" s="38">
        <v>2090.35</v>
      </c>
      <c r="J470" s="38">
        <v>2111.75</v>
      </c>
      <c r="K470" s="31">
        <v>2068.9499999999998</v>
      </c>
      <c r="L470" s="31">
        <v>2027.85</v>
      </c>
      <c r="M470" s="31">
        <v>7.0728400000000002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36.549999999999997</v>
      </c>
      <c r="D471" s="38">
        <v>36.783333333333331</v>
      </c>
      <c r="E471" s="38">
        <v>35.916666666666664</v>
      </c>
      <c r="F471" s="38">
        <v>35.283333333333331</v>
      </c>
      <c r="G471" s="38">
        <v>34.416666666666664</v>
      </c>
      <c r="H471" s="38">
        <v>37.416666666666664</v>
      </c>
      <c r="I471" s="38">
        <v>38.283333333333339</v>
      </c>
      <c r="J471" s="38">
        <v>38.916666666666664</v>
      </c>
      <c r="K471" s="31">
        <v>37.65</v>
      </c>
      <c r="L471" s="31">
        <v>36.15</v>
      </c>
      <c r="M471" s="31">
        <v>478.65001000000001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306.14999999999998</v>
      </c>
      <c r="D472" s="38">
        <v>305.81666666666666</v>
      </c>
      <c r="E472" s="38">
        <v>302.83333333333331</v>
      </c>
      <c r="F472" s="38">
        <v>299.51666666666665</v>
      </c>
      <c r="G472" s="38">
        <v>296.5333333333333</v>
      </c>
      <c r="H472" s="38">
        <v>309.13333333333333</v>
      </c>
      <c r="I472" s="38">
        <v>312.11666666666667</v>
      </c>
      <c r="J472" s="38">
        <v>315.43333333333334</v>
      </c>
      <c r="K472" s="31">
        <v>308.8</v>
      </c>
      <c r="L472" s="31">
        <v>302.5</v>
      </c>
      <c r="M472" s="31">
        <v>18.478480000000001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374.5</v>
      </c>
      <c r="D473" s="38">
        <v>375.16666666666669</v>
      </c>
      <c r="E473" s="38">
        <v>371.33333333333337</v>
      </c>
      <c r="F473" s="38">
        <v>368.16666666666669</v>
      </c>
      <c r="G473" s="38">
        <v>364.33333333333337</v>
      </c>
      <c r="H473" s="38">
        <v>378.33333333333337</v>
      </c>
      <c r="I473" s="38">
        <v>382.16666666666674</v>
      </c>
      <c r="J473" s="38">
        <v>385.33333333333337</v>
      </c>
      <c r="K473" s="31">
        <v>379</v>
      </c>
      <c r="L473" s="31">
        <v>372</v>
      </c>
      <c r="M473" s="31">
        <v>3.7498800000000001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765.8</v>
      </c>
      <c r="D474" s="38">
        <v>767.30000000000007</v>
      </c>
      <c r="E474" s="38">
        <v>758.65000000000009</v>
      </c>
      <c r="F474" s="38">
        <v>751.5</v>
      </c>
      <c r="G474" s="38">
        <v>742.85</v>
      </c>
      <c r="H474" s="38">
        <v>774.45000000000016</v>
      </c>
      <c r="I474" s="38">
        <v>783.1</v>
      </c>
      <c r="J474" s="38">
        <v>790.25000000000023</v>
      </c>
      <c r="K474" s="31">
        <v>775.95</v>
      </c>
      <c r="L474" s="31">
        <v>760.15</v>
      </c>
      <c r="M474" s="31">
        <v>0.39868999999999999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2790.65</v>
      </c>
      <c r="D475" s="38">
        <v>2791.7000000000003</v>
      </c>
      <c r="E475" s="38">
        <v>2770.9500000000007</v>
      </c>
      <c r="F475" s="38">
        <v>2751.2500000000005</v>
      </c>
      <c r="G475" s="38">
        <v>2730.5000000000009</v>
      </c>
      <c r="H475" s="38">
        <v>2811.4000000000005</v>
      </c>
      <c r="I475" s="38">
        <v>2832.1499999999996</v>
      </c>
      <c r="J475" s="38">
        <v>2851.8500000000004</v>
      </c>
      <c r="K475" s="31">
        <v>2812.45</v>
      </c>
      <c r="L475" s="31">
        <v>2772</v>
      </c>
      <c r="M475" s="31">
        <v>1.2190399999999999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47.05</v>
      </c>
      <c r="D476" s="38">
        <v>47.79999999999999</v>
      </c>
      <c r="E476" s="38">
        <v>45.799999999999983</v>
      </c>
      <c r="F476" s="38">
        <v>44.54999999999999</v>
      </c>
      <c r="G476" s="38">
        <v>42.549999999999983</v>
      </c>
      <c r="H476" s="38">
        <v>49.049999999999983</v>
      </c>
      <c r="I476" s="38">
        <v>51.05</v>
      </c>
      <c r="J476" s="38">
        <v>52.299999999999983</v>
      </c>
      <c r="K476" s="31">
        <v>49.8</v>
      </c>
      <c r="L476" s="31">
        <v>46.55</v>
      </c>
      <c r="M476" s="31">
        <v>316.65476000000001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1355.3</v>
      </c>
      <c r="D477" s="38">
        <v>1357.1333333333332</v>
      </c>
      <c r="E477" s="38">
        <v>1347.4666666666665</v>
      </c>
      <c r="F477" s="38">
        <v>1339.6333333333332</v>
      </c>
      <c r="G477" s="38">
        <v>1329.9666666666665</v>
      </c>
      <c r="H477" s="38">
        <v>1364.9666666666665</v>
      </c>
      <c r="I477" s="38">
        <v>1374.6333333333334</v>
      </c>
      <c r="J477" s="38">
        <v>1382.4666666666665</v>
      </c>
      <c r="K477" s="31">
        <v>1366.8</v>
      </c>
      <c r="L477" s="31">
        <v>1349.3</v>
      </c>
      <c r="M477" s="31">
        <v>9.1911699999999996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33.200000000000003</v>
      </c>
      <c r="D478" s="38">
        <v>32.533333333333331</v>
      </c>
      <c r="E478" s="38">
        <v>31.566666666666663</v>
      </c>
      <c r="F478" s="38">
        <v>29.93333333333333</v>
      </c>
      <c r="G478" s="38">
        <v>28.966666666666661</v>
      </c>
      <c r="H478" s="38">
        <v>34.166666666666664</v>
      </c>
      <c r="I478" s="38">
        <v>35.133333333333333</v>
      </c>
      <c r="J478" s="38">
        <v>36.766666666666666</v>
      </c>
      <c r="K478" s="31">
        <v>33.5</v>
      </c>
      <c r="L478" s="31">
        <v>30.9</v>
      </c>
      <c r="M478" s="31">
        <v>639.80773999999997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372.3</v>
      </c>
      <c r="D479" s="38">
        <v>374.01666666666665</v>
      </c>
      <c r="E479" s="38">
        <v>369.23333333333329</v>
      </c>
      <c r="F479" s="38">
        <v>366.16666666666663</v>
      </c>
      <c r="G479" s="38">
        <v>361.38333333333327</v>
      </c>
      <c r="H479" s="38">
        <v>377.08333333333331</v>
      </c>
      <c r="I479" s="38">
        <v>381.86666666666662</v>
      </c>
      <c r="J479" s="38">
        <v>384.93333333333334</v>
      </c>
      <c r="K479" s="31">
        <v>378.8</v>
      </c>
      <c r="L479" s="31">
        <v>370.95</v>
      </c>
      <c r="M479" s="31">
        <v>1.2074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8161.9</v>
      </c>
      <c r="D480" s="38">
        <v>8181.2666666666664</v>
      </c>
      <c r="E480" s="38">
        <v>8127.6333333333332</v>
      </c>
      <c r="F480" s="38">
        <v>8093.3666666666668</v>
      </c>
      <c r="G480" s="38">
        <v>8039.7333333333336</v>
      </c>
      <c r="H480" s="38">
        <v>8215.5333333333328</v>
      </c>
      <c r="I480" s="38">
        <v>8269.1666666666642</v>
      </c>
      <c r="J480" s="38">
        <v>8303.4333333333325</v>
      </c>
      <c r="K480" s="31">
        <v>8234.9</v>
      </c>
      <c r="L480" s="31">
        <v>8147</v>
      </c>
      <c r="M480" s="31">
        <v>2.0854499999999998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92.4</v>
      </c>
      <c r="D481" s="38">
        <v>91.7</v>
      </c>
      <c r="E481" s="38">
        <v>90.4</v>
      </c>
      <c r="F481" s="38">
        <v>88.4</v>
      </c>
      <c r="G481" s="38">
        <v>87.100000000000009</v>
      </c>
      <c r="H481" s="38">
        <v>93.7</v>
      </c>
      <c r="I481" s="38">
        <v>94.999999999999986</v>
      </c>
      <c r="J481" s="38">
        <v>97</v>
      </c>
      <c r="K481" s="31">
        <v>93</v>
      </c>
      <c r="L481" s="31">
        <v>89.7</v>
      </c>
      <c r="M481" s="31">
        <v>187.51524000000001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1531.3</v>
      </c>
      <c r="D482" s="38">
        <v>1532.8</v>
      </c>
      <c r="E482" s="38">
        <v>1520.6</v>
      </c>
      <c r="F482" s="38">
        <v>1509.8999999999999</v>
      </c>
      <c r="G482" s="38">
        <v>1497.6999999999998</v>
      </c>
      <c r="H482" s="38">
        <v>1543.5</v>
      </c>
      <c r="I482" s="38">
        <v>1555.7000000000003</v>
      </c>
      <c r="J482" s="38">
        <v>1566.4</v>
      </c>
      <c r="K482" s="31">
        <v>1545</v>
      </c>
      <c r="L482" s="31">
        <v>1522.1</v>
      </c>
      <c r="M482" s="31">
        <v>0.90888999999999998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1013.85</v>
      </c>
      <c r="D483" s="38">
        <v>1021.7333333333335</v>
      </c>
      <c r="E483" s="38">
        <v>1002.2666666666669</v>
      </c>
      <c r="F483" s="38">
        <v>990.68333333333339</v>
      </c>
      <c r="G483" s="38">
        <v>971.21666666666681</v>
      </c>
      <c r="H483" s="38">
        <v>1033.3166666666671</v>
      </c>
      <c r="I483" s="38">
        <v>1052.7833333333333</v>
      </c>
      <c r="J483" s="31">
        <v>1064.366666666667</v>
      </c>
      <c r="K483" s="31">
        <v>1041.2</v>
      </c>
      <c r="L483" s="31">
        <v>1010.15</v>
      </c>
      <c r="M483" s="58">
        <v>10.572929999999999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619.25</v>
      </c>
      <c r="D484" s="38">
        <v>623.41666666666663</v>
      </c>
      <c r="E484" s="38">
        <v>612.88333333333321</v>
      </c>
      <c r="F484" s="38">
        <v>606.51666666666654</v>
      </c>
      <c r="G484" s="38">
        <v>595.98333333333312</v>
      </c>
      <c r="H484" s="38">
        <v>629.7833333333333</v>
      </c>
      <c r="I484" s="38">
        <v>640.31666666666683</v>
      </c>
      <c r="J484" s="31">
        <v>646.68333333333339</v>
      </c>
      <c r="K484" s="31">
        <v>633.95000000000005</v>
      </c>
      <c r="L484" s="31">
        <v>617.04999999999995</v>
      </c>
      <c r="M484" s="58">
        <v>4.1700600000000003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585.75</v>
      </c>
      <c r="D485" s="38">
        <v>585.68333333333339</v>
      </c>
      <c r="E485" s="38">
        <v>583.41666666666674</v>
      </c>
      <c r="F485" s="38">
        <v>581.08333333333337</v>
      </c>
      <c r="G485" s="38">
        <v>578.81666666666672</v>
      </c>
      <c r="H485" s="38">
        <v>588.01666666666677</v>
      </c>
      <c r="I485" s="38">
        <v>590.28333333333342</v>
      </c>
      <c r="J485" s="38">
        <v>592.61666666666679</v>
      </c>
      <c r="K485" s="31">
        <v>587.95000000000005</v>
      </c>
      <c r="L485" s="31">
        <v>583.35</v>
      </c>
      <c r="M485" s="31">
        <v>12.18953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751</v>
      </c>
      <c r="D486" s="38">
        <v>750.63333333333321</v>
      </c>
      <c r="E486" s="38">
        <v>745.1666666666664</v>
      </c>
      <c r="F486" s="38">
        <v>739.33333333333314</v>
      </c>
      <c r="G486" s="38">
        <v>733.86666666666633</v>
      </c>
      <c r="H486" s="38">
        <v>756.46666666666647</v>
      </c>
      <c r="I486" s="38">
        <v>761.93333333333317</v>
      </c>
      <c r="J486" s="31">
        <v>767.76666666666654</v>
      </c>
      <c r="K486" s="31">
        <v>756.1</v>
      </c>
      <c r="L486" s="31">
        <v>744.8</v>
      </c>
      <c r="M486" s="58">
        <v>1.22254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693.3</v>
      </c>
      <c r="D487" s="38">
        <v>696.65</v>
      </c>
      <c r="E487" s="38">
        <v>684.69999999999993</v>
      </c>
      <c r="F487" s="38">
        <v>676.09999999999991</v>
      </c>
      <c r="G487" s="38">
        <v>664.14999999999986</v>
      </c>
      <c r="H487" s="38">
        <v>705.25</v>
      </c>
      <c r="I487" s="38">
        <v>717.2</v>
      </c>
      <c r="J487" s="38">
        <v>725.80000000000007</v>
      </c>
      <c r="K487" s="31">
        <v>708.6</v>
      </c>
      <c r="L487" s="31">
        <v>688.05</v>
      </c>
      <c r="M487" s="31">
        <v>8.6687999999999992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386.2</v>
      </c>
      <c r="D488" s="38">
        <v>380.23333333333335</v>
      </c>
      <c r="E488" s="38">
        <v>370.9666666666667</v>
      </c>
      <c r="F488" s="38">
        <v>355.73333333333335</v>
      </c>
      <c r="G488" s="38">
        <v>346.4666666666667</v>
      </c>
      <c r="H488" s="38">
        <v>395.4666666666667</v>
      </c>
      <c r="I488" s="38">
        <v>404.73333333333335</v>
      </c>
      <c r="J488" s="38">
        <v>419.9666666666667</v>
      </c>
      <c r="K488" s="31">
        <v>389.5</v>
      </c>
      <c r="L488" s="31">
        <v>365</v>
      </c>
      <c r="M488" s="31">
        <v>4.6413099999999998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370.35</v>
      </c>
      <c r="D489" s="38">
        <v>370.18333333333334</v>
      </c>
      <c r="E489" s="38">
        <v>366.4666666666667</v>
      </c>
      <c r="F489" s="38">
        <v>362.58333333333337</v>
      </c>
      <c r="G489" s="38">
        <v>358.86666666666673</v>
      </c>
      <c r="H489" s="38">
        <v>374.06666666666666</v>
      </c>
      <c r="I489" s="38">
        <v>377.78333333333325</v>
      </c>
      <c r="J489" s="38">
        <v>381.66666666666663</v>
      </c>
      <c r="K489" s="31">
        <v>373.9</v>
      </c>
      <c r="L489" s="31">
        <v>366.3</v>
      </c>
      <c r="M489" s="31">
        <v>2.1800000000000002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418.35</v>
      </c>
      <c r="D490" s="38">
        <v>413.13333333333338</v>
      </c>
      <c r="E490" s="38">
        <v>402.26666666666677</v>
      </c>
      <c r="F490" s="38">
        <v>386.18333333333339</v>
      </c>
      <c r="G490" s="38">
        <v>375.31666666666678</v>
      </c>
      <c r="H490" s="38">
        <v>429.21666666666675</v>
      </c>
      <c r="I490" s="38">
        <v>440.08333333333343</v>
      </c>
      <c r="J490" s="38">
        <v>456.16666666666674</v>
      </c>
      <c r="K490" s="31">
        <v>424</v>
      </c>
      <c r="L490" s="31">
        <v>397.05</v>
      </c>
      <c r="M490" s="31">
        <v>26.63167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887.25</v>
      </c>
      <c r="D491" s="38">
        <v>893.05000000000007</v>
      </c>
      <c r="E491" s="38">
        <v>874.40000000000009</v>
      </c>
      <c r="F491" s="38">
        <v>861.55000000000007</v>
      </c>
      <c r="G491" s="38">
        <v>842.90000000000009</v>
      </c>
      <c r="H491" s="38">
        <v>905.90000000000009</v>
      </c>
      <c r="I491" s="38">
        <v>924.55</v>
      </c>
      <c r="J491" s="38">
        <v>937.40000000000009</v>
      </c>
      <c r="K491" s="31">
        <v>911.7</v>
      </c>
      <c r="L491" s="31">
        <v>880.2</v>
      </c>
      <c r="M491" s="31">
        <v>14.785080000000001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1236.8499999999999</v>
      </c>
      <c r="D492" s="38">
        <v>1250.2833333333333</v>
      </c>
      <c r="E492" s="38">
        <v>1220.5666666666666</v>
      </c>
      <c r="F492" s="38">
        <v>1204.2833333333333</v>
      </c>
      <c r="G492" s="38">
        <v>1174.5666666666666</v>
      </c>
      <c r="H492" s="38">
        <v>1266.5666666666666</v>
      </c>
      <c r="I492" s="38">
        <v>1296.2833333333333</v>
      </c>
      <c r="J492" s="38">
        <v>1312.5666666666666</v>
      </c>
      <c r="K492" s="31">
        <v>1280</v>
      </c>
      <c r="L492" s="31">
        <v>1234</v>
      </c>
      <c r="M492" s="31">
        <v>0.71316999999999997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238</v>
      </c>
      <c r="D493" s="38">
        <v>237.5</v>
      </c>
      <c r="E493" s="38">
        <v>236</v>
      </c>
      <c r="F493" s="38">
        <v>234</v>
      </c>
      <c r="G493" s="38">
        <v>232.5</v>
      </c>
      <c r="H493" s="38">
        <v>239.5</v>
      </c>
      <c r="I493" s="38">
        <v>241</v>
      </c>
      <c r="J493" s="38">
        <v>243</v>
      </c>
      <c r="K493" s="31">
        <v>239</v>
      </c>
      <c r="L493" s="31">
        <v>235.5</v>
      </c>
      <c r="M493" s="31">
        <v>55.24962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311.2</v>
      </c>
      <c r="D494" s="38">
        <v>311.2</v>
      </c>
      <c r="E494" s="38">
        <v>308.29999999999995</v>
      </c>
      <c r="F494" s="38">
        <v>305.39999999999998</v>
      </c>
      <c r="G494" s="38">
        <v>302.49999999999994</v>
      </c>
      <c r="H494" s="38">
        <v>314.09999999999997</v>
      </c>
      <c r="I494" s="38">
        <v>316.99999999999994</v>
      </c>
      <c r="J494" s="38">
        <v>319.89999999999998</v>
      </c>
      <c r="K494" s="31">
        <v>314.10000000000002</v>
      </c>
      <c r="L494" s="31">
        <v>308.3</v>
      </c>
      <c r="M494" s="31">
        <v>2.1464799999999999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487.8</v>
      </c>
      <c r="D495" s="38">
        <v>487.73333333333335</v>
      </c>
      <c r="E495" s="38">
        <v>479.26666666666671</v>
      </c>
      <c r="F495" s="38">
        <v>470.73333333333335</v>
      </c>
      <c r="G495" s="38">
        <v>462.26666666666671</v>
      </c>
      <c r="H495" s="38">
        <v>496.26666666666671</v>
      </c>
      <c r="I495" s="38">
        <v>504.73333333333341</v>
      </c>
      <c r="J495" s="38">
        <v>513.26666666666665</v>
      </c>
      <c r="K495" s="31">
        <v>496.2</v>
      </c>
      <c r="L495" s="31">
        <v>479.2</v>
      </c>
      <c r="M495" s="31">
        <v>1.30284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1793</v>
      </c>
      <c r="D496" s="38">
        <v>1802.6833333333334</v>
      </c>
      <c r="E496" s="38">
        <v>1780.3166666666668</v>
      </c>
      <c r="F496" s="38">
        <v>1767.6333333333334</v>
      </c>
      <c r="G496" s="38">
        <v>1745.2666666666669</v>
      </c>
      <c r="H496" s="38">
        <v>1815.3666666666668</v>
      </c>
      <c r="I496" s="38">
        <v>1837.7333333333336</v>
      </c>
      <c r="J496" s="38">
        <v>1850.4166666666667</v>
      </c>
      <c r="K496" s="31">
        <v>1825.05</v>
      </c>
      <c r="L496" s="31">
        <v>1790</v>
      </c>
      <c r="M496" s="31">
        <v>0.58164000000000005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2189.6</v>
      </c>
      <c r="D497" s="38">
        <v>2197.7000000000003</v>
      </c>
      <c r="E497" s="38">
        <v>2154.3000000000006</v>
      </c>
      <c r="F497" s="38">
        <v>2119.0000000000005</v>
      </c>
      <c r="G497" s="38">
        <v>2075.6000000000008</v>
      </c>
      <c r="H497" s="38">
        <v>2233.0000000000005</v>
      </c>
      <c r="I497" s="38">
        <v>2276.4</v>
      </c>
      <c r="J497" s="38">
        <v>2311.7000000000003</v>
      </c>
      <c r="K497" s="31">
        <v>2241.1</v>
      </c>
      <c r="L497" s="31">
        <v>2162.4</v>
      </c>
      <c r="M497" s="31">
        <v>0.18998999999999999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7.8</v>
      </c>
      <c r="D498" s="38">
        <v>7.833333333333333</v>
      </c>
      <c r="E498" s="38">
        <v>7.7166666666666659</v>
      </c>
      <c r="F498" s="38">
        <v>7.6333333333333329</v>
      </c>
      <c r="G498" s="38">
        <v>7.5166666666666657</v>
      </c>
      <c r="H498" s="38">
        <v>7.9166666666666661</v>
      </c>
      <c r="I498" s="38">
        <v>8.0333333333333332</v>
      </c>
      <c r="J498" s="38">
        <v>8.1166666666666671</v>
      </c>
      <c r="K498" s="31">
        <v>7.95</v>
      </c>
      <c r="L498" s="31">
        <v>7.75</v>
      </c>
      <c r="M498" s="31">
        <v>632.94970999999998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836.35</v>
      </c>
      <c r="D499" s="38">
        <v>833.41666666666663</v>
      </c>
      <c r="E499" s="38">
        <v>825.93333333333328</v>
      </c>
      <c r="F499" s="38">
        <v>815.51666666666665</v>
      </c>
      <c r="G499" s="38">
        <v>808.0333333333333</v>
      </c>
      <c r="H499" s="38">
        <v>843.83333333333326</v>
      </c>
      <c r="I499" s="38">
        <v>851.31666666666661</v>
      </c>
      <c r="J499" s="38">
        <v>861.73333333333323</v>
      </c>
      <c r="K499" s="31">
        <v>840.9</v>
      </c>
      <c r="L499" s="31">
        <v>823</v>
      </c>
      <c r="M499" s="31">
        <v>10.102880000000001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319.2</v>
      </c>
      <c r="D500" s="38">
        <v>320.91666666666669</v>
      </c>
      <c r="E500" s="38">
        <v>316.33333333333337</v>
      </c>
      <c r="F500" s="38">
        <v>313.4666666666667</v>
      </c>
      <c r="G500" s="38">
        <v>308.88333333333338</v>
      </c>
      <c r="H500" s="38">
        <v>323.78333333333336</v>
      </c>
      <c r="I500" s="38">
        <v>328.36666666666673</v>
      </c>
      <c r="J500" s="38">
        <v>331.23333333333335</v>
      </c>
      <c r="K500" s="31">
        <v>325.5</v>
      </c>
      <c r="L500" s="31">
        <v>318.05</v>
      </c>
      <c r="M500" s="31">
        <v>4.1019300000000003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125.7</v>
      </c>
      <c r="D501" s="38">
        <v>124.89999999999999</v>
      </c>
      <c r="E501" s="38">
        <v>123.29999999999998</v>
      </c>
      <c r="F501" s="38">
        <v>120.89999999999999</v>
      </c>
      <c r="G501" s="38">
        <v>119.29999999999998</v>
      </c>
      <c r="H501" s="38">
        <v>127.29999999999998</v>
      </c>
      <c r="I501" s="38">
        <v>128.89999999999998</v>
      </c>
      <c r="J501" s="38">
        <v>131.29999999999998</v>
      </c>
      <c r="K501" s="31">
        <v>126.5</v>
      </c>
      <c r="L501" s="31">
        <v>122.5</v>
      </c>
      <c r="M501" s="31">
        <v>61.14479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921.5</v>
      </c>
      <c r="D502" s="38">
        <v>919.51666666666677</v>
      </c>
      <c r="E502" s="38">
        <v>911.08333333333348</v>
      </c>
      <c r="F502" s="38">
        <v>900.66666666666674</v>
      </c>
      <c r="G502" s="38">
        <v>892.23333333333346</v>
      </c>
      <c r="H502" s="38">
        <v>929.93333333333351</v>
      </c>
      <c r="I502" s="38">
        <v>938.36666666666667</v>
      </c>
      <c r="J502" s="38">
        <v>948.78333333333353</v>
      </c>
      <c r="K502" s="31">
        <v>927.95</v>
      </c>
      <c r="L502" s="31">
        <v>909.1</v>
      </c>
      <c r="M502" s="31">
        <v>0.83525000000000005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1627.35</v>
      </c>
      <c r="D503" s="38">
        <v>1616.8333333333333</v>
      </c>
      <c r="E503" s="38">
        <v>1596.1166666666666</v>
      </c>
      <c r="F503" s="38">
        <v>1564.8833333333332</v>
      </c>
      <c r="G503" s="38">
        <v>1544.1666666666665</v>
      </c>
      <c r="H503" s="38">
        <v>1648.0666666666666</v>
      </c>
      <c r="I503" s="38">
        <v>1668.7833333333333</v>
      </c>
      <c r="J503" s="38">
        <v>1700.0166666666667</v>
      </c>
      <c r="K503" s="31">
        <v>1637.55</v>
      </c>
      <c r="L503" s="31">
        <v>1585.6</v>
      </c>
      <c r="M503" s="31">
        <v>0.70518999999999998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415.25</v>
      </c>
      <c r="D504" s="38">
        <v>415.93333333333339</v>
      </c>
      <c r="E504" s="38">
        <v>413.9166666666668</v>
      </c>
      <c r="F504" s="38">
        <v>412.58333333333343</v>
      </c>
      <c r="G504" s="38">
        <v>410.56666666666683</v>
      </c>
      <c r="H504" s="38">
        <v>417.26666666666677</v>
      </c>
      <c r="I504" s="38">
        <v>419.28333333333342</v>
      </c>
      <c r="J504" s="38">
        <v>420.61666666666673</v>
      </c>
      <c r="K504" s="31">
        <v>417.95</v>
      </c>
      <c r="L504" s="31">
        <v>414.6</v>
      </c>
      <c r="M504" s="31">
        <v>30.67117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17</v>
      </c>
      <c r="D505" s="38">
        <v>17.083333333333332</v>
      </c>
      <c r="E505" s="38">
        <v>16.866666666666664</v>
      </c>
      <c r="F505" s="38">
        <v>16.733333333333331</v>
      </c>
      <c r="G505" s="38">
        <v>16.516666666666662</v>
      </c>
      <c r="H505" s="38">
        <v>17.216666666666665</v>
      </c>
      <c r="I505" s="38">
        <v>17.433333333333334</v>
      </c>
      <c r="J505" s="31">
        <v>17.566666666666666</v>
      </c>
      <c r="K505" s="31">
        <v>17.3</v>
      </c>
      <c r="L505" s="31">
        <v>16.95</v>
      </c>
      <c r="M505" s="58">
        <v>1037.1161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273.89999999999998</v>
      </c>
      <c r="D506" s="38">
        <v>273.64999999999998</v>
      </c>
      <c r="E506" s="38">
        <v>271.84999999999997</v>
      </c>
      <c r="F506" s="38">
        <v>269.8</v>
      </c>
      <c r="G506" s="38">
        <v>268</v>
      </c>
      <c r="H506" s="38">
        <v>275.69999999999993</v>
      </c>
      <c r="I506" s="38">
        <v>277.49999999999989</v>
      </c>
      <c r="J506" s="31">
        <v>279.5499999999999</v>
      </c>
      <c r="K506" s="31">
        <v>275.45</v>
      </c>
      <c r="L506" s="31">
        <v>271.60000000000002</v>
      </c>
      <c r="M506" s="58">
        <v>97.422290000000004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514.29999999999995</v>
      </c>
      <c r="D507" s="38">
        <v>517.5</v>
      </c>
      <c r="E507" s="38">
        <v>509.29999999999995</v>
      </c>
      <c r="F507" s="38">
        <v>504.29999999999995</v>
      </c>
      <c r="G507" s="38">
        <v>496.09999999999991</v>
      </c>
      <c r="H507" s="38">
        <v>522.5</v>
      </c>
      <c r="I507" s="38">
        <v>530.70000000000005</v>
      </c>
      <c r="J507" s="38">
        <v>535.70000000000005</v>
      </c>
      <c r="K507" s="31">
        <v>525.70000000000005</v>
      </c>
      <c r="L507" s="31">
        <v>512.5</v>
      </c>
      <c r="M507" s="31">
        <v>7.4420299999999999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13367.85</v>
      </c>
      <c r="D508" s="38">
        <v>13396.666666666666</v>
      </c>
      <c r="E508" s="38">
        <v>13276.283333333333</v>
      </c>
      <c r="F508" s="38">
        <v>13184.716666666667</v>
      </c>
      <c r="G508" s="38">
        <v>13064.333333333334</v>
      </c>
      <c r="H508" s="38">
        <v>13488.233333333332</v>
      </c>
      <c r="I508" s="38">
        <v>13608.616666666667</v>
      </c>
      <c r="J508" s="38">
        <v>13700.183333333331</v>
      </c>
      <c r="K508" s="31">
        <v>13517.05</v>
      </c>
      <c r="L508" s="31">
        <v>13305.1</v>
      </c>
      <c r="M508" s="31">
        <v>1.0059999999999999E-2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94.3</v>
      </c>
      <c r="D509" s="38">
        <v>93.783333333333346</v>
      </c>
      <c r="E509" s="38">
        <v>92.566666666666691</v>
      </c>
      <c r="F509" s="38">
        <v>90.833333333333343</v>
      </c>
      <c r="G509" s="38">
        <v>89.616666666666688</v>
      </c>
      <c r="H509" s="38">
        <v>95.516666666666694</v>
      </c>
      <c r="I509" s="38">
        <v>96.733333333333363</v>
      </c>
      <c r="J509" s="31">
        <v>98.466666666666697</v>
      </c>
      <c r="K509" s="31">
        <v>95</v>
      </c>
      <c r="L509" s="31">
        <v>92.05</v>
      </c>
      <c r="M509" s="58">
        <v>647.68236999999999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645.35</v>
      </c>
      <c r="D510" s="38">
        <v>647.88333333333333</v>
      </c>
      <c r="E510" s="38">
        <v>639.31666666666661</v>
      </c>
      <c r="F510" s="38">
        <v>633.2833333333333</v>
      </c>
      <c r="G510" s="38">
        <v>624.71666666666658</v>
      </c>
      <c r="H510" s="38">
        <v>653.91666666666663</v>
      </c>
      <c r="I510" s="38">
        <v>662.48333333333346</v>
      </c>
      <c r="J510" s="38">
        <v>668.51666666666665</v>
      </c>
      <c r="K510" s="31">
        <v>656.45</v>
      </c>
      <c r="L510" s="31">
        <v>641.85</v>
      </c>
      <c r="M510" s="31">
        <v>7.3003999999999998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1590.55</v>
      </c>
      <c r="D511" s="38">
        <v>1582.1333333333332</v>
      </c>
      <c r="E511" s="38">
        <v>1559.3666666666663</v>
      </c>
      <c r="F511" s="38">
        <v>1528.1833333333332</v>
      </c>
      <c r="G511" s="38">
        <v>1505.4166666666663</v>
      </c>
      <c r="H511" s="38">
        <v>1613.3166666666664</v>
      </c>
      <c r="I511" s="38">
        <v>1636.0833333333333</v>
      </c>
      <c r="J511" s="38">
        <v>1667.2666666666664</v>
      </c>
      <c r="K511" s="31">
        <v>1604.9</v>
      </c>
      <c r="L511" s="31">
        <v>1550.95</v>
      </c>
      <c r="M511" s="31">
        <v>1.43451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52"/>
      <c r="B5" s="353"/>
      <c r="C5" s="352"/>
      <c r="D5" s="353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54" t="s">
        <v>567</v>
      </c>
      <c r="C7" s="353"/>
      <c r="D7" s="7">
        <f>Main!B10</f>
        <v>45162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45161</v>
      </c>
      <c r="B10" s="32">
        <v>543319</v>
      </c>
      <c r="C10" s="31" t="s">
        <v>1161</v>
      </c>
      <c r="D10" s="31" t="s">
        <v>929</v>
      </c>
      <c r="E10" s="31" t="s">
        <v>576</v>
      </c>
      <c r="F10" s="93">
        <v>120000</v>
      </c>
      <c r="G10" s="32">
        <v>10.39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45161</v>
      </c>
      <c r="B11" s="32">
        <v>543319</v>
      </c>
      <c r="C11" s="31" t="s">
        <v>1161</v>
      </c>
      <c r="D11" s="31" t="s">
        <v>929</v>
      </c>
      <c r="E11" s="31" t="s">
        <v>577</v>
      </c>
      <c r="F11" s="93">
        <v>48000</v>
      </c>
      <c r="G11" s="32">
        <v>10.39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45161</v>
      </c>
      <c r="B12" s="32">
        <v>543319</v>
      </c>
      <c r="C12" s="31" t="s">
        <v>1161</v>
      </c>
      <c r="D12" s="31" t="s">
        <v>1162</v>
      </c>
      <c r="E12" s="31" t="s">
        <v>576</v>
      </c>
      <c r="F12" s="93">
        <v>48000</v>
      </c>
      <c r="G12" s="32">
        <v>10.39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45161</v>
      </c>
      <c r="B13" s="32">
        <v>543319</v>
      </c>
      <c r="C13" s="31" t="s">
        <v>1161</v>
      </c>
      <c r="D13" s="31" t="s">
        <v>1163</v>
      </c>
      <c r="E13" s="31" t="s">
        <v>577</v>
      </c>
      <c r="F13" s="93">
        <v>80000</v>
      </c>
      <c r="G13" s="32">
        <v>10.39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45161</v>
      </c>
      <c r="B14" s="32">
        <v>543319</v>
      </c>
      <c r="C14" s="31" t="s">
        <v>1161</v>
      </c>
      <c r="D14" s="31" t="s">
        <v>1164</v>
      </c>
      <c r="E14" s="31" t="s">
        <v>577</v>
      </c>
      <c r="F14" s="93">
        <v>56000</v>
      </c>
      <c r="G14" s="32">
        <v>10.39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45161</v>
      </c>
      <c r="B15" s="32">
        <v>543319</v>
      </c>
      <c r="C15" s="31" t="s">
        <v>1161</v>
      </c>
      <c r="D15" s="31" t="s">
        <v>1165</v>
      </c>
      <c r="E15" s="31" t="s">
        <v>577</v>
      </c>
      <c r="F15" s="93">
        <v>72000</v>
      </c>
      <c r="G15" s="32">
        <v>10.39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45161</v>
      </c>
      <c r="B16" s="32">
        <v>543319</v>
      </c>
      <c r="C16" s="31" t="s">
        <v>1161</v>
      </c>
      <c r="D16" s="31" t="s">
        <v>1166</v>
      </c>
      <c r="E16" s="31" t="s">
        <v>577</v>
      </c>
      <c r="F16" s="93">
        <v>208000</v>
      </c>
      <c r="G16" s="32">
        <v>10.39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45161</v>
      </c>
      <c r="B17" s="32">
        <v>543319</v>
      </c>
      <c r="C17" s="31" t="s">
        <v>1161</v>
      </c>
      <c r="D17" s="31" t="s">
        <v>1163</v>
      </c>
      <c r="E17" s="31" t="s">
        <v>576</v>
      </c>
      <c r="F17" s="93">
        <v>152000</v>
      </c>
      <c r="G17" s="32">
        <v>10.39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45161</v>
      </c>
      <c r="B18" s="32">
        <v>543319</v>
      </c>
      <c r="C18" s="31" t="s">
        <v>1161</v>
      </c>
      <c r="D18" s="31" t="s">
        <v>1165</v>
      </c>
      <c r="E18" s="31" t="s">
        <v>576</v>
      </c>
      <c r="F18" s="93">
        <v>104000</v>
      </c>
      <c r="G18" s="32">
        <v>10.39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45161</v>
      </c>
      <c r="B19" s="32">
        <v>539528</v>
      </c>
      <c r="C19" s="31" t="s">
        <v>1167</v>
      </c>
      <c r="D19" s="31" t="s">
        <v>1168</v>
      </c>
      <c r="E19" s="31" t="s">
        <v>577</v>
      </c>
      <c r="F19" s="93">
        <v>25000</v>
      </c>
      <c r="G19" s="32">
        <v>24.5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45161</v>
      </c>
      <c r="B20" s="32">
        <v>543938</v>
      </c>
      <c r="C20" s="31" t="s">
        <v>1169</v>
      </c>
      <c r="D20" s="31" t="s">
        <v>1170</v>
      </c>
      <c r="E20" s="31" t="s">
        <v>577</v>
      </c>
      <c r="F20" s="93">
        <v>11200</v>
      </c>
      <c r="G20" s="32">
        <v>186.94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45161</v>
      </c>
      <c r="B21" s="32">
        <v>543938</v>
      </c>
      <c r="C21" s="31" t="s">
        <v>1169</v>
      </c>
      <c r="D21" s="31" t="s">
        <v>1073</v>
      </c>
      <c r="E21" s="31" t="s">
        <v>577</v>
      </c>
      <c r="F21" s="93">
        <v>20800</v>
      </c>
      <c r="G21" s="32">
        <v>216.51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45161</v>
      </c>
      <c r="B22" s="32">
        <v>543938</v>
      </c>
      <c r="C22" s="31" t="s">
        <v>1169</v>
      </c>
      <c r="D22" s="31" t="s">
        <v>1073</v>
      </c>
      <c r="E22" s="31" t="s">
        <v>576</v>
      </c>
      <c r="F22" s="93">
        <v>14400</v>
      </c>
      <c r="G22" s="32">
        <v>221.5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45161</v>
      </c>
      <c r="B23" s="32">
        <v>543938</v>
      </c>
      <c r="C23" s="31" t="s">
        <v>1169</v>
      </c>
      <c r="D23" s="31" t="s">
        <v>1171</v>
      </c>
      <c r="E23" s="31" t="s">
        <v>576</v>
      </c>
      <c r="F23" s="93">
        <v>3200</v>
      </c>
      <c r="G23" s="32">
        <v>217.5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45161</v>
      </c>
      <c r="B24" s="32">
        <v>543938</v>
      </c>
      <c r="C24" s="31" t="s">
        <v>1169</v>
      </c>
      <c r="D24" s="31" t="s">
        <v>1171</v>
      </c>
      <c r="E24" s="31" t="s">
        <v>577</v>
      </c>
      <c r="F24" s="93">
        <v>12800</v>
      </c>
      <c r="G24" s="32">
        <v>220.94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45161</v>
      </c>
      <c r="B25" s="32">
        <v>543938</v>
      </c>
      <c r="C25" s="31" t="s">
        <v>1169</v>
      </c>
      <c r="D25" s="31" t="s">
        <v>1172</v>
      </c>
      <c r="E25" s="31" t="s">
        <v>577</v>
      </c>
      <c r="F25" s="93">
        <v>14400</v>
      </c>
      <c r="G25" s="32">
        <v>209.3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45161</v>
      </c>
      <c r="B26" s="32">
        <v>543938</v>
      </c>
      <c r="C26" s="31" t="s">
        <v>1169</v>
      </c>
      <c r="D26" s="31" t="s">
        <v>1172</v>
      </c>
      <c r="E26" s="31" t="s">
        <v>576</v>
      </c>
      <c r="F26" s="93">
        <v>14400</v>
      </c>
      <c r="G26" s="32">
        <v>206.88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45161</v>
      </c>
      <c r="B27" s="32">
        <v>543938</v>
      </c>
      <c r="C27" s="31" t="s">
        <v>1169</v>
      </c>
      <c r="D27" s="31" t="s">
        <v>1173</v>
      </c>
      <c r="E27" s="31" t="s">
        <v>576</v>
      </c>
      <c r="F27" s="93">
        <v>9600</v>
      </c>
      <c r="G27" s="32">
        <v>209.93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45161</v>
      </c>
      <c r="B28" s="32">
        <v>543938</v>
      </c>
      <c r="C28" s="31" t="s">
        <v>1169</v>
      </c>
      <c r="D28" s="31" t="s">
        <v>1173</v>
      </c>
      <c r="E28" s="31" t="s">
        <v>577</v>
      </c>
      <c r="F28" s="93">
        <v>12800</v>
      </c>
      <c r="G28" s="32">
        <v>213.33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45161</v>
      </c>
      <c r="B29" s="32">
        <v>543938</v>
      </c>
      <c r="C29" s="31" t="s">
        <v>1169</v>
      </c>
      <c r="D29" s="31" t="s">
        <v>1174</v>
      </c>
      <c r="E29" s="31" t="s">
        <v>577</v>
      </c>
      <c r="F29" s="93">
        <v>20800</v>
      </c>
      <c r="G29" s="32">
        <v>221.5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45161</v>
      </c>
      <c r="B30" s="32">
        <v>543938</v>
      </c>
      <c r="C30" s="31" t="s">
        <v>1169</v>
      </c>
      <c r="D30" s="31" t="s">
        <v>1174</v>
      </c>
      <c r="E30" s="31" t="s">
        <v>576</v>
      </c>
      <c r="F30" s="93">
        <v>27200</v>
      </c>
      <c r="G30" s="32">
        <v>221.43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45161</v>
      </c>
      <c r="B31" s="32">
        <v>511463</v>
      </c>
      <c r="C31" s="31" t="s">
        <v>1123</v>
      </c>
      <c r="D31" s="31" t="s">
        <v>1124</v>
      </c>
      <c r="E31" s="31" t="s">
        <v>576</v>
      </c>
      <c r="F31" s="93">
        <v>2784</v>
      </c>
      <c r="G31" s="32">
        <v>16.5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45161</v>
      </c>
      <c r="B32" s="32">
        <v>511463</v>
      </c>
      <c r="C32" s="31" t="s">
        <v>1123</v>
      </c>
      <c r="D32" s="31" t="s">
        <v>1124</v>
      </c>
      <c r="E32" s="31" t="s">
        <v>577</v>
      </c>
      <c r="F32" s="93">
        <v>58092</v>
      </c>
      <c r="G32" s="32">
        <v>16.170000000000002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45161</v>
      </c>
      <c r="B33" s="32">
        <v>517546</v>
      </c>
      <c r="C33" s="31" t="s">
        <v>1175</v>
      </c>
      <c r="D33" s="31" t="s">
        <v>1176</v>
      </c>
      <c r="E33" s="31" t="s">
        <v>577</v>
      </c>
      <c r="F33" s="93">
        <v>50000</v>
      </c>
      <c r="G33" s="32">
        <v>50.56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45161</v>
      </c>
      <c r="B34" s="32">
        <v>539546</v>
      </c>
      <c r="C34" s="31" t="s">
        <v>1177</v>
      </c>
      <c r="D34" s="31" t="s">
        <v>1178</v>
      </c>
      <c r="E34" s="31" t="s">
        <v>576</v>
      </c>
      <c r="F34" s="93">
        <v>18752</v>
      </c>
      <c r="G34" s="32">
        <v>61.07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45161</v>
      </c>
      <c r="B35" s="32">
        <v>539546</v>
      </c>
      <c r="C35" s="31" t="s">
        <v>1177</v>
      </c>
      <c r="D35" s="31" t="s">
        <v>1178</v>
      </c>
      <c r="E35" s="31" t="s">
        <v>577</v>
      </c>
      <c r="F35" s="93">
        <v>45788</v>
      </c>
      <c r="G35" s="32">
        <v>61.61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45161</v>
      </c>
      <c r="B36" s="32">
        <v>539546</v>
      </c>
      <c r="C36" s="31" t="s">
        <v>1177</v>
      </c>
      <c r="D36" s="31" t="s">
        <v>1179</v>
      </c>
      <c r="E36" s="31" t="s">
        <v>576</v>
      </c>
      <c r="F36" s="93">
        <v>40000</v>
      </c>
      <c r="G36" s="32">
        <v>61.5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45161</v>
      </c>
      <c r="B37" s="32">
        <v>538734</v>
      </c>
      <c r="C37" s="31" t="s">
        <v>1180</v>
      </c>
      <c r="D37" s="31" t="s">
        <v>1126</v>
      </c>
      <c r="E37" s="31" t="s">
        <v>576</v>
      </c>
      <c r="F37" s="93">
        <v>89500</v>
      </c>
      <c r="G37" s="32">
        <v>209.37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45161</v>
      </c>
      <c r="B38" s="32">
        <v>538734</v>
      </c>
      <c r="C38" s="31" t="s">
        <v>1180</v>
      </c>
      <c r="D38" s="31" t="s">
        <v>1126</v>
      </c>
      <c r="E38" s="31" t="s">
        <v>577</v>
      </c>
      <c r="F38" s="93">
        <v>62</v>
      </c>
      <c r="G38" s="32">
        <v>209.85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45161</v>
      </c>
      <c r="B39" s="32">
        <v>538734</v>
      </c>
      <c r="C39" s="31" t="s">
        <v>1180</v>
      </c>
      <c r="D39" s="31" t="s">
        <v>1181</v>
      </c>
      <c r="E39" s="31" t="s">
        <v>577</v>
      </c>
      <c r="F39" s="93">
        <v>363910</v>
      </c>
      <c r="G39" s="32">
        <v>207.65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45161</v>
      </c>
      <c r="B40" s="32">
        <v>538734</v>
      </c>
      <c r="C40" s="31" t="s">
        <v>1180</v>
      </c>
      <c r="D40" s="31" t="s">
        <v>1182</v>
      </c>
      <c r="E40" s="31" t="s">
        <v>577</v>
      </c>
      <c r="F40" s="93">
        <v>188760</v>
      </c>
      <c r="G40" s="32">
        <v>209.76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45161</v>
      </c>
      <c r="B41" s="32">
        <v>512379</v>
      </c>
      <c r="C41" s="31" t="s">
        <v>1183</v>
      </c>
      <c r="D41" s="31" t="s">
        <v>1184</v>
      </c>
      <c r="E41" s="31" t="s">
        <v>577</v>
      </c>
      <c r="F41" s="93">
        <v>2596790</v>
      </c>
      <c r="G41" s="32">
        <v>24.89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45161</v>
      </c>
      <c r="B42" s="32">
        <v>512379</v>
      </c>
      <c r="C42" s="31" t="s">
        <v>1183</v>
      </c>
      <c r="D42" s="31" t="s">
        <v>1184</v>
      </c>
      <c r="E42" s="31" t="s">
        <v>576</v>
      </c>
      <c r="F42" s="93">
        <v>508132</v>
      </c>
      <c r="G42" s="32">
        <v>24.08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45161</v>
      </c>
      <c r="B43" s="32">
        <v>543516</v>
      </c>
      <c r="C43" s="31" t="s">
        <v>1054</v>
      </c>
      <c r="D43" s="31" t="s">
        <v>1127</v>
      </c>
      <c r="E43" s="31" t="s">
        <v>577</v>
      </c>
      <c r="F43" s="93">
        <v>18000</v>
      </c>
      <c r="G43" s="32">
        <v>118.24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45161</v>
      </c>
      <c r="B44" s="32">
        <v>543516</v>
      </c>
      <c r="C44" s="31" t="s">
        <v>1054</v>
      </c>
      <c r="D44" s="31" t="s">
        <v>1185</v>
      </c>
      <c r="E44" s="31" t="s">
        <v>577</v>
      </c>
      <c r="F44" s="93">
        <v>10000</v>
      </c>
      <c r="G44" s="32">
        <v>119.5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45161</v>
      </c>
      <c r="B45" s="32">
        <v>543516</v>
      </c>
      <c r="C45" s="31" t="s">
        <v>1054</v>
      </c>
      <c r="D45" s="31" t="s">
        <v>1185</v>
      </c>
      <c r="E45" s="31" t="s">
        <v>576</v>
      </c>
      <c r="F45" s="93">
        <v>5000</v>
      </c>
      <c r="G45" s="32">
        <v>117.4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45161</v>
      </c>
      <c r="B46" s="32">
        <v>504028</v>
      </c>
      <c r="C46" s="31" t="s">
        <v>1186</v>
      </c>
      <c r="D46" s="31" t="s">
        <v>1187</v>
      </c>
      <c r="E46" s="31" t="s">
        <v>576</v>
      </c>
      <c r="F46" s="93">
        <v>150000</v>
      </c>
      <c r="G46" s="32">
        <v>82.74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45161</v>
      </c>
      <c r="B47" s="32">
        <v>531913</v>
      </c>
      <c r="C47" s="31" t="s">
        <v>1018</v>
      </c>
      <c r="D47" s="31" t="s">
        <v>1188</v>
      </c>
      <c r="E47" s="31" t="s">
        <v>577</v>
      </c>
      <c r="F47" s="93">
        <v>29756</v>
      </c>
      <c r="G47" s="32">
        <v>9.92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45161</v>
      </c>
      <c r="B48" s="32">
        <v>531913</v>
      </c>
      <c r="C48" s="31" t="s">
        <v>1018</v>
      </c>
      <c r="D48" s="31" t="s">
        <v>1189</v>
      </c>
      <c r="E48" s="31" t="s">
        <v>576</v>
      </c>
      <c r="F48" s="93">
        <v>37403</v>
      </c>
      <c r="G48" s="32">
        <v>9.89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45161</v>
      </c>
      <c r="B49" s="32">
        <v>531913</v>
      </c>
      <c r="C49" s="31" t="s">
        <v>1018</v>
      </c>
      <c r="D49" s="31" t="s">
        <v>1188</v>
      </c>
      <c r="E49" s="31" t="s">
        <v>576</v>
      </c>
      <c r="F49" s="93">
        <v>5709</v>
      </c>
      <c r="G49" s="32">
        <v>9.65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45161</v>
      </c>
      <c r="B50" s="32">
        <v>531913</v>
      </c>
      <c r="C50" s="31" t="s">
        <v>1018</v>
      </c>
      <c r="D50" s="31" t="s">
        <v>1074</v>
      </c>
      <c r="E50" s="31" t="s">
        <v>576</v>
      </c>
      <c r="F50" s="93">
        <v>68103</v>
      </c>
      <c r="G50" s="32">
        <v>9.93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45161</v>
      </c>
      <c r="B51" s="32">
        <v>531913</v>
      </c>
      <c r="C51" s="31" t="s">
        <v>1018</v>
      </c>
      <c r="D51" s="31" t="s">
        <v>1190</v>
      </c>
      <c r="E51" s="31" t="s">
        <v>577</v>
      </c>
      <c r="F51" s="93">
        <v>101992</v>
      </c>
      <c r="G51" s="32">
        <v>9.93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45161</v>
      </c>
      <c r="B52" s="32">
        <v>541983</v>
      </c>
      <c r="C52" s="31" t="s">
        <v>1191</v>
      </c>
      <c r="D52" s="31" t="s">
        <v>1192</v>
      </c>
      <c r="E52" s="31" t="s">
        <v>577</v>
      </c>
      <c r="F52" s="93">
        <v>90000</v>
      </c>
      <c r="G52" s="32">
        <v>8.34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45161</v>
      </c>
      <c r="B53" s="32">
        <v>541983</v>
      </c>
      <c r="C53" s="31" t="s">
        <v>1191</v>
      </c>
      <c r="D53" s="31" t="s">
        <v>929</v>
      </c>
      <c r="E53" s="31" t="s">
        <v>577</v>
      </c>
      <c r="F53" s="93">
        <v>72000</v>
      </c>
      <c r="G53" s="32">
        <v>8.35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45161</v>
      </c>
      <c r="B54" s="32">
        <v>541983</v>
      </c>
      <c r="C54" s="31" t="s">
        <v>1191</v>
      </c>
      <c r="D54" s="31" t="s">
        <v>929</v>
      </c>
      <c r="E54" s="31" t="s">
        <v>576</v>
      </c>
      <c r="F54" s="93">
        <v>50000</v>
      </c>
      <c r="G54" s="32">
        <v>8.35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45161</v>
      </c>
      <c r="B55" s="32">
        <v>542924</v>
      </c>
      <c r="C55" s="31" t="s">
        <v>1193</v>
      </c>
      <c r="D55" s="31" t="s">
        <v>1128</v>
      </c>
      <c r="E55" s="31" t="s">
        <v>576</v>
      </c>
      <c r="F55" s="93">
        <v>73500</v>
      </c>
      <c r="G55" s="32">
        <v>4.08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45161</v>
      </c>
      <c r="B56" s="32">
        <v>542924</v>
      </c>
      <c r="C56" s="31" t="s">
        <v>1193</v>
      </c>
      <c r="D56" s="31" t="s">
        <v>1194</v>
      </c>
      <c r="E56" s="31" t="s">
        <v>577</v>
      </c>
      <c r="F56" s="93">
        <v>70000</v>
      </c>
      <c r="G56" s="32">
        <v>4.12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45161</v>
      </c>
      <c r="B57" s="32">
        <v>538539</v>
      </c>
      <c r="C57" s="31" t="s">
        <v>1195</v>
      </c>
      <c r="D57" s="31" t="s">
        <v>1196</v>
      </c>
      <c r="E57" s="31" t="s">
        <v>576</v>
      </c>
      <c r="F57" s="93">
        <v>139000</v>
      </c>
      <c r="G57" s="32">
        <v>29.02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45161</v>
      </c>
      <c r="B58" s="32">
        <v>538539</v>
      </c>
      <c r="C58" s="31" t="s">
        <v>1195</v>
      </c>
      <c r="D58" s="31" t="s">
        <v>1197</v>
      </c>
      <c r="E58" s="31" t="s">
        <v>577</v>
      </c>
      <c r="F58" s="93">
        <v>600000</v>
      </c>
      <c r="G58" s="32">
        <v>29.02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45161</v>
      </c>
      <c r="B59" s="32">
        <v>538539</v>
      </c>
      <c r="C59" s="31" t="s">
        <v>1195</v>
      </c>
      <c r="D59" s="31" t="s">
        <v>1198</v>
      </c>
      <c r="E59" s="31" t="s">
        <v>576</v>
      </c>
      <c r="F59" s="93">
        <v>99000</v>
      </c>
      <c r="G59" s="32">
        <v>29.02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45161</v>
      </c>
      <c r="B60" s="32">
        <v>538539</v>
      </c>
      <c r="C60" s="31" t="s">
        <v>1195</v>
      </c>
      <c r="D60" s="31" t="s">
        <v>1199</v>
      </c>
      <c r="E60" s="31" t="s">
        <v>576</v>
      </c>
      <c r="F60" s="93">
        <v>103000</v>
      </c>
      <c r="G60" s="32">
        <v>29.02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45161</v>
      </c>
      <c r="B61" s="32">
        <v>540953</v>
      </c>
      <c r="C61" s="31" t="s">
        <v>1129</v>
      </c>
      <c r="D61" s="31" t="s">
        <v>1200</v>
      </c>
      <c r="E61" s="31" t="s">
        <v>577</v>
      </c>
      <c r="F61" s="93">
        <v>1540425</v>
      </c>
      <c r="G61" s="32">
        <v>9.4700000000000006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45161</v>
      </c>
      <c r="B62" s="32">
        <v>538895</v>
      </c>
      <c r="C62" s="31" t="s">
        <v>1130</v>
      </c>
      <c r="D62" s="31" t="s">
        <v>1131</v>
      </c>
      <c r="E62" s="31" t="s">
        <v>577</v>
      </c>
      <c r="F62" s="93">
        <v>56883</v>
      </c>
      <c r="G62" s="32">
        <v>24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45161</v>
      </c>
      <c r="B63" s="32">
        <v>530557</v>
      </c>
      <c r="C63" s="31" t="s">
        <v>1035</v>
      </c>
      <c r="D63" s="31" t="s">
        <v>1036</v>
      </c>
      <c r="E63" s="31" t="s">
        <v>577</v>
      </c>
      <c r="F63" s="93">
        <v>7359348</v>
      </c>
      <c r="G63" s="32">
        <v>0.76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45161</v>
      </c>
      <c r="B64" s="32">
        <v>530557</v>
      </c>
      <c r="C64" s="31" t="s">
        <v>1035</v>
      </c>
      <c r="D64" s="31" t="s">
        <v>1036</v>
      </c>
      <c r="E64" s="31" t="s">
        <v>577</v>
      </c>
      <c r="F64" s="93">
        <v>7359348</v>
      </c>
      <c r="G64" s="32">
        <v>0.76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45161</v>
      </c>
      <c r="B65" s="32">
        <v>539143</v>
      </c>
      <c r="C65" s="31" t="s">
        <v>1201</v>
      </c>
      <c r="D65" s="31" t="s">
        <v>1202</v>
      </c>
      <c r="E65" s="31" t="s">
        <v>577</v>
      </c>
      <c r="F65" s="93">
        <v>168037</v>
      </c>
      <c r="G65" s="32">
        <v>8.2200000000000006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45161</v>
      </c>
      <c r="B66" s="32">
        <v>543366</v>
      </c>
      <c r="C66" s="31" t="s">
        <v>981</v>
      </c>
      <c r="D66" s="31" t="s">
        <v>1203</v>
      </c>
      <c r="E66" s="31" t="s">
        <v>577</v>
      </c>
      <c r="F66" s="93">
        <v>4800</v>
      </c>
      <c r="G66" s="32">
        <v>78.3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45161</v>
      </c>
      <c r="B67" s="32">
        <v>543366</v>
      </c>
      <c r="C67" s="31" t="s">
        <v>981</v>
      </c>
      <c r="D67" s="31" t="s">
        <v>1203</v>
      </c>
      <c r="E67" s="31" t="s">
        <v>577</v>
      </c>
      <c r="F67" s="93">
        <v>4800</v>
      </c>
      <c r="G67" s="32">
        <v>78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45161</v>
      </c>
      <c r="B68" s="32">
        <v>543366</v>
      </c>
      <c r="C68" s="31" t="s">
        <v>981</v>
      </c>
      <c r="D68" s="31" t="s">
        <v>1204</v>
      </c>
      <c r="E68" s="31" t="s">
        <v>577</v>
      </c>
      <c r="F68" s="93">
        <v>6000</v>
      </c>
      <c r="G68" s="32">
        <v>77.05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45161</v>
      </c>
      <c r="B69" s="32">
        <v>543366</v>
      </c>
      <c r="C69" s="31" t="s">
        <v>981</v>
      </c>
      <c r="D69" s="31" t="s">
        <v>1204</v>
      </c>
      <c r="E69" s="31" t="s">
        <v>577</v>
      </c>
      <c r="F69" s="93">
        <v>4800</v>
      </c>
      <c r="G69" s="32">
        <v>76.95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45161</v>
      </c>
      <c r="B70" s="32">
        <v>543366</v>
      </c>
      <c r="C70" s="31" t="s">
        <v>981</v>
      </c>
      <c r="D70" s="31" t="s">
        <v>1205</v>
      </c>
      <c r="E70" s="31" t="s">
        <v>577</v>
      </c>
      <c r="F70" s="93">
        <v>7200</v>
      </c>
      <c r="G70" s="32">
        <v>76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45161</v>
      </c>
      <c r="B71" s="32">
        <v>543366</v>
      </c>
      <c r="C71" s="31" t="s">
        <v>981</v>
      </c>
      <c r="D71" s="31" t="s">
        <v>1206</v>
      </c>
      <c r="E71" s="31" t="s">
        <v>577</v>
      </c>
      <c r="F71" s="93">
        <v>9600</v>
      </c>
      <c r="G71" s="32">
        <v>77.45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45161</v>
      </c>
      <c r="B72" s="32">
        <v>543366</v>
      </c>
      <c r="C72" s="31" t="s">
        <v>981</v>
      </c>
      <c r="D72" s="31" t="s">
        <v>1207</v>
      </c>
      <c r="E72" s="31" t="s">
        <v>577</v>
      </c>
      <c r="F72" s="93">
        <v>7200</v>
      </c>
      <c r="G72" s="32">
        <v>78.17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45161</v>
      </c>
      <c r="B73" s="32">
        <v>543366</v>
      </c>
      <c r="C73" s="31" t="s">
        <v>981</v>
      </c>
      <c r="D73" s="31" t="s">
        <v>1132</v>
      </c>
      <c r="E73" s="31" t="s">
        <v>577</v>
      </c>
      <c r="F73" s="93">
        <v>10800</v>
      </c>
      <c r="G73" s="32">
        <v>77.61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45161</v>
      </c>
      <c r="B74" s="32">
        <v>543366</v>
      </c>
      <c r="C74" s="31" t="s">
        <v>981</v>
      </c>
      <c r="D74" s="31" t="s">
        <v>1055</v>
      </c>
      <c r="E74" s="31" t="s">
        <v>577</v>
      </c>
      <c r="F74" s="93">
        <v>15600</v>
      </c>
      <c r="G74" s="32">
        <v>77.739999999999995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45161</v>
      </c>
      <c r="B75" s="32">
        <v>543366</v>
      </c>
      <c r="C75" s="31" t="s">
        <v>981</v>
      </c>
      <c r="D75" s="31" t="s">
        <v>1055</v>
      </c>
      <c r="E75" s="31" t="s">
        <v>577</v>
      </c>
      <c r="F75" s="93">
        <v>16800</v>
      </c>
      <c r="G75" s="32">
        <v>76.709999999999994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45161</v>
      </c>
      <c r="B76" s="32">
        <v>543537</v>
      </c>
      <c r="C76" s="31" t="s">
        <v>1075</v>
      </c>
      <c r="D76" s="31" t="s">
        <v>1133</v>
      </c>
      <c r="E76" s="31" t="s">
        <v>577</v>
      </c>
      <c r="F76" s="93">
        <v>16000</v>
      </c>
      <c r="G76" s="32">
        <v>78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45161</v>
      </c>
      <c r="B77" s="32">
        <v>512499</v>
      </c>
      <c r="C77" s="31" t="s">
        <v>1208</v>
      </c>
      <c r="D77" s="31" t="s">
        <v>1125</v>
      </c>
      <c r="E77" s="31" t="s">
        <v>577</v>
      </c>
      <c r="F77" s="93">
        <v>5000000</v>
      </c>
      <c r="G77" s="32">
        <v>0.49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45161</v>
      </c>
      <c r="B78" s="32">
        <v>530525</v>
      </c>
      <c r="C78" s="31" t="s">
        <v>1209</v>
      </c>
      <c r="D78" s="31" t="s">
        <v>929</v>
      </c>
      <c r="E78" s="31" t="s">
        <v>577</v>
      </c>
      <c r="F78" s="93">
        <v>71672</v>
      </c>
      <c r="G78" s="32">
        <v>33.909999999999997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45161</v>
      </c>
      <c r="B79" s="32">
        <v>543963</v>
      </c>
      <c r="C79" s="31" t="s">
        <v>1210</v>
      </c>
      <c r="D79" s="31" t="s">
        <v>1211</v>
      </c>
      <c r="E79" s="31" t="s">
        <v>577</v>
      </c>
      <c r="F79" s="93">
        <v>60000</v>
      </c>
      <c r="G79" s="32">
        <v>38.979999999999997</v>
      </c>
      <c r="H79" s="32" t="s">
        <v>335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45161</v>
      </c>
      <c r="B80" s="32">
        <v>543963</v>
      </c>
      <c r="C80" s="31" t="s">
        <v>1210</v>
      </c>
      <c r="D80" s="31" t="s">
        <v>1212</v>
      </c>
      <c r="E80" s="31" t="s">
        <v>577</v>
      </c>
      <c r="F80" s="93">
        <v>150000</v>
      </c>
      <c r="G80" s="32">
        <v>38.46</v>
      </c>
      <c r="H80" s="32" t="s">
        <v>335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45161</v>
      </c>
      <c r="B81" s="32">
        <v>543963</v>
      </c>
      <c r="C81" s="31" t="s">
        <v>1210</v>
      </c>
      <c r="D81" s="31" t="s">
        <v>1213</v>
      </c>
      <c r="E81" s="31" t="s">
        <v>577</v>
      </c>
      <c r="F81" s="93">
        <v>192000</v>
      </c>
      <c r="G81" s="32">
        <v>39.090000000000003</v>
      </c>
      <c r="H81" s="32" t="s">
        <v>335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45161</v>
      </c>
      <c r="B82" s="32">
        <v>538975</v>
      </c>
      <c r="C82" s="31" t="s">
        <v>1214</v>
      </c>
      <c r="D82" s="31" t="s">
        <v>1215</v>
      </c>
      <c r="E82" s="31" t="s">
        <v>577</v>
      </c>
      <c r="F82" s="93">
        <v>4320938</v>
      </c>
      <c r="G82" s="32">
        <v>0.38</v>
      </c>
      <c r="H82" s="32" t="s">
        <v>335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45161</v>
      </c>
      <c r="B83" s="32">
        <v>513472</v>
      </c>
      <c r="C83" s="31" t="s">
        <v>1216</v>
      </c>
      <c r="D83" s="31" t="s">
        <v>1217</v>
      </c>
      <c r="E83" s="31" t="s">
        <v>577</v>
      </c>
      <c r="F83" s="93">
        <v>34800</v>
      </c>
      <c r="G83" s="32">
        <v>64.83</v>
      </c>
      <c r="H83" s="32" t="s">
        <v>335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45161</v>
      </c>
      <c r="B84" s="32">
        <v>543828</v>
      </c>
      <c r="C84" s="31" t="s">
        <v>1218</v>
      </c>
      <c r="D84" s="31" t="s">
        <v>1187</v>
      </c>
      <c r="E84" s="31" t="s">
        <v>577</v>
      </c>
      <c r="F84" s="93">
        <v>220800</v>
      </c>
      <c r="G84" s="32">
        <v>85</v>
      </c>
      <c r="H84" s="32" t="s">
        <v>335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45161</v>
      </c>
      <c r="B85" s="32">
        <v>543828</v>
      </c>
      <c r="C85" s="31" t="s">
        <v>1218</v>
      </c>
      <c r="D85" s="31" t="s">
        <v>1219</v>
      </c>
      <c r="E85" s="31" t="s">
        <v>577</v>
      </c>
      <c r="F85" s="93">
        <v>160000</v>
      </c>
      <c r="G85" s="32">
        <v>90</v>
      </c>
      <c r="H85" s="32" t="s">
        <v>335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45161</v>
      </c>
      <c r="B86" s="32">
        <v>537259</v>
      </c>
      <c r="C86" s="31" t="s">
        <v>1220</v>
      </c>
      <c r="D86" s="31" t="s">
        <v>1221</v>
      </c>
      <c r="E86" s="31" t="s">
        <v>577</v>
      </c>
      <c r="F86" s="93">
        <v>80500</v>
      </c>
      <c r="G86" s="32">
        <v>649.07000000000005</v>
      </c>
      <c r="H86" s="32" t="s">
        <v>335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45161</v>
      </c>
      <c r="B87" s="32">
        <v>537259</v>
      </c>
      <c r="C87" s="31" t="s">
        <v>1220</v>
      </c>
      <c r="D87" s="31" t="s">
        <v>1222</v>
      </c>
      <c r="E87" s="31" t="s">
        <v>577</v>
      </c>
      <c r="F87" s="93">
        <v>80000</v>
      </c>
      <c r="G87" s="32">
        <v>649.29999999999995</v>
      </c>
      <c r="H87" s="32" t="s">
        <v>335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45161</v>
      </c>
      <c r="B88" s="32">
        <v>524156</v>
      </c>
      <c r="C88" s="31" t="s">
        <v>1223</v>
      </c>
      <c r="D88" s="31" t="s">
        <v>1224</v>
      </c>
      <c r="E88" s="31" t="s">
        <v>577</v>
      </c>
      <c r="F88" s="93">
        <v>60000</v>
      </c>
      <c r="G88" s="32">
        <v>40</v>
      </c>
      <c r="H88" s="32" t="s">
        <v>335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45161</v>
      </c>
      <c r="B89" s="32">
        <v>542765</v>
      </c>
      <c r="C89" s="31" t="s">
        <v>1225</v>
      </c>
      <c r="D89" s="31" t="s">
        <v>1226</v>
      </c>
      <c r="E89" s="31" t="s">
        <v>577</v>
      </c>
      <c r="F89" s="93">
        <v>3000</v>
      </c>
      <c r="G89" s="32">
        <v>133.33000000000001</v>
      </c>
      <c r="H89" s="32" t="s">
        <v>335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45161</v>
      </c>
      <c r="B90" s="32">
        <v>542765</v>
      </c>
      <c r="C90" s="31" t="s">
        <v>1225</v>
      </c>
      <c r="D90" s="31" t="s">
        <v>1226</v>
      </c>
      <c r="E90" s="31" t="s">
        <v>577</v>
      </c>
      <c r="F90" s="93">
        <v>3000</v>
      </c>
      <c r="G90" s="32">
        <v>146.94999999999999</v>
      </c>
      <c r="H90" s="32" t="s">
        <v>335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45161</v>
      </c>
      <c r="B91" s="32">
        <v>542765</v>
      </c>
      <c r="C91" s="31" t="s">
        <v>1225</v>
      </c>
      <c r="D91" s="31" t="s">
        <v>1227</v>
      </c>
      <c r="E91" s="31" t="s">
        <v>577</v>
      </c>
      <c r="F91" s="93">
        <v>2000</v>
      </c>
      <c r="G91" s="32">
        <v>146.94999999999999</v>
      </c>
      <c r="H91" s="32" t="s">
        <v>335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45161</v>
      </c>
      <c r="B92" s="32">
        <v>542765</v>
      </c>
      <c r="C92" s="31" t="s">
        <v>1225</v>
      </c>
      <c r="D92" s="31" t="s">
        <v>1227</v>
      </c>
      <c r="E92" s="31" t="s">
        <v>577</v>
      </c>
      <c r="F92" s="93">
        <v>2000</v>
      </c>
      <c r="G92" s="32">
        <v>133.30000000000001</v>
      </c>
      <c r="H92" s="32" t="s">
        <v>335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45161</v>
      </c>
      <c r="B93" s="32">
        <v>532159</v>
      </c>
      <c r="C93" s="31" t="s">
        <v>1228</v>
      </c>
      <c r="D93" s="31" t="s">
        <v>1229</v>
      </c>
      <c r="E93" s="31" t="s">
        <v>577</v>
      </c>
      <c r="F93" s="93">
        <v>537993</v>
      </c>
      <c r="G93" s="32">
        <v>14.25</v>
      </c>
      <c r="H93" s="32" t="s">
        <v>335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45161</v>
      </c>
      <c r="B94" s="32">
        <v>532159</v>
      </c>
      <c r="C94" s="31" t="s">
        <v>1228</v>
      </c>
      <c r="D94" s="31" t="s">
        <v>1230</v>
      </c>
      <c r="E94" s="31" t="s">
        <v>577</v>
      </c>
      <c r="F94" s="93">
        <v>600000</v>
      </c>
      <c r="G94" s="32">
        <v>14.25</v>
      </c>
      <c r="H94" s="32" t="s">
        <v>335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45161</v>
      </c>
      <c r="B95" s="32">
        <v>531025</v>
      </c>
      <c r="C95" s="31" t="s">
        <v>1056</v>
      </c>
      <c r="D95" s="31" t="s">
        <v>929</v>
      </c>
      <c r="E95" s="31" t="s">
        <v>577</v>
      </c>
      <c r="F95" s="93">
        <v>3783300</v>
      </c>
      <c r="G95" s="32">
        <v>0.94</v>
      </c>
      <c r="H95" s="32" t="s">
        <v>335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45161</v>
      </c>
      <c r="B96" s="32">
        <v>532411</v>
      </c>
      <c r="C96" s="31" t="s">
        <v>1231</v>
      </c>
      <c r="D96" s="31" t="s">
        <v>1143</v>
      </c>
      <c r="E96" s="31" t="s">
        <v>577</v>
      </c>
      <c r="F96" s="93">
        <v>24300948</v>
      </c>
      <c r="G96" s="32">
        <v>0.49</v>
      </c>
      <c r="H96" s="32" t="s">
        <v>335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45161</v>
      </c>
      <c r="B97" s="32">
        <v>532411</v>
      </c>
      <c r="C97" s="31" t="s">
        <v>1231</v>
      </c>
      <c r="D97" s="31" t="s">
        <v>1143</v>
      </c>
      <c r="E97" s="31" t="s">
        <v>577</v>
      </c>
      <c r="F97" s="93">
        <v>13572406</v>
      </c>
      <c r="G97" s="32">
        <v>0.49</v>
      </c>
      <c r="H97" s="32" t="s">
        <v>335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45161</v>
      </c>
      <c r="B98" s="32" t="s">
        <v>1232</v>
      </c>
      <c r="C98" s="31" t="s">
        <v>1233</v>
      </c>
      <c r="D98" s="31" t="s">
        <v>1184</v>
      </c>
      <c r="E98" s="31" t="s">
        <v>576</v>
      </c>
      <c r="F98" s="93">
        <v>100000</v>
      </c>
      <c r="G98" s="32">
        <v>20</v>
      </c>
      <c r="H98" s="32" t="s">
        <v>891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45161</v>
      </c>
      <c r="B99" s="32" t="s">
        <v>1234</v>
      </c>
      <c r="C99" s="31" t="s">
        <v>1235</v>
      </c>
      <c r="D99" s="31" t="s">
        <v>1068</v>
      </c>
      <c r="E99" s="31" t="s">
        <v>576</v>
      </c>
      <c r="F99" s="93">
        <v>173461</v>
      </c>
      <c r="G99" s="32">
        <v>430.81</v>
      </c>
      <c r="H99" s="32" t="s">
        <v>891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45161</v>
      </c>
      <c r="B100" s="32" t="s">
        <v>1234</v>
      </c>
      <c r="C100" s="31" t="s">
        <v>1235</v>
      </c>
      <c r="D100" s="31" t="s">
        <v>1145</v>
      </c>
      <c r="E100" s="31" t="s">
        <v>576</v>
      </c>
      <c r="F100" s="93">
        <v>141190</v>
      </c>
      <c r="G100" s="32">
        <v>409.54</v>
      </c>
      <c r="H100" s="32" t="s">
        <v>891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45161</v>
      </c>
      <c r="B101" s="32" t="s">
        <v>1234</v>
      </c>
      <c r="C101" s="31" t="s">
        <v>1235</v>
      </c>
      <c r="D101" s="31" t="s">
        <v>578</v>
      </c>
      <c r="E101" s="31" t="s">
        <v>576</v>
      </c>
      <c r="F101" s="93">
        <v>331430</v>
      </c>
      <c r="G101" s="32">
        <v>423.05</v>
      </c>
      <c r="H101" s="32" t="s">
        <v>891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45161</v>
      </c>
      <c r="B102" s="32" t="s">
        <v>1234</v>
      </c>
      <c r="C102" s="31" t="s">
        <v>1235</v>
      </c>
      <c r="D102" s="31" t="s">
        <v>1136</v>
      </c>
      <c r="E102" s="31" t="s">
        <v>576</v>
      </c>
      <c r="F102" s="93">
        <v>173042</v>
      </c>
      <c r="G102" s="32">
        <v>432.57</v>
      </c>
      <c r="H102" s="32" t="s">
        <v>891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45161</v>
      </c>
      <c r="B103" s="32" t="s">
        <v>1134</v>
      </c>
      <c r="C103" s="31" t="s">
        <v>1135</v>
      </c>
      <c r="D103" s="31" t="s">
        <v>1068</v>
      </c>
      <c r="E103" s="31" t="s">
        <v>576</v>
      </c>
      <c r="F103" s="93">
        <v>163517</v>
      </c>
      <c r="G103" s="32">
        <v>310.48</v>
      </c>
      <c r="H103" s="32" t="s">
        <v>891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45161</v>
      </c>
      <c r="B104" s="32" t="s">
        <v>1134</v>
      </c>
      <c r="C104" s="31" t="s">
        <v>1135</v>
      </c>
      <c r="D104" s="31" t="s">
        <v>1136</v>
      </c>
      <c r="E104" s="31" t="s">
        <v>576</v>
      </c>
      <c r="F104" s="93">
        <v>153551</v>
      </c>
      <c r="G104" s="32">
        <v>309.62</v>
      </c>
      <c r="H104" s="32" t="s">
        <v>891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45161</v>
      </c>
      <c r="B105" s="32" t="s">
        <v>1134</v>
      </c>
      <c r="C105" s="31" t="s">
        <v>1135</v>
      </c>
      <c r="D105" s="31" t="s">
        <v>578</v>
      </c>
      <c r="E105" s="31" t="s">
        <v>576</v>
      </c>
      <c r="F105" s="93">
        <v>427018</v>
      </c>
      <c r="G105" s="32">
        <v>308.67</v>
      </c>
      <c r="H105" s="32" t="s">
        <v>891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45161</v>
      </c>
      <c r="B106" s="32" t="s">
        <v>1236</v>
      </c>
      <c r="C106" s="31" t="s">
        <v>1237</v>
      </c>
      <c r="D106" s="31" t="s">
        <v>578</v>
      </c>
      <c r="E106" s="31" t="s">
        <v>576</v>
      </c>
      <c r="F106" s="93">
        <v>242956</v>
      </c>
      <c r="G106" s="32">
        <v>354.61</v>
      </c>
      <c r="H106" s="32" t="s">
        <v>891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45161</v>
      </c>
      <c r="B107" s="32" t="s">
        <v>1238</v>
      </c>
      <c r="C107" s="31" t="s">
        <v>1239</v>
      </c>
      <c r="D107" s="31" t="s">
        <v>1240</v>
      </c>
      <c r="E107" s="31" t="s">
        <v>576</v>
      </c>
      <c r="F107" s="93">
        <v>186922</v>
      </c>
      <c r="G107" s="32">
        <v>26.89</v>
      </c>
      <c r="H107" s="32" t="s">
        <v>891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45161</v>
      </c>
      <c r="B108" s="32" t="s">
        <v>1137</v>
      </c>
      <c r="C108" s="31" t="s">
        <v>1138</v>
      </c>
      <c r="D108" s="31" t="s">
        <v>1241</v>
      </c>
      <c r="E108" s="31" t="s">
        <v>576</v>
      </c>
      <c r="F108" s="93">
        <v>166707</v>
      </c>
      <c r="G108" s="32">
        <v>536.01</v>
      </c>
      <c r="H108" s="32" t="s">
        <v>891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45161</v>
      </c>
      <c r="B109" s="32" t="s">
        <v>1137</v>
      </c>
      <c r="C109" s="31" t="s">
        <v>1138</v>
      </c>
      <c r="D109" s="31" t="s">
        <v>1068</v>
      </c>
      <c r="E109" s="31" t="s">
        <v>576</v>
      </c>
      <c r="F109" s="93">
        <v>314244</v>
      </c>
      <c r="G109" s="32">
        <v>537.32000000000005</v>
      </c>
      <c r="H109" s="32" t="s">
        <v>891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45161</v>
      </c>
      <c r="B110" s="32" t="s">
        <v>1137</v>
      </c>
      <c r="C110" s="31" t="s">
        <v>1138</v>
      </c>
      <c r="D110" s="31" t="s">
        <v>578</v>
      </c>
      <c r="E110" s="31" t="s">
        <v>576</v>
      </c>
      <c r="F110" s="93">
        <v>751295</v>
      </c>
      <c r="G110" s="32">
        <v>535.23</v>
      </c>
      <c r="H110" s="32" t="s">
        <v>891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45161</v>
      </c>
      <c r="B111" s="32" t="s">
        <v>1137</v>
      </c>
      <c r="C111" s="31" t="s">
        <v>1138</v>
      </c>
      <c r="D111" s="31" t="s">
        <v>1136</v>
      </c>
      <c r="E111" s="31" t="s">
        <v>576</v>
      </c>
      <c r="F111" s="93">
        <v>262707</v>
      </c>
      <c r="G111" s="32">
        <v>535.35</v>
      </c>
      <c r="H111" s="32" t="s">
        <v>891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45161</v>
      </c>
      <c r="B112" s="32" t="s">
        <v>1137</v>
      </c>
      <c r="C112" s="31" t="s">
        <v>1138</v>
      </c>
      <c r="D112" s="31" t="s">
        <v>1139</v>
      </c>
      <c r="E112" s="31" t="s">
        <v>576</v>
      </c>
      <c r="F112" s="93">
        <v>169363</v>
      </c>
      <c r="G112" s="32">
        <v>535.48</v>
      </c>
      <c r="H112" s="32" t="s">
        <v>891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45161</v>
      </c>
      <c r="B113" s="32" t="s">
        <v>1137</v>
      </c>
      <c r="C113" s="31" t="s">
        <v>1138</v>
      </c>
      <c r="D113" s="31" t="s">
        <v>1140</v>
      </c>
      <c r="E113" s="31" t="s">
        <v>576</v>
      </c>
      <c r="F113" s="93">
        <v>319856</v>
      </c>
      <c r="G113" s="32">
        <v>534.1</v>
      </c>
      <c r="H113" s="32" t="s">
        <v>891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45161</v>
      </c>
      <c r="B114" s="32" t="s">
        <v>1137</v>
      </c>
      <c r="C114" s="31" t="s">
        <v>1138</v>
      </c>
      <c r="D114" s="31" t="s">
        <v>1242</v>
      </c>
      <c r="E114" s="31" t="s">
        <v>576</v>
      </c>
      <c r="F114" s="93">
        <v>166296</v>
      </c>
      <c r="G114" s="32">
        <v>538.61</v>
      </c>
      <c r="H114" s="32" t="s">
        <v>891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45161</v>
      </c>
      <c r="B115" s="32" t="s">
        <v>1243</v>
      </c>
      <c r="C115" s="31" t="s">
        <v>1244</v>
      </c>
      <c r="D115" s="31" t="s">
        <v>578</v>
      </c>
      <c r="E115" s="31" t="s">
        <v>576</v>
      </c>
      <c r="F115" s="93">
        <v>2682090</v>
      </c>
      <c r="G115" s="32">
        <v>214.13</v>
      </c>
      <c r="H115" s="32" t="s">
        <v>891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45161</v>
      </c>
      <c r="B116" s="32" t="s">
        <v>1245</v>
      </c>
      <c r="C116" s="31" t="s">
        <v>1246</v>
      </c>
      <c r="D116" s="31" t="s">
        <v>1247</v>
      </c>
      <c r="E116" s="31" t="s">
        <v>576</v>
      </c>
      <c r="F116" s="93">
        <v>264000</v>
      </c>
      <c r="G116" s="32">
        <v>36.92</v>
      </c>
      <c r="H116" s="32" t="s">
        <v>891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45161</v>
      </c>
      <c r="B117" s="32" t="s">
        <v>1141</v>
      </c>
      <c r="C117" s="31" t="s">
        <v>1142</v>
      </c>
      <c r="D117" s="31" t="s">
        <v>578</v>
      </c>
      <c r="E117" s="31" t="s">
        <v>576</v>
      </c>
      <c r="F117" s="93">
        <v>86878</v>
      </c>
      <c r="G117" s="32">
        <v>264.44</v>
      </c>
      <c r="H117" s="32" t="s">
        <v>891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45161</v>
      </c>
      <c r="B118" s="32" t="s">
        <v>1076</v>
      </c>
      <c r="C118" s="31" t="s">
        <v>1077</v>
      </c>
      <c r="D118" s="31" t="s">
        <v>1078</v>
      </c>
      <c r="E118" s="31" t="s">
        <v>576</v>
      </c>
      <c r="F118" s="93">
        <v>233895</v>
      </c>
      <c r="G118" s="32">
        <v>22.17</v>
      </c>
      <c r="H118" s="32" t="s">
        <v>891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45161</v>
      </c>
      <c r="B119" s="32" t="s">
        <v>1079</v>
      </c>
      <c r="C119" s="31" t="s">
        <v>1080</v>
      </c>
      <c r="D119" s="31" t="s">
        <v>1248</v>
      </c>
      <c r="E119" s="31" t="s">
        <v>576</v>
      </c>
      <c r="F119" s="93">
        <v>230400</v>
      </c>
      <c r="G119" s="32">
        <v>96.3</v>
      </c>
      <c r="H119" s="32" t="s">
        <v>891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45161</v>
      </c>
      <c r="B120" s="32" t="s">
        <v>1249</v>
      </c>
      <c r="C120" s="31" t="s">
        <v>1250</v>
      </c>
      <c r="D120" s="31" t="s">
        <v>578</v>
      </c>
      <c r="E120" s="31" t="s">
        <v>576</v>
      </c>
      <c r="F120" s="93">
        <v>127103</v>
      </c>
      <c r="G120" s="32">
        <v>837.43</v>
      </c>
      <c r="H120" s="32" t="s">
        <v>891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45161</v>
      </c>
      <c r="B121" s="32" t="s">
        <v>1251</v>
      </c>
      <c r="C121" s="31" t="s">
        <v>1252</v>
      </c>
      <c r="D121" s="31" t="s">
        <v>1253</v>
      </c>
      <c r="E121" s="31" t="s">
        <v>576</v>
      </c>
      <c r="F121" s="93">
        <v>82000</v>
      </c>
      <c r="G121" s="32">
        <v>43.28</v>
      </c>
      <c r="H121" s="32" t="s">
        <v>891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45161</v>
      </c>
      <c r="B122" s="32" t="s">
        <v>1251</v>
      </c>
      <c r="C122" s="31" t="s">
        <v>1252</v>
      </c>
      <c r="D122" s="31" t="s">
        <v>1163</v>
      </c>
      <c r="E122" s="31" t="s">
        <v>576</v>
      </c>
      <c r="F122" s="93">
        <v>135000</v>
      </c>
      <c r="G122" s="32">
        <v>35.31</v>
      </c>
      <c r="H122" s="32" t="s">
        <v>891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45161</v>
      </c>
      <c r="B123" s="32" t="s">
        <v>1254</v>
      </c>
      <c r="C123" s="31" t="s">
        <v>1255</v>
      </c>
      <c r="D123" s="31" t="s">
        <v>1256</v>
      </c>
      <c r="E123" s="31" t="s">
        <v>576</v>
      </c>
      <c r="F123" s="93">
        <v>200000</v>
      </c>
      <c r="G123" s="32">
        <v>49</v>
      </c>
      <c r="H123" s="32" t="s">
        <v>891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45161</v>
      </c>
      <c r="B124" s="32" t="s">
        <v>1257</v>
      </c>
      <c r="C124" s="31" t="s">
        <v>1258</v>
      </c>
      <c r="D124" s="31" t="s">
        <v>1259</v>
      </c>
      <c r="E124" s="31" t="s">
        <v>576</v>
      </c>
      <c r="F124" s="93">
        <v>64000</v>
      </c>
      <c r="G124" s="32">
        <v>75.19</v>
      </c>
      <c r="H124" s="32" t="s">
        <v>891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45161</v>
      </c>
      <c r="B125" s="32" t="s">
        <v>1260</v>
      </c>
      <c r="C125" s="31" t="s">
        <v>1261</v>
      </c>
      <c r="D125" s="31" t="s">
        <v>578</v>
      </c>
      <c r="E125" s="31" t="s">
        <v>576</v>
      </c>
      <c r="F125" s="93">
        <v>537456</v>
      </c>
      <c r="G125" s="32">
        <v>145.66</v>
      </c>
      <c r="H125" s="32" t="s">
        <v>891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45161</v>
      </c>
      <c r="B126" s="32" t="s">
        <v>1262</v>
      </c>
      <c r="C126" s="31" t="s">
        <v>1263</v>
      </c>
      <c r="D126" s="31" t="s">
        <v>578</v>
      </c>
      <c r="E126" s="31" t="s">
        <v>576</v>
      </c>
      <c r="F126" s="93">
        <v>288812</v>
      </c>
      <c r="G126" s="32">
        <v>712.97</v>
      </c>
      <c r="H126" s="32" t="s">
        <v>891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45161</v>
      </c>
      <c r="B127" s="32" t="s">
        <v>1264</v>
      </c>
      <c r="C127" s="31" t="s">
        <v>1265</v>
      </c>
      <c r="D127" s="31" t="s">
        <v>1266</v>
      </c>
      <c r="E127" s="31" t="s">
        <v>576</v>
      </c>
      <c r="F127" s="93">
        <v>100000</v>
      </c>
      <c r="G127" s="32">
        <v>24.9</v>
      </c>
      <c r="H127" s="32" t="s">
        <v>891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45161</v>
      </c>
      <c r="B128" s="32" t="s">
        <v>1267</v>
      </c>
      <c r="C128" s="31" t="s">
        <v>1268</v>
      </c>
      <c r="D128" s="31" t="s">
        <v>1269</v>
      </c>
      <c r="E128" s="31" t="s">
        <v>576</v>
      </c>
      <c r="F128" s="93">
        <v>4000</v>
      </c>
      <c r="G128" s="32">
        <v>67.84</v>
      </c>
      <c r="H128" s="32" t="s">
        <v>891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45161</v>
      </c>
      <c r="B129" s="32" t="s">
        <v>1071</v>
      </c>
      <c r="C129" s="31" t="s">
        <v>1072</v>
      </c>
      <c r="D129" s="31" t="s">
        <v>578</v>
      </c>
      <c r="E129" s="31" t="s">
        <v>576</v>
      </c>
      <c r="F129" s="93">
        <v>2071827</v>
      </c>
      <c r="G129" s="32">
        <v>84.76</v>
      </c>
      <c r="H129" s="32" t="s">
        <v>891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45161</v>
      </c>
      <c r="B130" s="32" t="s">
        <v>1270</v>
      </c>
      <c r="C130" s="31" t="s">
        <v>1271</v>
      </c>
      <c r="D130" s="31" t="s">
        <v>1272</v>
      </c>
      <c r="E130" s="31" t="s">
        <v>576</v>
      </c>
      <c r="F130" s="93">
        <v>1100000</v>
      </c>
      <c r="G130" s="32">
        <v>53.36</v>
      </c>
      <c r="H130" s="32" t="s">
        <v>891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45161</v>
      </c>
      <c r="B131" s="32" t="s">
        <v>1147</v>
      </c>
      <c r="C131" s="31" t="s">
        <v>1148</v>
      </c>
      <c r="D131" s="31" t="s">
        <v>1144</v>
      </c>
      <c r="E131" s="31" t="s">
        <v>576</v>
      </c>
      <c r="F131" s="93">
        <v>14127487</v>
      </c>
      <c r="G131" s="32">
        <v>24.47</v>
      </c>
      <c r="H131" s="32" t="s">
        <v>891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45161</v>
      </c>
      <c r="B132" s="32" t="s">
        <v>1273</v>
      </c>
      <c r="C132" s="31" t="s">
        <v>1274</v>
      </c>
      <c r="D132" s="31" t="s">
        <v>1163</v>
      </c>
      <c r="E132" s="31" t="s">
        <v>576</v>
      </c>
      <c r="F132" s="93">
        <v>17400</v>
      </c>
      <c r="G132" s="32">
        <v>126.25</v>
      </c>
      <c r="H132" s="32" t="s">
        <v>891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45161</v>
      </c>
      <c r="B133" s="32" t="s">
        <v>1069</v>
      </c>
      <c r="C133" s="31" t="s">
        <v>1070</v>
      </c>
      <c r="D133" s="31" t="s">
        <v>1136</v>
      </c>
      <c r="E133" s="31" t="s">
        <v>576</v>
      </c>
      <c r="F133" s="93">
        <v>95852</v>
      </c>
      <c r="G133" s="32">
        <v>247.17</v>
      </c>
      <c r="H133" s="32" t="s">
        <v>891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45161</v>
      </c>
      <c r="B134" s="32" t="s">
        <v>1069</v>
      </c>
      <c r="C134" s="31" t="s">
        <v>1070</v>
      </c>
      <c r="D134" s="31" t="s">
        <v>1144</v>
      </c>
      <c r="E134" s="31" t="s">
        <v>576</v>
      </c>
      <c r="F134" s="93">
        <v>143744</v>
      </c>
      <c r="G134" s="32">
        <v>247.46</v>
      </c>
      <c r="H134" s="32" t="s">
        <v>891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45161</v>
      </c>
      <c r="B135" s="32" t="s">
        <v>1069</v>
      </c>
      <c r="C135" s="31" t="s">
        <v>1070</v>
      </c>
      <c r="D135" s="31" t="s">
        <v>1068</v>
      </c>
      <c r="E135" s="31" t="s">
        <v>576</v>
      </c>
      <c r="F135" s="93">
        <v>92211</v>
      </c>
      <c r="G135" s="32">
        <v>247.13</v>
      </c>
      <c r="H135" s="32" t="s">
        <v>891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45161</v>
      </c>
      <c r="B136" s="32" t="s">
        <v>1069</v>
      </c>
      <c r="C136" s="31" t="s">
        <v>1070</v>
      </c>
      <c r="D136" s="31" t="s">
        <v>578</v>
      </c>
      <c r="E136" s="31" t="s">
        <v>576</v>
      </c>
      <c r="F136" s="93">
        <v>436433</v>
      </c>
      <c r="G136" s="32">
        <v>247.18</v>
      </c>
      <c r="H136" s="32" t="s">
        <v>891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45161</v>
      </c>
      <c r="B137" s="32" t="s">
        <v>1069</v>
      </c>
      <c r="C137" s="31" t="s">
        <v>1070</v>
      </c>
      <c r="D137" s="31" t="s">
        <v>1140</v>
      </c>
      <c r="E137" s="31" t="s">
        <v>576</v>
      </c>
      <c r="F137" s="93">
        <v>134053</v>
      </c>
      <c r="G137" s="32">
        <v>246.89</v>
      </c>
      <c r="H137" s="32" t="s">
        <v>891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45161</v>
      </c>
      <c r="B138" s="32" t="s">
        <v>1149</v>
      </c>
      <c r="C138" s="31" t="s">
        <v>1150</v>
      </c>
      <c r="D138" s="31" t="s">
        <v>1275</v>
      </c>
      <c r="E138" s="31" t="s">
        <v>576</v>
      </c>
      <c r="F138" s="93">
        <v>26400</v>
      </c>
      <c r="G138" s="32">
        <v>126.12</v>
      </c>
      <c r="H138" s="32" t="s">
        <v>891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45161</v>
      </c>
      <c r="B139" s="32" t="s">
        <v>1149</v>
      </c>
      <c r="C139" s="31" t="s">
        <v>1150</v>
      </c>
      <c r="D139" s="31" t="s">
        <v>1073</v>
      </c>
      <c r="E139" s="31" t="s">
        <v>576</v>
      </c>
      <c r="F139" s="93">
        <v>33600</v>
      </c>
      <c r="G139" s="32">
        <v>127.24</v>
      </c>
      <c r="H139" s="32" t="s">
        <v>891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45161</v>
      </c>
      <c r="B140" s="32" t="s">
        <v>1151</v>
      </c>
      <c r="C140" s="31" t="s">
        <v>1152</v>
      </c>
      <c r="D140" s="31" t="s">
        <v>1153</v>
      </c>
      <c r="E140" s="31" t="s">
        <v>576</v>
      </c>
      <c r="F140" s="93">
        <v>713227</v>
      </c>
      <c r="G140" s="32">
        <v>2.62</v>
      </c>
      <c r="H140" s="32" t="s">
        <v>891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45161</v>
      </c>
      <c r="B141" s="32" t="s">
        <v>1232</v>
      </c>
      <c r="C141" s="31" t="s">
        <v>1233</v>
      </c>
      <c r="D141" s="31" t="s">
        <v>1276</v>
      </c>
      <c r="E141" s="31" t="s">
        <v>577</v>
      </c>
      <c r="F141" s="93">
        <v>100000</v>
      </c>
      <c r="G141" s="32">
        <v>20</v>
      </c>
      <c r="H141" s="32" t="s">
        <v>891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45161</v>
      </c>
      <c r="B142" s="32" t="s">
        <v>1234</v>
      </c>
      <c r="C142" s="31" t="s">
        <v>1235</v>
      </c>
      <c r="D142" s="31" t="s">
        <v>578</v>
      </c>
      <c r="E142" s="31" t="s">
        <v>577</v>
      </c>
      <c r="F142" s="93">
        <v>331430</v>
      </c>
      <c r="G142" s="32">
        <v>423.36</v>
      </c>
      <c r="H142" s="32" t="s">
        <v>891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45161</v>
      </c>
      <c r="B143" s="32" t="s">
        <v>1234</v>
      </c>
      <c r="C143" s="31" t="s">
        <v>1235</v>
      </c>
      <c r="D143" s="31" t="s">
        <v>1068</v>
      </c>
      <c r="E143" s="31" t="s">
        <v>577</v>
      </c>
      <c r="F143" s="93">
        <v>176843</v>
      </c>
      <c r="G143" s="32">
        <v>433.63</v>
      </c>
      <c r="H143" s="32" t="s">
        <v>891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45161</v>
      </c>
      <c r="B144" s="32" t="s">
        <v>1234</v>
      </c>
      <c r="C144" s="31" t="s">
        <v>1235</v>
      </c>
      <c r="D144" s="31" t="s">
        <v>1136</v>
      </c>
      <c r="E144" s="31" t="s">
        <v>577</v>
      </c>
      <c r="F144" s="93">
        <v>173042</v>
      </c>
      <c r="G144" s="32">
        <v>432.82</v>
      </c>
      <c r="H144" s="32" t="s">
        <v>891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45161</v>
      </c>
      <c r="B145" s="32" t="s">
        <v>1134</v>
      </c>
      <c r="C145" s="31" t="s">
        <v>1135</v>
      </c>
      <c r="D145" s="31" t="s">
        <v>1068</v>
      </c>
      <c r="E145" s="31" t="s">
        <v>577</v>
      </c>
      <c r="F145" s="93">
        <v>178353</v>
      </c>
      <c r="G145" s="32">
        <v>310.49</v>
      </c>
      <c r="H145" s="32" t="s">
        <v>891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45161</v>
      </c>
      <c r="B146" s="32" t="s">
        <v>1134</v>
      </c>
      <c r="C146" s="31" t="s">
        <v>1135</v>
      </c>
      <c r="D146" s="31" t="s">
        <v>578</v>
      </c>
      <c r="E146" s="31" t="s">
        <v>577</v>
      </c>
      <c r="F146" s="93">
        <v>427018</v>
      </c>
      <c r="G146" s="32">
        <v>309.27</v>
      </c>
      <c r="H146" s="32" t="s">
        <v>891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45161</v>
      </c>
      <c r="B147" s="32" t="s">
        <v>1134</v>
      </c>
      <c r="C147" s="31" t="s">
        <v>1135</v>
      </c>
      <c r="D147" s="31" t="s">
        <v>1136</v>
      </c>
      <c r="E147" s="31" t="s">
        <v>577</v>
      </c>
      <c r="F147" s="93">
        <v>153551</v>
      </c>
      <c r="G147" s="32">
        <v>309.99</v>
      </c>
      <c r="H147" s="32" t="s">
        <v>891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45161</v>
      </c>
      <c r="B148" s="32" t="s">
        <v>1236</v>
      </c>
      <c r="C148" s="31" t="s">
        <v>1237</v>
      </c>
      <c r="D148" s="31" t="s">
        <v>578</v>
      </c>
      <c r="E148" s="31" t="s">
        <v>577</v>
      </c>
      <c r="F148" s="93">
        <v>242956</v>
      </c>
      <c r="G148" s="32">
        <v>354.44</v>
      </c>
      <c r="H148" s="32" t="s">
        <v>891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45161</v>
      </c>
      <c r="B149" s="32" t="s">
        <v>1137</v>
      </c>
      <c r="C149" s="31" t="s">
        <v>1138</v>
      </c>
      <c r="D149" s="31" t="s">
        <v>1139</v>
      </c>
      <c r="E149" s="31" t="s">
        <v>577</v>
      </c>
      <c r="F149" s="93">
        <v>170359</v>
      </c>
      <c r="G149" s="32">
        <v>535.08000000000004</v>
      </c>
      <c r="H149" s="32" t="s">
        <v>891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45161</v>
      </c>
      <c r="B150" s="32" t="s">
        <v>1137</v>
      </c>
      <c r="C150" s="31" t="s">
        <v>1138</v>
      </c>
      <c r="D150" s="31" t="s">
        <v>1241</v>
      </c>
      <c r="E150" s="31" t="s">
        <v>577</v>
      </c>
      <c r="F150" s="93">
        <v>166707</v>
      </c>
      <c r="G150" s="32">
        <v>536.59</v>
      </c>
      <c r="H150" s="32" t="s">
        <v>891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45161</v>
      </c>
      <c r="B151" s="32" t="s">
        <v>1137</v>
      </c>
      <c r="C151" s="31" t="s">
        <v>1138</v>
      </c>
      <c r="D151" s="31" t="s">
        <v>1242</v>
      </c>
      <c r="E151" s="31" t="s">
        <v>577</v>
      </c>
      <c r="F151" s="93">
        <v>166296</v>
      </c>
      <c r="G151" s="32">
        <v>537.22</v>
      </c>
      <c r="H151" s="32" t="s">
        <v>891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45161</v>
      </c>
      <c r="B152" s="32" t="s">
        <v>1137</v>
      </c>
      <c r="C152" s="31" t="s">
        <v>1138</v>
      </c>
      <c r="D152" s="31" t="s">
        <v>1140</v>
      </c>
      <c r="E152" s="31" t="s">
        <v>577</v>
      </c>
      <c r="F152" s="93">
        <v>319856</v>
      </c>
      <c r="G152" s="32">
        <v>534.39</v>
      </c>
      <c r="H152" s="32" t="s">
        <v>891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45161</v>
      </c>
      <c r="B153" s="32" t="s">
        <v>1137</v>
      </c>
      <c r="C153" s="31" t="s">
        <v>1138</v>
      </c>
      <c r="D153" s="31" t="s">
        <v>1136</v>
      </c>
      <c r="E153" s="31" t="s">
        <v>577</v>
      </c>
      <c r="F153" s="93">
        <v>262707</v>
      </c>
      <c r="G153" s="32">
        <v>535.63</v>
      </c>
      <c r="H153" s="32" t="s">
        <v>891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45161</v>
      </c>
      <c r="B154" s="32" t="s">
        <v>1137</v>
      </c>
      <c r="C154" s="31" t="s">
        <v>1138</v>
      </c>
      <c r="D154" s="31" t="s">
        <v>1068</v>
      </c>
      <c r="E154" s="31" t="s">
        <v>577</v>
      </c>
      <c r="F154" s="93">
        <v>315439</v>
      </c>
      <c r="G154" s="32">
        <v>536.57000000000005</v>
      </c>
      <c r="H154" s="32" t="s">
        <v>891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45161</v>
      </c>
      <c r="B155" s="32" t="s">
        <v>1137</v>
      </c>
      <c r="C155" s="31" t="s">
        <v>1138</v>
      </c>
      <c r="D155" s="31" t="s">
        <v>578</v>
      </c>
      <c r="E155" s="31" t="s">
        <v>577</v>
      </c>
      <c r="F155" s="93">
        <v>751295</v>
      </c>
      <c r="G155" s="32">
        <v>535.86</v>
      </c>
      <c r="H155" s="32" t="s">
        <v>891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45161</v>
      </c>
      <c r="B156" s="32" t="s">
        <v>1277</v>
      </c>
      <c r="C156" s="31" t="s">
        <v>1278</v>
      </c>
      <c r="D156" s="31" t="s">
        <v>1279</v>
      </c>
      <c r="E156" s="31" t="s">
        <v>577</v>
      </c>
      <c r="F156" s="93">
        <v>101044</v>
      </c>
      <c r="G156" s="32">
        <v>1749.99</v>
      </c>
      <c r="H156" s="32" t="s">
        <v>891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5" customHeight="1">
      <c r="A157" s="92">
        <v>45161</v>
      </c>
      <c r="B157" s="32" t="s">
        <v>1081</v>
      </c>
      <c r="C157" s="31" t="s">
        <v>1082</v>
      </c>
      <c r="D157" s="31" t="s">
        <v>1083</v>
      </c>
      <c r="E157" s="31" t="s">
        <v>577</v>
      </c>
      <c r="F157" s="93">
        <v>3664412</v>
      </c>
      <c r="G157" s="32">
        <v>12.06</v>
      </c>
      <c r="H157" s="32" t="s">
        <v>891</v>
      </c>
    </row>
    <row r="158" spans="1:28" ht="15" customHeight="1">
      <c r="A158" s="92">
        <v>45161</v>
      </c>
      <c r="B158" s="32" t="s">
        <v>1243</v>
      </c>
      <c r="C158" s="31" t="s">
        <v>1244</v>
      </c>
      <c r="D158" s="31" t="s">
        <v>578</v>
      </c>
      <c r="E158" s="31" t="s">
        <v>577</v>
      </c>
      <c r="F158" s="93">
        <v>2682090</v>
      </c>
      <c r="G158" s="32">
        <v>214.09</v>
      </c>
      <c r="H158" s="32" t="s">
        <v>891</v>
      </c>
    </row>
    <row r="159" spans="1:28" ht="15" customHeight="1">
      <c r="A159" s="92">
        <v>45161</v>
      </c>
      <c r="B159" s="32" t="s">
        <v>1245</v>
      </c>
      <c r="C159" s="31" t="s">
        <v>1246</v>
      </c>
      <c r="D159" s="31" t="s">
        <v>1280</v>
      </c>
      <c r="E159" s="31" t="s">
        <v>577</v>
      </c>
      <c r="F159" s="93">
        <v>184000</v>
      </c>
      <c r="G159" s="32">
        <v>37.33</v>
      </c>
      <c r="H159" s="32" t="s">
        <v>891</v>
      </c>
    </row>
    <row r="160" spans="1:28" ht="15" customHeight="1">
      <c r="A160" s="92">
        <v>45161</v>
      </c>
      <c r="B160" s="32" t="s">
        <v>1141</v>
      </c>
      <c r="C160" s="31" t="s">
        <v>1142</v>
      </c>
      <c r="D160" s="31" t="s">
        <v>578</v>
      </c>
      <c r="E160" s="31" t="s">
        <v>577</v>
      </c>
      <c r="F160" s="93">
        <v>86878</v>
      </c>
      <c r="G160" s="32">
        <v>265.08999999999997</v>
      </c>
      <c r="H160" s="32" t="s">
        <v>891</v>
      </c>
    </row>
    <row r="161" spans="1:8" ht="15" customHeight="1">
      <c r="A161" s="92">
        <v>45161</v>
      </c>
      <c r="B161" s="32" t="s">
        <v>1076</v>
      </c>
      <c r="C161" s="31" t="s">
        <v>1077</v>
      </c>
      <c r="D161" s="31" t="s">
        <v>1078</v>
      </c>
      <c r="E161" s="31" t="s">
        <v>577</v>
      </c>
      <c r="F161" s="93">
        <v>249968</v>
      </c>
      <c r="G161" s="32">
        <v>22.39</v>
      </c>
      <c r="H161" s="32" t="s">
        <v>891</v>
      </c>
    </row>
    <row r="162" spans="1:8" ht="15" customHeight="1">
      <c r="A162" s="92">
        <v>45161</v>
      </c>
      <c r="B162" s="32" t="s">
        <v>1079</v>
      </c>
      <c r="C162" s="31" t="s">
        <v>1080</v>
      </c>
      <c r="D162" s="31" t="s">
        <v>1248</v>
      </c>
      <c r="E162" s="31" t="s">
        <v>577</v>
      </c>
      <c r="F162" s="93">
        <v>230400</v>
      </c>
      <c r="G162" s="32">
        <v>97.03</v>
      </c>
      <c r="H162" s="32" t="s">
        <v>891</v>
      </c>
    </row>
    <row r="163" spans="1:8" ht="15" customHeight="1">
      <c r="A163" s="92">
        <v>45161</v>
      </c>
      <c r="B163" s="32" t="s">
        <v>1249</v>
      </c>
      <c r="C163" s="31" t="s">
        <v>1250</v>
      </c>
      <c r="D163" s="31" t="s">
        <v>578</v>
      </c>
      <c r="E163" s="31" t="s">
        <v>577</v>
      </c>
      <c r="F163" s="93">
        <v>127103</v>
      </c>
      <c r="G163" s="32">
        <v>837.63</v>
      </c>
      <c r="H163" s="32" t="s">
        <v>891</v>
      </c>
    </row>
    <row r="164" spans="1:8" ht="15" customHeight="1">
      <c r="A164" s="92">
        <v>45161</v>
      </c>
      <c r="B164" s="32" t="s">
        <v>1251</v>
      </c>
      <c r="C164" s="31" t="s">
        <v>1252</v>
      </c>
      <c r="D164" s="31" t="s">
        <v>1253</v>
      </c>
      <c r="E164" s="31" t="s">
        <v>577</v>
      </c>
      <c r="F164" s="93">
        <v>86000</v>
      </c>
      <c r="G164" s="32">
        <v>39.630000000000003</v>
      </c>
      <c r="H164" s="32" t="s">
        <v>891</v>
      </c>
    </row>
    <row r="165" spans="1:8" ht="15" customHeight="1">
      <c r="A165" s="92">
        <v>45161</v>
      </c>
      <c r="B165" s="32" t="s">
        <v>1251</v>
      </c>
      <c r="C165" s="31" t="s">
        <v>1252</v>
      </c>
      <c r="D165" s="31" t="s">
        <v>1163</v>
      </c>
      <c r="E165" s="31" t="s">
        <v>577</v>
      </c>
      <c r="F165" s="93">
        <v>135000</v>
      </c>
      <c r="G165" s="32">
        <v>37.07</v>
      </c>
      <c r="H165" s="32" t="s">
        <v>891</v>
      </c>
    </row>
    <row r="166" spans="1:8" ht="15" customHeight="1">
      <c r="A166" s="92">
        <v>45161</v>
      </c>
      <c r="B166" s="32" t="s">
        <v>1251</v>
      </c>
      <c r="C166" s="31" t="s">
        <v>1252</v>
      </c>
      <c r="D166" s="31" t="s">
        <v>1281</v>
      </c>
      <c r="E166" s="31" t="s">
        <v>577</v>
      </c>
      <c r="F166" s="93">
        <v>250000</v>
      </c>
      <c r="G166" s="32">
        <v>35.270000000000003</v>
      </c>
      <c r="H166" s="32" t="s">
        <v>891</v>
      </c>
    </row>
    <row r="167" spans="1:8" ht="15" customHeight="1">
      <c r="A167" s="92">
        <v>45161</v>
      </c>
      <c r="B167" s="32" t="s">
        <v>1254</v>
      </c>
      <c r="C167" s="31" t="s">
        <v>1255</v>
      </c>
      <c r="D167" s="31" t="s">
        <v>1282</v>
      </c>
      <c r="E167" s="31" t="s">
        <v>577</v>
      </c>
      <c r="F167" s="93">
        <v>200000</v>
      </c>
      <c r="G167" s="32">
        <v>49</v>
      </c>
      <c r="H167" s="32" t="s">
        <v>891</v>
      </c>
    </row>
    <row r="168" spans="1:8" ht="15" customHeight="1">
      <c r="A168" s="92">
        <v>45161</v>
      </c>
      <c r="B168" s="32" t="s">
        <v>1257</v>
      </c>
      <c r="C168" s="31" t="s">
        <v>1258</v>
      </c>
      <c r="D168" s="31" t="s">
        <v>1146</v>
      </c>
      <c r="E168" s="31" t="s">
        <v>577</v>
      </c>
      <c r="F168" s="93">
        <v>60000</v>
      </c>
      <c r="G168" s="32">
        <v>75.2</v>
      </c>
      <c r="H168" s="32" t="s">
        <v>891</v>
      </c>
    </row>
    <row r="169" spans="1:8" ht="15" customHeight="1">
      <c r="A169" s="92">
        <v>45161</v>
      </c>
      <c r="B169" s="32" t="s">
        <v>1260</v>
      </c>
      <c r="C169" s="31" t="s">
        <v>1261</v>
      </c>
      <c r="D169" s="31" t="s">
        <v>1283</v>
      </c>
      <c r="E169" s="31" t="s">
        <v>577</v>
      </c>
      <c r="F169" s="93">
        <v>500000</v>
      </c>
      <c r="G169" s="32">
        <v>146.31</v>
      </c>
      <c r="H169" s="32" t="s">
        <v>891</v>
      </c>
    </row>
    <row r="170" spans="1:8" ht="15" customHeight="1">
      <c r="A170" s="92">
        <v>45161</v>
      </c>
      <c r="B170" s="32" t="s">
        <v>1260</v>
      </c>
      <c r="C170" s="31" t="s">
        <v>1261</v>
      </c>
      <c r="D170" s="31" t="s">
        <v>578</v>
      </c>
      <c r="E170" s="31" t="s">
        <v>577</v>
      </c>
      <c r="F170" s="93">
        <v>537456</v>
      </c>
      <c r="G170" s="32">
        <v>145.46</v>
      </c>
      <c r="H170" s="32" t="s">
        <v>891</v>
      </c>
    </row>
    <row r="171" spans="1:8" ht="15" customHeight="1">
      <c r="A171" s="92">
        <v>45161</v>
      </c>
      <c r="B171" s="32" t="s">
        <v>1262</v>
      </c>
      <c r="C171" s="31" t="s">
        <v>1263</v>
      </c>
      <c r="D171" s="31" t="s">
        <v>578</v>
      </c>
      <c r="E171" s="31" t="s">
        <v>577</v>
      </c>
      <c r="F171" s="93">
        <v>288812</v>
      </c>
      <c r="G171" s="32">
        <v>713.49</v>
      </c>
      <c r="H171" s="32" t="s">
        <v>891</v>
      </c>
    </row>
    <row r="172" spans="1:8" ht="15" customHeight="1">
      <c r="A172" s="92">
        <v>45161</v>
      </c>
      <c r="B172" s="32" t="s">
        <v>1267</v>
      </c>
      <c r="C172" s="31" t="s">
        <v>1268</v>
      </c>
      <c r="D172" s="31" t="s">
        <v>1269</v>
      </c>
      <c r="E172" s="31" t="s">
        <v>577</v>
      </c>
      <c r="F172" s="93">
        <v>14000</v>
      </c>
      <c r="G172" s="32">
        <v>69.22</v>
      </c>
      <c r="H172" s="32" t="s">
        <v>891</v>
      </c>
    </row>
    <row r="173" spans="1:8" ht="15" customHeight="1">
      <c r="A173" s="92">
        <v>45161</v>
      </c>
      <c r="B173" s="32" t="s">
        <v>1267</v>
      </c>
      <c r="C173" s="31" t="s">
        <v>1268</v>
      </c>
      <c r="D173" s="31" t="s">
        <v>1284</v>
      </c>
      <c r="E173" s="31" t="s">
        <v>577</v>
      </c>
      <c r="F173" s="93">
        <v>13000</v>
      </c>
      <c r="G173" s="32">
        <v>66.959999999999994</v>
      </c>
      <c r="H173" s="32" t="s">
        <v>891</v>
      </c>
    </row>
    <row r="174" spans="1:8" ht="15" customHeight="1">
      <c r="A174" s="92">
        <v>45161</v>
      </c>
      <c r="B174" s="32" t="s">
        <v>1071</v>
      </c>
      <c r="C174" s="31" t="s">
        <v>1072</v>
      </c>
      <c r="D174" s="31" t="s">
        <v>1084</v>
      </c>
      <c r="E174" s="31" t="s">
        <v>577</v>
      </c>
      <c r="F174" s="93">
        <v>1282893</v>
      </c>
      <c r="G174" s="32">
        <v>83.58</v>
      </c>
      <c r="H174" s="32" t="s">
        <v>891</v>
      </c>
    </row>
    <row r="175" spans="1:8" ht="15" customHeight="1">
      <c r="A175" s="92">
        <v>45161</v>
      </c>
      <c r="B175" s="32" t="s">
        <v>1071</v>
      </c>
      <c r="C175" s="31" t="s">
        <v>1072</v>
      </c>
      <c r="D175" s="31" t="s">
        <v>578</v>
      </c>
      <c r="E175" s="31" t="s">
        <v>577</v>
      </c>
      <c r="F175" s="93">
        <v>2071827</v>
      </c>
      <c r="G175" s="32">
        <v>84.84</v>
      </c>
      <c r="H175" s="32" t="s">
        <v>891</v>
      </c>
    </row>
    <row r="176" spans="1:8" ht="15" customHeight="1">
      <c r="A176" s="92">
        <v>45161</v>
      </c>
      <c r="B176" s="32" t="s">
        <v>1147</v>
      </c>
      <c r="C176" s="31" t="s">
        <v>1148</v>
      </c>
      <c r="D176" s="31" t="s">
        <v>1144</v>
      </c>
      <c r="E176" s="31" t="s">
        <v>577</v>
      </c>
      <c r="F176" s="93">
        <v>14022001</v>
      </c>
      <c r="G176" s="32">
        <v>24.46</v>
      </c>
      <c r="H176" s="32" t="s">
        <v>891</v>
      </c>
    </row>
    <row r="177" spans="1:8" ht="15" customHeight="1">
      <c r="A177" s="92">
        <v>45161</v>
      </c>
      <c r="B177" s="32" t="s">
        <v>1273</v>
      </c>
      <c r="C177" s="31" t="s">
        <v>1274</v>
      </c>
      <c r="D177" s="31" t="s">
        <v>1163</v>
      </c>
      <c r="E177" s="31" t="s">
        <v>577</v>
      </c>
      <c r="F177" s="93">
        <v>93000</v>
      </c>
      <c r="G177" s="32">
        <v>123.3</v>
      </c>
      <c r="H177" s="32" t="s">
        <v>891</v>
      </c>
    </row>
    <row r="178" spans="1:8" ht="15" customHeight="1">
      <c r="A178" s="92">
        <v>45161</v>
      </c>
      <c r="B178" s="32" t="s">
        <v>1069</v>
      </c>
      <c r="C178" s="31" t="s">
        <v>1070</v>
      </c>
      <c r="D178" s="31" t="s">
        <v>1144</v>
      </c>
      <c r="E178" s="31" t="s">
        <v>577</v>
      </c>
      <c r="F178" s="93">
        <v>134738</v>
      </c>
      <c r="G178" s="32">
        <v>248.34</v>
      </c>
      <c r="H178" s="32" t="s">
        <v>891</v>
      </c>
    </row>
    <row r="179" spans="1:8" ht="15" customHeight="1">
      <c r="A179" s="92">
        <v>45161</v>
      </c>
      <c r="B179" s="32" t="s">
        <v>1069</v>
      </c>
      <c r="C179" s="31" t="s">
        <v>1070</v>
      </c>
      <c r="D179" s="31" t="s">
        <v>1136</v>
      </c>
      <c r="E179" s="31" t="s">
        <v>577</v>
      </c>
      <c r="F179" s="93">
        <v>95852</v>
      </c>
      <c r="G179" s="32">
        <v>246.9</v>
      </c>
      <c r="H179" s="32" t="s">
        <v>891</v>
      </c>
    </row>
    <row r="180" spans="1:8" ht="15" customHeight="1">
      <c r="A180" s="92">
        <v>45161</v>
      </c>
      <c r="B180" s="32" t="s">
        <v>1069</v>
      </c>
      <c r="C180" s="31" t="s">
        <v>1070</v>
      </c>
      <c r="D180" s="31" t="s">
        <v>1140</v>
      </c>
      <c r="E180" s="31" t="s">
        <v>577</v>
      </c>
      <c r="F180" s="93">
        <v>134053</v>
      </c>
      <c r="G180" s="32">
        <v>247.09</v>
      </c>
      <c r="H180" s="32" t="s">
        <v>891</v>
      </c>
    </row>
    <row r="181" spans="1:8" ht="15" customHeight="1">
      <c r="A181" s="92">
        <v>45161</v>
      </c>
      <c r="B181" s="32" t="s">
        <v>1069</v>
      </c>
      <c r="C181" s="31" t="s">
        <v>1070</v>
      </c>
      <c r="D181" s="31" t="s">
        <v>1068</v>
      </c>
      <c r="E181" s="31" t="s">
        <v>577</v>
      </c>
      <c r="F181" s="93">
        <v>94682</v>
      </c>
      <c r="G181" s="32">
        <v>247.36</v>
      </c>
      <c r="H181" s="32" t="s">
        <v>891</v>
      </c>
    </row>
    <row r="182" spans="1:8" ht="15" customHeight="1">
      <c r="A182" s="92">
        <v>45161</v>
      </c>
      <c r="B182" s="32" t="s">
        <v>1069</v>
      </c>
      <c r="C182" s="31" t="s">
        <v>1070</v>
      </c>
      <c r="D182" s="31" t="s">
        <v>578</v>
      </c>
      <c r="E182" s="31" t="s">
        <v>577</v>
      </c>
      <c r="F182" s="93">
        <v>436433</v>
      </c>
      <c r="G182" s="32">
        <v>247.73</v>
      </c>
      <c r="H182" s="32" t="s">
        <v>891</v>
      </c>
    </row>
    <row r="183" spans="1:8" ht="15" customHeight="1">
      <c r="A183" s="92">
        <v>45161</v>
      </c>
      <c r="B183" s="32" t="s">
        <v>1149</v>
      </c>
      <c r="C183" s="31" t="s">
        <v>1150</v>
      </c>
      <c r="D183" s="31" t="s">
        <v>1073</v>
      </c>
      <c r="E183" s="31" t="s">
        <v>577</v>
      </c>
      <c r="F183" s="93">
        <v>21600</v>
      </c>
      <c r="G183" s="32">
        <v>122.76</v>
      </c>
      <c r="H183" s="32" t="s">
        <v>891</v>
      </c>
    </row>
    <row r="184" spans="1:8" ht="15" customHeight="1">
      <c r="A184" s="92">
        <v>45161</v>
      </c>
      <c r="B184" s="32" t="s">
        <v>1151</v>
      </c>
      <c r="C184" s="31" t="s">
        <v>1152</v>
      </c>
      <c r="D184" s="31" t="s">
        <v>1153</v>
      </c>
      <c r="E184" s="31" t="s">
        <v>577</v>
      </c>
      <c r="F184" s="93">
        <v>851841</v>
      </c>
      <c r="G184" s="32">
        <v>2.6</v>
      </c>
      <c r="H184" s="32" t="s">
        <v>891</v>
      </c>
    </row>
    <row r="185" spans="1:8" ht="15" customHeight="1">
      <c r="A185" s="92"/>
      <c r="B185" s="32"/>
      <c r="C185" s="31"/>
      <c r="D185" s="31"/>
      <c r="E185" s="31"/>
      <c r="F185" s="93"/>
      <c r="G185" s="32"/>
      <c r="H185" s="95"/>
    </row>
    <row r="186" spans="1:8" ht="15" customHeight="1">
      <c r="A186" s="92"/>
      <c r="B186" s="32"/>
      <c r="C186" s="31"/>
      <c r="D186" s="31"/>
      <c r="E186" s="31"/>
      <c r="F186" s="93"/>
      <c r="G186" s="32"/>
      <c r="H186" s="95"/>
    </row>
    <row r="187" spans="1:8" ht="15" customHeight="1">
      <c r="A187" s="92"/>
      <c r="B187" s="32"/>
      <c r="C187" s="31"/>
      <c r="D187" s="31"/>
      <c r="E187" s="31"/>
      <c r="F187" s="93"/>
      <c r="G187" s="32"/>
      <c r="H187" s="95"/>
    </row>
    <row r="188" spans="1:8" ht="15" customHeight="1">
      <c r="A188" s="92"/>
      <c r="B188" s="32"/>
      <c r="C188" s="31"/>
      <c r="D188" s="31"/>
      <c r="E188" s="31"/>
      <c r="F188" s="93"/>
      <c r="G188" s="32"/>
      <c r="H188" s="95"/>
    </row>
    <row r="189" spans="1:8" ht="15" customHeight="1">
      <c r="A189" s="92"/>
      <c r="B189" s="32"/>
      <c r="C189" s="31"/>
      <c r="D189" s="31"/>
      <c r="E189" s="31"/>
      <c r="F189" s="93"/>
      <c r="G189" s="32"/>
      <c r="H189" s="95"/>
    </row>
    <row r="190" spans="1:8" ht="15" customHeight="1">
      <c r="A190" s="92"/>
      <c r="B190" s="32"/>
      <c r="C190" s="31"/>
      <c r="D190" s="31"/>
      <c r="E190" s="31"/>
      <c r="F190" s="93"/>
      <c r="G190" s="32"/>
      <c r="H190" s="95"/>
    </row>
    <row r="191" spans="1:8" ht="15" customHeight="1">
      <c r="A191" s="92"/>
      <c r="B191" s="32"/>
      <c r="C191" s="31"/>
      <c r="D191" s="31"/>
      <c r="E191" s="31"/>
      <c r="F191" s="93"/>
      <c r="G191" s="32"/>
      <c r="H191" s="95"/>
    </row>
    <row r="192" spans="1:8" ht="15" customHeight="1">
      <c r="A192" s="92"/>
      <c r="B192" s="32"/>
      <c r="C192" s="31"/>
      <c r="D192" s="31"/>
      <c r="E192" s="31"/>
      <c r="F192" s="93"/>
      <c r="G192" s="32"/>
      <c r="H192" s="95"/>
    </row>
    <row r="193" spans="1:8" ht="15" customHeight="1">
      <c r="A193" s="92"/>
      <c r="B193" s="32"/>
      <c r="C193" s="31"/>
      <c r="D193" s="31"/>
      <c r="E193" s="31"/>
      <c r="F193" s="93"/>
      <c r="G193" s="32"/>
      <c r="H193" s="95"/>
    </row>
    <row r="194" spans="1:8" ht="15" customHeight="1">
      <c r="A194" s="92"/>
      <c r="B194" s="32"/>
      <c r="C194" s="31"/>
      <c r="D194" s="31"/>
      <c r="E194" s="31"/>
      <c r="F194" s="93"/>
      <c r="G194" s="32"/>
      <c r="H194" s="95"/>
    </row>
    <row r="195" spans="1:8" ht="15" customHeight="1">
      <c r="A195" s="92"/>
      <c r="B195" s="32"/>
      <c r="C195" s="31"/>
      <c r="D195" s="31"/>
      <c r="E195" s="31"/>
      <c r="F195" s="93"/>
      <c r="G195" s="32"/>
      <c r="H195" s="95"/>
    </row>
    <row r="196" spans="1:8" ht="15" customHeight="1">
      <c r="A196" s="92"/>
      <c r="B196" s="32"/>
      <c r="C196" s="31"/>
      <c r="D196" s="31"/>
      <c r="E196" s="31"/>
      <c r="F196" s="93"/>
      <c r="G196" s="32"/>
      <c r="H196" s="95"/>
    </row>
    <row r="197" spans="1:8" ht="15" customHeight="1">
      <c r="A197" s="92"/>
      <c r="B197" s="32"/>
      <c r="C197" s="31"/>
      <c r="D197" s="31"/>
      <c r="E197" s="31"/>
      <c r="F197" s="93"/>
      <c r="G197" s="32"/>
      <c r="H197" s="95"/>
    </row>
    <row r="198" spans="1:8" ht="15" customHeight="1">
      <c r="A198" s="92"/>
      <c r="B198" s="32"/>
      <c r="C198" s="31"/>
      <c r="D198" s="31"/>
      <c r="E198" s="31"/>
      <c r="F198" s="93"/>
      <c r="G198" s="32"/>
      <c r="H198" s="95"/>
    </row>
    <row r="199" spans="1:8" ht="15" customHeight="1">
      <c r="A199" s="92"/>
      <c r="B199" s="32"/>
      <c r="C199" s="31"/>
      <c r="D199" s="31"/>
      <c r="E199" s="31"/>
      <c r="F199" s="93"/>
      <c r="G199" s="32"/>
      <c r="H199" s="95"/>
    </row>
    <row r="200" spans="1:8" ht="15" customHeight="1">
      <c r="A200" s="92"/>
      <c r="B200" s="32"/>
      <c r="C200" s="31"/>
      <c r="D200" s="31"/>
      <c r="E200" s="31"/>
      <c r="F200" s="93"/>
      <c r="G200" s="32"/>
      <c r="H200" s="95"/>
    </row>
    <row r="201" spans="1:8" ht="15" customHeight="1">
      <c r="A201" s="92"/>
      <c r="B201" s="32"/>
      <c r="C201" s="31"/>
      <c r="D201" s="31"/>
      <c r="E201" s="31"/>
      <c r="F201" s="93"/>
      <c r="G201" s="32"/>
      <c r="H201" s="95"/>
    </row>
    <row r="202" spans="1:8" ht="15" customHeight="1">
      <c r="A202" s="92"/>
      <c r="B202" s="32"/>
      <c r="C202" s="31"/>
      <c r="D202" s="31"/>
      <c r="E202" s="31"/>
      <c r="F202" s="93"/>
      <c r="G202" s="32"/>
      <c r="H202" s="95"/>
    </row>
    <row r="203" spans="1:8" ht="15" customHeight="1">
      <c r="A203" s="92"/>
      <c r="B203" s="32"/>
      <c r="C203" s="31"/>
      <c r="D203" s="31"/>
      <c r="E203" s="31"/>
      <c r="F203" s="93"/>
      <c r="G203" s="32"/>
      <c r="H203" s="95"/>
    </row>
    <row r="204" spans="1:8" ht="15" customHeight="1">
      <c r="A204" s="92"/>
      <c r="B204" s="32"/>
      <c r="C204" s="31"/>
      <c r="D204" s="31"/>
      <c r="E204" s="31"/>
      <c r="F204" s="93"/>
      <c r="G204" s="32"/>
      <c r="H204" s="95"/>
    </row>
    <row r="205" spans="1:8" ht="15" customHeight="1">
      <c r="A205" s="92"/>
      <c r="B205" s="32"/>
      <c r="C205" s="31"/>
      <c r="D205" s="31"/>
      <c r="E205" s="31"/>
      <c r="F205" s="93"/>
      <c r="G205" s="32"/>
      <c r="H205" s="95"/>
    </row>
    <row r="206" spans="1:8" ht="15" customHeight="1">
      <c r="A206" s="92"/>
      <c r="B206" s="32"/>
      <c r="C206" s="31"/>
      <c r="D206" s="31"/>
      <c r="E206" s="31"/>
      <c r="F206" s="93"/>
      <c r="G206" s="32"/>
      <c r="H206" s="95"/>
    </row>
    <row r="207" spans="1:8" ht="15" customHeight="1">
      <c r="A207" s="92"/>
      <c r="B207" s="32"/>
      <c r="C207" s="31"/>
      <c r="D207" s="31"/>
      <c r="E207" s="31"/>
      <c r="F207" s="93"/>
      <c r="G207" s="32"/>
      <c r="H207" s="95"/>
    </row>
    <row r="208" spans="1:8" ht="15" customHeight="1">
      <c r="A208" s="92"/>
      <c r="B208" s="32"/>
      <c r="C208" s="31"/>
      <c r="D208" s="31"/>
      <c r="E208" s="31"/>
      <c r="F208" s="93"/>
      <c r="G208" s="32"/>
      <c r="H208" s="95"/>
    </row>
    <row r="209" spans="1:8" ht="15" customHeight="1">
      <c r="A209" s="92"/>
      <c r="B209" s="32"/>
      <c r="C209" s="31"/>
      <c r="D209" s="31"/>
      <c r="E209" s="31"/>
      <c r="F209" s="93"/>
      <c r="G209" s="32"/>
      <c r="H209" s="95"/>
    </row>
    <row r="210" spans="1:8" ht="15" customHeight="1">
      <c r="A210" s="92"/>
      <c r="B210" s="32"/>
      <c r="C210" s="31"/>
      <c r="D210" s="31"/>
      <c r="E210" s="31"/>
      <c r="F210" s="93"/>
      <c r="G210" s="32"/>
      <c r="H210" s="95"/>
    </row>
    <row r="211" spans="1:8" ht="15" customHeight="1">
      <c r="A211" s="92"/>
      <c r="B211" s="32"/>
      <c r="C211" s="31"/>
      <c r="D211" s="31"/>
      <c r="E211" s="31"/>
      <c r="F211" s="93"/>
      <c r="G211" s="32"/>
      <c r="H211" s="95"/>
    </row>
    <row r="212" spans="1:8" ht="15" customHeight="1">
      <c r="A212" s="92"/>
      <c r="B212" s="32"/>
      <c r="C212" s="31"/>
      <c r="D212" s="31"/>
      <c r="E212" s="31"/>
      <c r="F212" s="93"/>
      <c r="G212" s="32"/>
      <c r="H212" s="95"/>
    </row>
    <row r="213" spans="1:8" ht="15" customHeight="1">
      <c r="A213" s="92"/>
      <c r="B213" s="32"/>
      <c r="C213" s="31"/>
      <c r="D213" s="31"/>
      <c r="E213" s="31"/>
      <c r="F213" s="93"/>
      <c r="G213" s="32"/>
      <c r="H213" s="95"/>
    </row>
    <row r="214" spans="1:8" ht="15" customHeight="1">
      <c r="A214" s="92"/>
      <c r="B214" s="32"/>
      <c r="C214" s="31"/>
      <c r="D214" s="31"/>
      <c r="E214" s="31"/>
      <c r="F214" s="93"/>
      <c r="G214" s="32"/>
      <c r="H214" s="95"/>
    </row>
    <row r="215" spans="1:8" ht="15" customHeight="1">
      <c r="A215" s="92"/>
      <c r="B215" s="32"/>
      <c r="C215" s="31"/>
      <c r="D215" s="31"/>
      <c r="E215" s="31"/>
      <c r="F215" s="93"/>
      <c r="G215" s="32"/>
      <c r="H215" s="95"/>
    </row>
    <row r="216" spans="1:8" ht="15" customHeight="1">
      <c r="A216" s="92"/>
      <c r="B216" s="32"/>
      <c r="C216" s="31"/>
      <c r="D216" s="31"/>
      <c r="E216" s="31"/>
      <c r="F216" s="93"/>
      <c r="G216" s="32"/>
      <c r="H216" s="95"/>
    </row>
    <row r="217" spans="1:8" ht="15" customHeight="1">
      <c r="A217" s="92"/>
      <c r="B217" s="32"/>
      <c r="C217" s="31"/>
      <c r="D217" s="31"/>
      <c r="E217" s="31"/>
      <c r="F217" s="93"/>
      <c r="G217" s="32"/>
      <c r="H217" s="95"/>
    </row>
    <row r="218" spans="1:8" ht="15" customHeight="1">
      <c r="A218" s="92"/>
      <c r="B218" s="32"/>
      <c r="C218" s="31"/>
      <c r="D218" s="31"/>
      <c r="E218" s="31"/>
      <c r="F218" s="93"/>
      <c r="G218" s="32"/>
      <c r="H218" s="95"/>
    </row>
    <row r="219" spans="1:8" ht="15" customHeight="1">
      <c r="A219" s="92"/>
      <c r="B219" s="32"/>
      <c r="C219" s="31"/>
      <c r="D219" s="31"/>
      <c r="E219" s="31"/>
      <c r="F219" s="93"/>
      <c r="G219" s="32"/>
      <c r="H219" s="95"/>
    </row>
    <row r="220" spans="1:8" ht="15" customHeight="1">
      <c r="A220" s="92"/>
      <c r="B220" s="32"/>
      <c r="C220" s="31"/>
      <c r="D220" s="31"/>
      <c r="E220" s="31"/>
      <c r="F220" s="93"/>
      <c r="G220" s="32"/>
      <c r="H220" s="95"/>
    </row>
    <row r="221" spans="1:8" ht="15" customHeight="1">
      <c r="A221" s="92"/>
      <c r="B221" s="32"/>
      <c r="C221" s="31"/>
      <c r="D221" s="31"/>
      <c r="E221" s="31"/>
      <c r="F221" s="93"/>
      <c r="G221" s="32"/>
      <c r="H221" s="95"/>
    </row>
    <row r="222" spans="1:8" ht="15" customHeight="1">
      <c r="A222" s="92"/>
      <c r="B222" s="32"/>
      <c r="C222" s="31"/>
      <c r="D222" s="31"/>
      <c r="E222" s="31"/>
      <c r="F222" s="93"/>
      <c r="G222" s="32"/>
      <c r="H222" s="95"/>
    </row>
    <row r="223" spans="1:8" ht="15" customHeight="1">
      <c r="A223" s="92"/>
      <c r="B223" s="32"/>
      <c r="C223" s="31"/>
      <c r="D223" s="31"/>
      <c r="E223" s="31"/>
      <c r="F223" s="93"/>
      <c r="G223" s="32"/>
      <c r="H223" s="95"/>
    </row>
    <row r="224" spans="1:8" ht="15" customHeight="1">
      <c r="A224" s="92"/>
      <c r="B224" s="32"/>
      <c r="C224" s="31"/>
      <c r="D224" s="31"/>
      <c r="E224" s="31"/>
      <c r="F224" s="93"/>
      <c r="G224" s="32"/>
      <c r="H224" s="95"/>
    </row>
    <row r="225" spans="1:8" ht="15" customHeight="1">
      <c r="A225" s="92"/>
      <c r="B225" s="32"/>
      <c r="C225" s="31"/>
      <c r="D225" s="31"/>
      <c r="E225" s="31"/>
      <c r="F225" s="93"/>
      <c r="G225" s="32"/>
      <c r="H225" s="95"/>
    </row>
    <row r="226" spans="1:8" ht="15" customHeight="1">
      <c r="A226" s="92"/>
      <c r="B226" s="32"/>
      <c r="C226" s="31"/>
      <c r="D226" s="31"/>
      <c r="E226" s="31"/>
      <c r="F226" s="93"/>
      <c r="G226" s="32"/>
      <c r="H226" s="95"/>
    </row>
    <row r="227" spans="1:8" ht="15" customHeight="1">
      <c r="A227" s="92"/>
      <c r="B227" s="32"/>
      <c r="C227" s="31"/>
      <c r="D227" s="31"/>
      <c r="E227" s="31"/>
      <c r="F227" s="93"/>
      <c r="G227" s="32"/>
      <c r="H227" s="95"/>
    </row>
    <row r="228" spans="1:8" ht="15" customHeight="1">
      <c r="A228" s="92"/>
      <c r="B228" s="32"/>
      <c r="C228" s="31"/>
      <c r="D228" s="31"/>
      <c r="E228" s="31"/>
      <c r="F228" s="93"/>
      <c r="G228" s="32"/>
      <c r="H228" s="95"/>
    </row>
    <row r="229" spans="1:8" ht="15" customHeight="1">
      <c r="A229" s="92"/>
      <c r="B229" s="32"/>
      <c r="C229" s="31"/>
      <c r="D229" s="31"/>
      <c r="E229" s="31"/>
      <c r="F229" s="93"/>
      <c r="G229" s="32"/>
      <c r="H229" s="95"/>
    </row>
    <row r="230" spans="1:8" ht="15" customHeight="1">
      <c r="A230" s="92"/>
      <c r="B230" s="32"/>
      <c r="C230" s="31"/>
      <c r="D230" s="31"/>
      <c r="E230" s="31"/>
      <c r="F230" s="93"/>
      <c r="G230" s="32"/>
      <c r="H230" s="95"/>
    </row>
    <row r="231" spans="1:8" ht="15" customHeight="1">
      <c r="A231" s="92"/>
      <c r="B231" s="32"/>
      <c r="C231" s="31"/>
      <c r="D231" s="31"/>
      <c r="E231" s="31"/>
      <c r="F231" s="93"/>
      <c r="G231" s="32"/>
      <c r="H231" s="95"/>
    </row>
    <row r="232" spans="1:8" ht="15" customHeight="1">
      <c r="A232" s="92"/>
      <c r="B232" s="32"/>
      <c r="C232" s="31"/>
      <c r="D232" s="31"/>
      <c r="E232" s="31"/>
      <c r="F232" s="93"/>
      <c r="G232" s="32"/>
      <c r="H232" s="95"/>
    </row>
    <row r="233" spans="1:8" ht="15" customHeight="1">
      <c r="A233" s="92"/>
      <c r="B233" s="32"/>
      <c r="C233" s="31"/>
      <c r="D233" s="31"/>
      <c r="E233" s="31"/>
      <c r="F233" s="93"/>
      <c r="G233" s="32"/>
      <c r="H233" s="95"/>
    </row>
    <row r="234" spans="1:8" ht="15" customHeight="1">
      <c r="A234" s="92"/>
      <c r="B234" s="32"/>
      <c r="C234" s="31"/>
      <c r="D234" s="31"/>
      <c r="E234" s="31"/>
      <c r="F234" s="93"/>
      <c r="G234" s="32"/>
      <c r="H234" s="95"/>
    </row>
    <row r="235" spans="1:8" ht="15" customHeight="1">
      <c r="A235" s="92"/>
      <c r="B235" s="32"/>
      <c r="C235" s="31"/>
      <c r="D235" s="31"/>
      <c r="E235" s="31"/>
      <c r="F235" s="93"/>
      <c r="G235" s="32"/>
      <c r="H235" s="95"/>
    </row>
    <row r="236" spans="1:8" ht="15" customHeight="1">
      <c r="A236" s="92"/>
      <c r="B236" s="32"/>
      <c r="C236" s="31"/>
      <c r="D236" s="31"/>
      <c r="E236" s="31"/>
      <c r="F236" s="93"/>
      <c r="G236" s="32"/>
      <c r="H236" s="95"/>
    </row>
    <row r="237" spans="1:8" ht="15" customHeight="1">
      <c r="A237" s="92"/>
      <c r="B237" s="32"/>
      <c r="C237" s="31"/>
      <c r="D237" s="31"/>
      <c r="E237" s="31"/>
      <c r="F237" s="93"/>
      <c r="G237" s="32"/>
      <c r="H237" s="95"/>
    </row>
    <row r="238" spans="1:8" ht="15" customHeight="1">
      <c r="A238" s="92"/>
      <c r="B238" s="32"/>
      <c r="C238" s="31"/>
      <c r="D238" s="31"/>
      <c r="E238" s="31"/>
      <c r="F238" s="93"/>
      <c r="G238" s="32"/>
      <c r="H238" s="95"/>
    </row>
    <row r="239" spans="1:8" ht="15" customHeight="1">
      <c r="A239" s="92"/>
      <c r="B239" s="32"/>
      <c r="C239" s="31"/>
      <c r="D239" s="31"/>
      <c r="E239" s="31"/>
      <c r="F239" s="93"/>
      <c r="G239" s="32"/>
      <c r="H239" s="95"/>
    </row>
    <row r="240" spans="1:8" ht="15" customHeight="1">
      <c r="A240" s="92"/>
      <c r="B240" s="32"/>
      <c r="C240" s="31"/>
      <c r="D240" s="31"/>
      <c r="E240" s="31"/>
      <c r="F240" s="93"/>
      <c r="G240" s="32"/>
      <c r="H240" s="95"/>
    </row>
    <row r="241" spans="1:8" ht="15" customHeight="1">
      <c r="A241" s="92"/>
      <c r="B241" s="32"/>
      <c r="C241" s="31"/>
      <c r="D241" s="31"/>
      <c r="E241" s="31"/>
      <c r="F241" s="93"/>
      <c r="G241" s="32"/>
      <c r="H241" s="95"/>
    </row>
    <row r="242" spans="1:8" ht="15" customHeight="1">
      <c r="A242" s="92"/>
      <c r="B242" s="32"/>
      <c r="C242" s="31"/>
      <c r="D242" s="31"/>
      <c r="E242" s="31"/>
      <c r="F242" s="93"/>
      <c r="G242" s="32"/>
      <c r="H242" s="95"/>
    </row>
    <row r="243" spans="1:8" ht="15" customHeight="1">
      <c r="A243" s="92"/>
      <c r="B243" s="32"/>
      <c r="C243" s="31"/>
      <c r="D243" s="31"/>
      <c r="E243" s="31"/>
      <c r="F243" s="93"/>
      <c r="G243" s="32"/>
      <c r="H243" s="95"/>
    </row>
    <row r="244" spans="1:8" ht="15" customHeight="1">
      <c r="A244" s="92"/>
      <c r="B244" s="32"/>
      <c r="C244" s="31"/>
      <c r="D244" s="31"/>
      <c r="E244" s="31"/>
      <c r="F244" s="93"/>
      <c r="G244" s="32"/>
      <c r="H244" s="95"/>
    </row>
    <row r="245" spans="1:8" ht="15" customHeight="1">
      <c r="A245" s="92"/>
      <c r="B245" s="32"/>
      <c r="C245" s="31"/>
      <c r="D245" s="31"/>
      <c r="E245" s="31"/>
      <c r="F245" s="93"/>
      <c r="G245" s="32"/>
      <c r="H245" s="9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4"/>
  <sheetViews>
    <sheetView zoomScale="80" zoomScaleNormal="80" workbookViewId="0">
      <selection activeCell="M116" sqref="M116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930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45162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81">
        <v>1</v>
      </c>
      <c r="B10" s="282">
        <v>45092</v>
      </c>
      <c r="C10" s="283"/>
      <c r="D10" s="284" t="s">
        <v>62</v>
      </c>
      <c r="E10" s="285" t="s">
        <v>593</v>
      </c>
      <c r="F10" s="242">
        <v>6800</v>
      </c>
      <c r="G10" s="245">
        <v>6400</v>
      </c>
      <c r="H10" s="245">
        <v>7150</v>
      </c>
      <c r="I10" s="286" t="s">
        <v>850</v>
      </c>
      <c r="J10" s="114" t="s">
        <v>918</v>
      </c>
      <c r="K10" s="114">
        <f>H10-F10</f>
        <v>350</v>
      </c>
      <c r="L10" s="115">
        <f>(F10*-0.3)/100</f>
        <v>-20.399999999999999</v>
      </c>
      <c r="M10" s="116">
        <f>(K10+L10)/F10</f>
        <v>4.8470588235294119E-2</v>
      </c>
      <c r="N10" s="261" t="s">
        <v>596</v>
      </c>
      <c r="O10" s="263">
        <v>45139</v>
      </c>
      <c r="P10" s="262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81">
        <v>2</v>
      </c>
      <c r="B11" s="282">
        <v>45111</v>
      </c>
      <c r="C11" s="283"/>
      <c r="D11" s="284" t="s">
        <v>82</v>
      </c>
      <c r="E11" s="340" t="s">
        <v>1038</v>
      </c>
      <c r="F11" s="242">
        <v>253.5</v>
      </c>
      <c r="G11" s="245">
        <v>234</v>
      </c>
      <c r="H11" s="245">
        <v>272</v>
      </c>
      <c r="I11" s="286" t="s">
        <v>873</v>
      </c>
      <c r="J11" s="114" t="s">
        <v>1027</v>
      </c>
      <c r="K11" s="114">
        <f>H11-F11</f>
        <v>18.5</v>
      </c>
      <c r="L11" s="115">
        <f>(F11*-0.3)/100</f>
        <v>-0.76049999999999995</v>
      </c>
      <c r="M11" s="116">
        <f>(K11+L11)/F11</f>
        <v>6.9978303747534512E-2</v>
      </c>
      <c r="N11" s="261" t="s">
        <v>596</v>
      </c>
      <c r="O11" s="263">
        <v>45146</v>
      </c>
      <c r="P11" s="262" t="s">
        <v>312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81">
        <v>3</v>
      </c>
      <c r="B12" s="282">
        <v>45112</v>
      </c>
      <c r="C12" s="283"/>
      <c r="D12" s="284" t="s">
        <v>388</v>
      </c>
      <c r="E12" s="285" t="s">
        <v>593</v>
      </c>
      <c r="F12" s="242">
        <v>1465</v>
      </c>
      <c r="G12" s="245">
        <v>1395</v>
      </c>
      <c r="H12" s="245">
        <v>1545</v>
      </c>
      <c r="I12" s="286" t="s">
        <v>875</v>
      </c>
      <c r="J12" s="114" t="s">
        <v>1006</v>
      </c>
      <c r="K12" s="114">
        <f>H12-F12</f>
        <v>80</v>
      </c>
      <c r="L12" s="115">
        <f>(F12*-0.3)/100</f>
        <v>-4.3949999999999996</v>
      </c>
      <c r="M12" s="116">
        <f>(K12+L12)/F12</f>
        <v>5.1607508532423213E-2</v>
      </c>
      <c r="N12" s="261" t="s">
        <v>596</v>
      </c>
      <c r="O12" s="263">
        <v>45149</v>
      </c>
      <c r="P12" s="262" t="s">
        <v>312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4">
        <v>4</v>
      </c>
      <c r="B13" s="248">
        <v>45119</v>
      </c>
      <c r="C13" s="265"/>
      <c r="D13" s="266" t="s">
        <v>129</v>
      </c>
      <c r="E13" s="267" t="s">
        <v>593</v>
      </c>
      <c r="F13" s="247" t="s">
        <v>879</v>
      </c>
      <c r="G13" s="249">
        <v>1540</v>
      </c>
      <c r="H13" s="247"/>
      <c r="I13" s="247" t="s">
        <v>878</v>
      </c>
      <c r="J13" s="249" t="s">
        <v>594</v>
      </c>
      <c r="K13" s="249"/>
      <c r="L13" s="260"/>
      <c r="M13" s="268"/>
      <c r="N13" s="249"/>
      <c r="O13" s="269"/>
      <c r="P13" s="117">
        <f>VLOOKUP(D13,'MidCap Intra'!$B$11:$C$569,2,0)</f>
        <v>1586.6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81">
        <v>5</v>
      </c>
      <c r="B14" s="282">
        <v>45120</v>
      </c>
      <c r="C14" s="283"/>
      <c r="D14" s="284" t="s">
        <v>431</v>
      </c>
      <c r="E14" s="340" t="s">
        <v>1038</v>
      </c>
      <c r="F14" s="242">
        <v>106.4</v>
      </c>
      <c r="G14" s="245">
        <v>102</v>
      </c>
      <c r="H14" s="245">
        <v>113.5</v>
      </c>
      <c r="I14" s="286" t="s">
        <v>881</v>
      </c>
      <c r="J14" s="114" t="s">
        <v>1039</v>
      </c>
      <c r="K14" s="114">
        <f>H14-F14</f>
        <v>7.0999999999999943</v>
      </c>
      <c r="L14" s="115">
        <f>(F14*-0.3)/100</f>
        <v>-0.31920000000000004</v>
      </c>
      <c r="M14" s="116">
        <f>(K14+L14)/F14</f>
        <v>6.3729323308270622E-2</v>
      </c>
      <c r="N14" s="261" t="s">
        <v>596</v>
      </c>
      <c r="O14" s="263">
        <v>45152</v>
      </c>
      <c r="P14" s="262" t="s">
        <v>312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4">
        <v>6</v>
      </c>
      <c r="B15" s="248">
        <v>45125</v>
      </c>
      <c r="C15" s="265"/>
      <c r="D15" s="271" t="s">
        <v>215</v>
      </c>
      <c r="E15" s="267" t="s">
        <v>593</v>
      </c>
      <c r="F15" s="247" t="s">
        <v>886</v>
      </c>
      <c r="G15" s="249">
        <v>548</v>
      </c>
      <c r="H15" s="247"/>
      <c r="I15" s="247" t="s">
        <v>887</v>
      </c>
      <c r="J15" s="249" t="s">
        <v>594</v>
      </c>
      <c r="K15" s="249"/>
      <c r="L15" s="260"/>
      <c r="M15" s="268"/>
      <c r="N15" s="249"/>
      <c r="O15" s="269"/>
      <c r="P15" s="117">
        <f>VLOOKUP(D15,'MidCap Intra'!$B$11:$C$569,2,0)</f>
        <v>576.9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09">
        <v>7</v>
      </c>
      <c r="B16" s="292">
        <v>45125</v>
      </c>
      <c r="C16" s="310"/>
      <c r="D16" s="311" t="s">
        <v>500</v>
      </c>
      <c r="E16" s="312" t="s">
        <v>593</v>
      </c>
      <c r="F16" s="291">
        <v>178</v>
      </c>
      <c r="G16" s="293">
        <v>168</v>
      </c>
      <c r="H16" s="291">
        <v>170</v>
      </c>
      <c r="I16" s="291" t="s">
        <v>888</v>
      </c>
      <c r="J16" s="313" t="s">
        <v>923</v>
      </c>
      <c r="K16" s="313">
        <f t="shared" ref="K16" si="0">H16-F16</f>
        <v>-8</v>
      </c>
      <c r="L16" s="314">
        <f>(F16*-0.3)/100</f>
        <v>-0.53400000000000003</v>
      </c>
      <c r="M16" s="315">
        <f t="shared" ref="M16" si="1">(K16+L16)/F16</f>
        <v>-4.7943820224719103E-2</v>
      </c>
      <c r="N16" s="316" t="s">
        <v>607</v>
      </c>
      <c r="O16" s="317">
        <v>45140</v>
      </c>
      <c r="P16" s="318"/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1">
        <v>8</v>
      </c>
      <c r="B17" s="282">
        <v>45133</v>
      </c>
      <c r="C17" s="283"/>
      <c r="D17" s="284" t="s">
        <v>429</v>
      </c>
      <c r="E17" s="285" t="s">
        <v>593</v>
      </c>
      <c r="F17" s="242">
        <v>326</v>
      </c>
      <c r="G17" s="245">
        <v>299</v>
      </c>
      <c r="H17" s="245">
        <v>345.5</v>
      </c>
      <c r="I17" s="286" t="s">
        <v>892</v>
      </c>
      <c r="J17" s="114" t="s">
        <v>920</v>
      </c>
      <c r="K17" s="114">
        <f t="shared" ref="K17" si="2">H17-F17</f>
        <v>19.5</v>
      </c>
      <c r="L17" s="115">
        <f>(F17*-0.3)/100</f>
        <v>-0.97799999999999998</v>
      </c>
      <c r="M17" s="116">
        <f t="shared" ref="M17" si="3">(K17+L17)/F17</f>
        <v>5.6815950920245391E-2</v>
      </c>
      <c r="N17" s="261" t="s">
        <v>596</v>
      </c>
      <c r="O17" s="263">
        <v>45140</v>
      </c>
      <c r="P17" s="262"/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4">
        <v>9</v>
      </c>
      <c r="B18" s="248">
        <v>45133</v>
      </c>
      <c r="C18" s="265"/>
      <c r="D18" s="271" t="s">
        <v>74</v>
      </c>
      <c r="E18" s="267" t="s">
        <v>593</v>
      </c>
      <c r="F18" s="247" t="s">
        <v>893</v>
      </c>
      <c r="G18" s="249">
        <v>185</v>
      </c>
      <c r="H18" s="247"/>
      <c r="I18" s="247" t="s">
        <v>894</v>
      </c>
      <c r="J18" s="249" t="s">
        <v>594</v>
      </c>
      <c r="K18" s="249"/>
      <c r="L18" s="260"/>
      <c r="M18" s="268"/>
      <c r="N18" s="249"/>
      <c r="O18" s="269"/>
      <c r="P18" s="117">
        <f>VLOOKUP(D18,'MidCap Intra'!$B$11:$C$569,2,0)</f>
        <v>193.35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50">
        <v>10</v>
      </c>
      <c r="B19" s="108">
        <v>45133</v>
      </c>
      <c r="C19" s="251"/>
      <c r="D19" s="272" t="s">
        <v>492</v>
      </c>
      <c r="E19" s="267" t="s">
        <v>593</v>
      </c>
      <c r="F19" s="107" t="s">
        <v>895</v>
      </c>
      <c r="G19" s="109">
        <v>118</v>
      </c>
      <c r="H19" s="107"/>
      <c r="I19" s="107" t="s">
        <v>896</v>
      </c>
      <c r="J19" s="109" t="s">
        <v>594</v>
      </c>
      <c r="K19" s="249"/>
      <c r="L19" s="260"/>
      <c r="M19" s="268"/>
      <c r="N19" s="249"/>
      <c r="O19" s="269"/>
      <c r="P19" s="117">
        <f>VLOOKUP(D19,'MidCap Intra'!$B$11:$C$569,2,0)</f>
        <v>124.6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9">
        <v>11</v>
      </c>
      <c r="B20" s="292">
        <v>45134</v>
      </c>
      <c r="C20" s="310"/>
      <c r="D20" s="311" t="s">
        <v>151</v>
      </c>
      <c r="E20" s="312" t="s">
        <v>593</v>
      </c>
      <c r="F20" s="291">
        <v>173.5</v>
      </c>
      <c r="G20" s="293">
        <v>164</v>
      </c>
      <c r="H20" s="291">
        <v>164</v>
      </c>
      <c r="I20" s="291" t="s">
        <v>897</v>
      </c>
      <c r="J20" s="313" t="s">
        <v>1047</v>
      </c>
      <c r="K20" s="313">
        <f t="shared" ref="K20" si="4">H20-F20</f>
        <v>-9.5</v>
      </c>
      <c r="L20" s="314">
        <f>(F20*-0.3)/100</f>
        <v>-0.52049999999999996</v>
      </c>
      <c r="M20" s="315">
        <f t="shared" ref="M20" si="5">(K20+L20)/F20</f>
        <v>-5.7755043227665705E-2</v>
      </c>
      <c r="N20" s="316" t="s">
        <v>607</v>
      </c>
      <c r="O20" s="317">
        <v>45154</v>
      </c>
      <c r="P20" s="318"/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81">
        <v>12</v>
      </c>
      <c r="B21" s="282">
        <v>45135</v>
      </c>
      <c r="C21" s="283"/>
      <c r="D21" s="284" t="s">
        <v>460</v>
      </c>
      <c r="E21" s="285" t="s">
        <v>593</v>
      </c>
      <c r="F21" s="242">
        <v>2045</v>
      </c>
      <c r="G21" s="245">
        <v>1840</v>
      </c>
      <c r="H21" s="245">
        <v>2154</v>
      </c>
      <c r="I21" s="286" t="s">
        <v>877</v>
      </c>
      <c r="J21" s="114" t="s">
        <v>1041</v>
      </c>
      <c r="K21" s="114">
        <f t="shared" ref="K21" si="6">H21-F21</f>
        <v>109</v>
      </c>
      <c r="L21" s="115">
        <f>(F21*-0.3)/100</f>
        <v>-6.1349999999999998</v>
      </c>
      <c r="M21" s="116">
        <f t="shared" ref="M21" si="7">(K21+L21)/F21</f>
        <v>5.0300733496332517E-2</v>
      </c>
      <c r="N21" s="261" t="s">
        <v>596</v>
      </c>
      <c r="O21" s="263">
        <v>45152</v>
      </c>
      <c r="P21" s="262"/>
      <c r="R21" s="41" t="s">
        <v>595</v>
      </c>
    </row>
    <row r="22" spans="1:38" ht="15" customHeight="1">
      <c r="A22" s="309">
        <v>13</v>
      </c>
      <c r="B22" s="292">
        <v>45139</v>
      </c>
      <c r="C22" s="310"/>
      <c r="D22" s="311" t="s">
        <v>302</v>
      </c>
      <c r="E22" s="312" t="s">
        <v>593</v>
      </c>
      <c r="F22" s="291">
        <v>3035</v>
      </c>
      <c r="G22" s="293">
        <v>2880</v>
      </c>
      <c r="H22" s="291">
        <v>2865</v>
      </c>
      <c r="I22" s="291" t="s">
        <v>912</v>
      </c>
      <c r="J22" s="313" t="s">
        <v>1017</v>
      </c>
      <c r="K22" s="313">
        <f t="shared" ref="K22" si="8">H22-F22</f>
        <v>-170</v>
      </c>
      <c r="L22" s="314">
        <f>(F22*-0.3)/100</f>
        <v>-9.1050000000000004</v>
      </c>
      <c r="M22" s="315">
        <f t="shared" ref="M22" si="9">(K22+L22)/F22</f>
        <v>-5.9013179571663917E-2</v>
      </c>
      <c r="N22" s="316" t="s">
        <v>607</v>
      </c>
      <c r="O22" s="317">
        <v>45149</v>
      </c>
      <c r="P22" s="318"/>
    </row>
    <row r="23" spans="1:38" ht="15" customHeight="1">
      <c r="A23" s="264">
        <v>14</v>
      </c>
      <c r="B23" s="248">
        <v>45142</v>
      </c>
      <c r="C23" s="265"/>
      <c r="D23" s="266" t="s">
        <v>557</v>
      </c>
      <c r="E23" s="267" t="s">
        <v>593</v>
      </c>
      <c r="F23" s="247" t="s">
        <v>958</v>
      </c>
      <c r="G23" s="249">
        <v>1745</v>
      </c>
      <c r="H23" s="247"/>
      <c r="I23" s="247" t="s">
        <v>959</v>
      </c>
      <c r="J23" s="249" t="s">
        <v>594</v>
      </c>
      <c r="K23" s="249"/>
      <c r="L23" s="260"/>
      <c r="M23" s="268"/>
      <c r="N23" s="249"/>
      <c r="O23" s="269"/>
      <c r="P23" s="117">
        <f>VLOOKUP(D23,'MidCap Intra'!$B$11:$C$569,2,0)</f>
        <v>1793</v>
      </c>
    </row>
    <row r="24" spans="1:38" ht="15" customHeight="1">
      <c r="A24" s="264">
        <v>15</v>
      </c>
      <c r="B24" s="248">
        <v>45145</v>
      </c>
      <c r="C24" s="265"/>
      <c r="D24" s="266" t="s">
        <v>536</v>
      </c>
      <c r="E24" s="267" t="s">
        <v>593</v>
      </c>
      <c r="F24" s="247" t="s">
        <v>962</v>
      </c>
      <c r="G24" s="249">
        <v>365</v>
      </c>
      <c r="H24" s="247"/>
      <c r="I24" s="247" t="s">
        <v>963</v>
      </c>
      <c r="J24" s="249" t="s">
        <v>594</v>
      </c>
      <c r="K24" s="249"/>
      <c r="L24" s="260"/>
      <c r="M24" s="268"/>
      <c r="N24" s="249"/>
      <c r="O24" s="269"/>
      <c r="P24" s="117">
        <f>VLOOKUP(D24,'MidCap Intra'!$B$11:$C$569,2,0)</f>
        <v>403.35</v>
      </c>
    </row>
    <row r="25" spans="1:38" ht="15" customHeight="1">
      <c r="A25" s="264">
        <v>16</v>
      </c>
      <c r="B25" s="248">
        <v>45146</v>
      </c>
      <c r="C25" s="265"/>
      <c r="D25" s="271" t="s">
        <v>223</v>
      </c>
      <c r="E25" s="267" t="s">
        <v>593</v>
      </c>
      <c r="F25" s="247" t="s">
        <v>969</v>
      </c>
      <c r="G25" s="249">
        <v>965</v>
      </c>
      <c r="H25" s="247"/>
      <c r="I25" s="247" t="s">
        <v>970</v>
      </c>
      <c r="J25" s="249" t="s">
        <v>594</v>
      </c>
      <c r="K25" s="249"/>
      <c r="L25" s="260"/>
      <c r="M25" s="268"/>
      <c r="N25" s="249"/>
      <c r="O25" s="269"/>
      <c r="P25" s="117">
        <f>VLOOKUP(D25,'MidCap Intra'!$B$11:$C$569,2,0)</f>
        <v>1004.65</v>
      </c>
    </row>
    <row r="26" spans="1:38" ht="15" customHeight="1">
      <c r="A26" s="281">
        <v>17</v>
      </c>
      <c r="B26" s="282">
        <v>45147</v>
      </c>
      <c r="C26" s="283"/>
      <c r="D26" s="284" t="s">
        <v>304</v>
      </c>
      <c r="E26" s="340" t="s">
        <v>1038</v>
      </c>
      <c r="F26" s="242">
        <v>816.25</v>
      </c>
      <c r="G26" s="245">
        <v>750</v>
      </c>
      <c r="H26" s="245">
        <v>865</v>
      </c>
      <c r="I26" s="286" t="s">
        <v>987</v>
      </c>
      <c r="J26" s="114" t="s">
        <v>1037</v>
      </c>
      <c r="K26" s="114">
        <f t="shared" ref="K26:K27" si="10">H26-F26</f>
        <v>48.75</v>
      </c>
      <c r="L26" s="115">
        <f>(F26*-0.3)/100</f>
        <v>-2.44875</v>
      </c>
      <c r="M26" s="116">
        <f t="shared" ref="M26:M27" si="11">(K26+L26)/F26</f>
        <v>5.6724349157733542E-2</v>
      </c>
      <c r="N26" s="261" t="s">
        <v>596</v>
      </c>
      <c r="O26" s="263">
        <v>45152</v>
      </c>
      <c r="P26" s="338"/>
    </row>
    <row r="27" spans="1:38" ht="15" customHeight="1">
      <c r="A27" s="309">
        <v>18</v>
      </c>
      <c r="B27" s="292">
        <v>45149</v>
      </c>
      <c r="C27" s="310"/>
      <c r="D27" s="311" t="s">
        <v>137</v>
      </c>
      <c r="E27" s="312" t="s">
        <v>593</v>
      </c>
      <c r="F27" s="291">
        <v>160</v>
      </c>
      <c r="G27" s="293">
        <v>150</v>
      </c>
      <c r="H27" s="291">
        <v>150</v>
      </c>
      <c r="I27" s="291" t="s">
        <v>1008</v>
      </c>
      <c r="J27" s="313" t="s">
        <v>986</v>
      </c>
      <c r="K27" s="313">
        <f t="shared" si="10"/>
        <v>-10</v>
      </c>
      <c r="L27" s="314">
        <f>(F27*-0.3)/100</f>
        <v>-0.48</v>
      </c>
      <c r="M27" s="315">
        <f t="shared" si="11"/>
        <v>-6.5500000000000003E-2</v>
      </c>
      <c r="N27" s="316" t="s">
        <v>607</v>
      </c>
      <c r="O27" s="317">
        <v>45154</v>
      </c>
      <c r="P27" s="318"/>
    </row>
    <row r="28" spans="1:38" ht="15" customHeight="1">
      <c r="A28" s="281">
        <v>19</v>
      </c>
      <c r="B28" s="282">
        <v>45152</v>
      </c>
      <c r="C28" s="283"/>
      <c r="D28" s="284" t="s">
        <v>114</v>
      </c>
      <c r="E28" s="340" t="s">
        <v>593</v>
      </c>
      <c r="F28" s="242">
        <v>132</v>
      </c>
      <c r="G28" s="245">
        <v>120</v>
      </c>
      <c r="H28" s="245">
        <v>139</v>
      </c>
      <c r="I28" s="286" t="s">
        <v>896</v>
      </c>
      <c r="J28" s="114" t="s">
        <v>1000</v>
      </c>
      <c r="K28" s="114">
        <f t="shared" ref="K28" si="12">H28-F28</f>
        <v>7</v>
      </c>
      <c r="L28" s="115">
        <f>(F28*-0.3)/100</f>
        <v>-0.39600000000000002</v>
      </c>
      <c r="M28" s="116">
        <f t="shared" ref="M28" si="13">(K28+L28)/F28</f>
        <v>5.0030303030303029E-2</v>
      </c>
      <c r="N28" s="261" t="s">
        <v>596</v>
      </c>
      <c r="O28" s="263">
        <v>45161</v>
      </c>
      <c r="P28" s="338"/>
    </row>
    <row r="29" spans="1:38" ht="15" customHeight="1">
      <c r="A29" s="281">
        <v>20</v>
      </c>
      <c r="B29" s="282">
        <v>45154</v>
      </c>
      <c r="C29" s="283"/>
      <c r="D29" s="284" t="s">
        <v>355</v>
      </c>
      <c r="E29" s="340" t="s">
        <v>593</v>
      </c>
      <c r="F29" s="242">
        <v>1030</v>
      </c>
      <c r="G29" s="245">
        <v>930</v>
      </c>
      <c r="H29" s="245">
        <v>1082</v>
      </c>
      <c r="I29" s="286" t="s">
        <v>1048</v>
      </c>
      <c r="J29" s="114" t="s">
        <v>1049</v>
      </c>
      <c r="K29" s="114">
        <f t="shared" ref="K29:K30" si="14">H29-F29</f>
        <v>52</v>
      </c>
      <c r="L29" s="115">
        <f>(F29*-0.02)/100</f>
        <v>-0.20600000000000002</v>
      </c>
      <c r="M29" s="116">
        <f t="shared" ref="M29:M30" si="15">(K29+L29)/F29</f>
        <v>5.0285436893203882E-2</v>
      </c>
      <c r="N29" s="261" t="s">
        <v>596</v>
      </c>
      <c r="O29" s="263">
        <v>45154</v>
      </c>
      <c r="P29" s="338"/>
    </row>
    <row r="30" spans="1:38" ht="15" customHeight="1">
      <c r="A30" s="281">
        <v>21</v>
      </c>
      <c r="B30" s="282">
        <v>45155</v>
      </c>
      <c r="C30" s="283"/>
      <c r="D30" s="284" t="s">
        <v>355</v>
      </c>
      <c r="E30" s="340" t="s">
        <v>593</v>
      </c>
      <c r="F30" s="242">
        <v>1085</v>
      </c>
      <c r="G30" s="245">
        <v>995</v>
      </c>
      <c r="H30" s="245">
        <v>1142.5</v>
      </c>
      <c r="I30" s="286" t="s">
        <v>1059</v>
      </c>
      <c r="J30" s="114" t="s">
        <v>1106</v>
      </c>
      <c r="K30" s="114">
        <f t="shared" si="14"/>
        <v>57.5</v>
      </c>
      <c r="L30" s="115">
        <f>(F30*-0.3)/100</f>
        <v>-3.2549999999999999</v>
      </c>
      <c r="M30" s="116">
        <f t="shared" si="15"/>
        <v>4.9995391705069121E-2</v>
      </c>
      <c r="N30" s="261" t="s">
        <v>596</v>
      </c>
      <c r="O30" s="263">
        <v>45159</v>
      </c>
      <c r="P30" s="338"/>
    </row>
    <row r="31" spans="1:38" ht="15" customHeight="1">
      <c r="A31" s="264">
        <v>22</v>
      </c>
      <c r="B31" s="248">
        <v>45160</v>
      </c>
      <c r="C31" s="265"/>
      <c r="D31" s="271" t="s">
        <v>62</v>
      </c>
      <c r="E31" s="267" t="s">
        <v>593</v>
      </c>
      <c r="F31" s="247" t="s">
        <v>1121</v>
      </c>
      <c r="G31" s="249">
        <v>6400</v>
      </c>
      <c r="H31" s="247"/>
      <c r="I31" s="247" t="s">
        <v>1111</v>
      </c>
      <c r="J31" s="249" t="s">
        <v>594</v>
      </c>
      <c r="K31" s="249"/>
      <c r="L31" s="260"/>
      <c r="M31" s="268"/>
      <c r="N31" s="249"/>
      <c r="O31" s="269"/>
      <c r="P31" s="117">
        <f>VLOOKUP(D31,'MidCap Intra'!$B$11:$C$569,2,0)</f>
        <v>6798.7</v>
      </c>
    </row>
    <row r="32" spans="1:38" ht="15" customHeight="1">
      <c r="A32" s="264">
        <v>23</v>
      </c>
      <c r="B32" s="248">
        <v>45160</v>
      </c>
      <c r="C32" s="265"/>
      <c r="D32" s="271" t="s">
        <v>477</v>
      </c>
      <c r="E32" s="267" t="s">
        <v>593</v>
      </c>
      <c r="F32" s="247" t="s">
        <v>1119</v>
      </c>
      <c r="G32" s="249">
        <v>142</v>
      </c>
      <c r="H32" s="247"/>
      <c r="I32" s="247" t="s">
        <v>1120</v>
      </c>
      <c r="J32" s="249" t="s">
        <v>594</v>
      </c>
      <c r="K32" s="249"/>
      <c r="L32" s="260"/>
      <c r="M32" s="268"/>
      <c r="N32" s="249"/>
      <c r="O32" s="269"/>
      <c r="P32" s="117">
        <f>VLOOKUP(D32,'MidCap Intra'!$B$11:$C$569,2,0)</f>
        <v>158.5</v>
      </c>
    </row>
    <row r="33" spans="1:38" ht="15" customHeight="1">
      <c r="A33" s="264"/>
      <c r="B33" s="248"/>
      <c r="C33" s="265"/>
      <c r="D33" s="271"/>
      <c r="E33" s="267"/>
      <c r="F33" s="247"/>
      <c r="G33" s="249"/>
      <c r="H33" s="247"/>
      <c r="I33" s="247"/>
      <c r="J33" s="249"/>
      <c r="K33" s="249"/>
      <c r="L33" s="260"/>
      <c r="M33" s="268"/>
      <c r="N33" s="249"/>
      <c r="O33" s="269"/>
      <c r="P33" s="260"/>
    </row>
    <row r="34" spans="1:38" ht="15" customHeight="1">
      <c r="A34" s="264"/>
      <c r="B34" s="248"/>
      <c r="C34" s="265"/>
      <c r="D34" s="266"/>
      <c r="E34" s="267"/>
      <c r="F34" s="247"/>
      <c r="G34" s="249"/>
      <c r="H34" s="247"/>
      <c r="I34" s="247"/>
      <c r="J34" s="249"/>
      <c r="K34" s="249"/>
      <c r="L34" s="260"/>
      <c r="M34" s="268"/>
      <c r="N34" s="249"/>
      <c r="O34" s="269"/>
      <c r="P34" s="260"/>
    </row>
    <row r="39" spans="1:38" ht="14.25" customHeight="1">
      <c r="A39" s="118"/>
      <c r="B39" s="119"/>
      <c r="C39" s="120"/>
      <c r="D39" s="121"/>
      <c r="E39" s="122"/>
      <c r="F39" s="122"/>
      <c r="G39" s="118"/>
      <c r="H39" s="122"/>
      <c r="I39" s="123"/>
      <c r="J39" s="124"/>
      <c r="K39" s="124"/>
      <c r="L39" s="125"/>
      <c r="M39" s="126"/>
      <c r="N39" s="127"/>
      <c r="O39" s="128"/>
      <c r="P39" s="129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" customHeight="1">
      <c r="A40" s="130" t="s">
        <v>597</v>
      </c>
      <c r="B40" s="131"/>
      <c r="C40" s="132"/>
      <c r="E40" s="133"/>
      <c r="F40" s="133"/>
      <c r="G40" s="133"/>
      <c r="H40" s="133"/>
      <c r="I40" s="133"/>
      <c r="J40" s="134"/>
      <c r="K40" s="133"/>
      <c r="L40" s="135"/>
      <c r="M40" s="62"/>
      <c r="N40" s="134"/>
      <c r="O40" s="132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" customHeight="1">
      <c r="A41" s="136" t="s">
        <v>598</v>
      </c>
      <c r="B41" s="130"/>
      <c r="C41" s="130"/>
      <c r="D41" s="130"/>
      <c r="E41" s="41"/>
      <c r="F41" s="137" t="s">
        <v>599</v>
      </c>
      <c r="G41" s="6"/>
      <c r="H41" s="6"/>
      <c r="I41" s="6"/>
      <c r="J41" s="138"/>
      <c r="K41" s="139"/>
      <c r="L41" s="139"/>
      <c r="M41" s="140"/>
      <c r="N41" s="1"/>
      <c r="O41" s="1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" customHeight="1">
      <c r="A42" s="130" t="s">
        <v>600</v>
      </c>
      <c r="B42" s="130"/>
      <c r="C42" s="130"/>
      <c r="D42" s="130" t="s">
        <v>601</v>
      </c>
      <c r="E42" s="6"/>
      <c r="F42" s="137" t="s">
        <v>602</v>
      </c>
      <c r="G42" s="6"/>
      <c r="H42" s="6"/>
      <c r="I42" s="6"/>
      <c r="J42" s="138"/>
      <c r="K42" s="139"/>
      <c r="L42" s="139"/>
      <c r="M42" s="140"/>
      <c r="N42" s="1"/>
      <c r="O42" s="1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" customHeight="1">
      <c r="A43" s="130"/>
      <c r="B43" s="130"/>
      <c r="C43" s="130"/>
      <c r="D43" s="130"/>
      <c r="E43" s="6"/>
      <c r="F43" s="6"/>
      <c r="G43" s="6"/>
      <c r="H43" s="6"/>
      <c r="I43" s="6"/>
      <c r="J43" s="142"/>
      <c r="K43" s="139"/>
      <c r="L43" s="139"/>
      <c r="M43" s="6"/>
      <c r="N43" s="143"/>
      <c r="O43" s="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2.75" customHeight="1">
      <c r="A44" s="1"/>
      <c r="B44" s="144" t="s">
        <v>603</v>
      </c>
      <c r="C44" s="144"/>
      <c r="D44" s="144"/>
      <c r="E44" s="144"/>
      <c r="F44" s="145"/>
      <c r="G44" s="6"/>
      <c r="H44" s="6"/>
      <c r="I44" s="146"/>
      <c r="J44" s="147"/>
      <c r="K44" s="148"/>
      <c r="L44" s="147"/>
      <c r="M44" s="6"/>
      <c r="N44" s="1"/>
      <c r="O44" s="1"/>
      <c r="P44" s="41"/>
      <c r="R44" s="62"/>
      <c r="S44" s="1"/>
      <c r="T44" s="1"/>
      <c r="U44" s="1"/>
      <c r="V44" s="1"/>
      <c r="W44" s="1"/>
      <c r="X44" s="1"/>
      <c r="Y44" s="1"/>
      <c r="Z44" s="1"/>
    </row>
    <row r="45" spans="1:38" ht="38.25" customHeight="1">
      <c r="A45" s="149" t="s">
        <v>16</v>
      </c>
      <c r="B45" s="149" t="s">
        <v>568</v>
      </c>
      <c r="C45" s="149"/>
      <c r="D45" s="91" t="s">
        <v>580</v>
      </c>
      <c r="E45" s="149" t="s">
        <v>581</v>
      </c>
      <c r="F45" s="149" t="s">
        <v>582</v>
      </c>
      <c r="G45" s="149" t="s">
        <v>604</v>
      </c>
      <c r="H45" s="149" t="s">
        <v>584</v>
      </c>
      <c r="I45" s="149" t="s">
        <v>585</v>
      </c>
      <c r="J45" s="106" t="s">
        <v>586</v>
      </c>
      <c r="K45" s="104" t="s">
        <v>605</v>
      </c>
      <c r="L45" s="150" t="s">
        <v>588</v>
      </c>
      <c r="M45" s="106" t="s">
        <v>589</v>
      </c>
      <c r="N45" s="103" t="s">
        <v>590</v>
      </c>
      <c r="O45" s="91" t="s">
        <v>591</v>
      </c>
      <c r="P45" s="41"/>
      <c r="Q45" s="1"/>
      <c r="R45" s="62"/>
      <c r="S45" s="62"/>
      <c r="T45" s="62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3.5" customHeight="1">
      <c r="A46" s="326">
        <v>1</v>
      </c>
      <c r="B46" s="327">
        <v>45128</v>
      </c>
      <c r="C46" s="328"/>
      <c r="D46" s="329" t="s">
        <v>114</v>
      </c>
      <c r="E46" s="330" t="s">
        <v>606</v>
      </c>
      <c r="F46" s="325">
        <v>134</v>
      </c>
      <c r="G46" s="331">
        <v>129.9</v>
      </c>
      <c r="H46" s="325">
        <v>134.75</v>
      </c>
      <c r="I46" s="325" t="s">
        <v>889</v>
      </c>
      <c r="J46" s="332" t="s">
        <v>914</v>
      </c>
      <c r="K46" s="332">
        <f t="shared" ref="K46:K47" si="16">H46-F46</f>
        <v>0.75</v>
      </c>
      <c r="L46" s="333">
        <f>(F46*-0.3)/100</f>
        <v>-0.40199999999999997</v>
      </c>
      <c r="M46" s="334">
        <f t="shared" ref="M46:M47" si="17">(K46+L46)/F46</f>
        <v>2.5970149253731344E-3</v>
      </c>
      <c r="N46" s="335" t="s">
        <v>616</v>
      </c>
      <c r="O46" s="336">
        <v>45142</v>
      </c>
      <c r="P46" s="41"/>
      <c r="Q46" s="259"/>
      <c r="R46" s="41" t="s">
        <v>595</v>
      </c>
      <c r="S46" s="41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</row>
    <row r="47" spans="1:38" ht="13.5" customHeight="1">
      <c r="A47" s="309">
        <v>2</v>
      </c>
      <c r="B47" s="292">
        <v>45135</v>
      </c>
      <c r="C47" s="310"/>
      <c r="D47" s="337" t="s">
        <v>898</v>
      </c>
      <c r="E47" s="312" t="s">
        <v>950</v>
      </c>
      <c r="F47" s="291">
        <v>9585</v>
      </c>
      <c r="G47" s="293">
        <v>9390</v>
      </c>
      <c r="H47" s="291">
        <v>9390</v>
      </c>
      <c r="I47" s="291" t="s">
        <v>899</v>
      </c>
      <c r="J47" s="313" t="s">
        <v>1040</v>
      </c>
      <c r="K47" s="313">
        <f t="shared" si="16"/>
        <v>-195</v>
      </c>
      <c r="L47" s="314">
        <f>(F47*-0.3)/100</f>
        <v>-28.754999999999999</v>
      </c>
      <c r="M47" s="315">
        <f t="shared" si="17"/>
        <v>-2.3344287949921751E-2</v>
      </c>
      <c r="N47" s="316" t="s">
        <v>607</v>
      </c>
      <c r="O47" s="317">
        <v>45148</v>
      </c>
      <c r="P47" s="41"/>
      <c r="Q47" s="259"/>
      <c r="R47" s="41" t="s">
        <v>595</v>
      </c>
      <c r="S47" s="41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</row>
    <row r="48" spans="1:38" ht="13.5" customHeight="1">
      <c r="A48" s="277">
        <v>3</v>
      </c>
      <c r="B48" s="254">
        <v>45135</v>
      </c>
      <c r="C48" s="278"/>
      <c r="D48" s="279" t="s">
        <v>900</v>
      </c>
      <c r="E48" s="280" t="s">
        <v>606</v>
      </c>
      <c r="F48" s="253">
        <v>1807.5</v>
      </c>
      <c r="G48" s="241">
        <v>1750</v>
      </c>
      <c r="H48" s="253">
        <v>1882.5</v>
      </c>
      <c r="I48" s="253" t="s">
        <v>901</v>
      </c>
      <c r="J48" s="114" t="s">
        <v>890</v>
      </c>
      <c r="K48" s="114">
        <f t="shared" ref="K48" si="18">H48-F48</f>
        <v>75</v>
      </c>
      <c r="L48" s="115">
        <f>(F48*-0.3)/100</f>
        <v>-5.4225000000000003</v>
      </c>
      <c r="M48" s="116">
        <f t="shared" ref="M48" si="19">(K48+L48)/F48</f>
        <v>3.8493775933609961E-2</v>
      </c>
      <c r="N48" s="261" t="s">
        <v>596</v>
      </c>
      <c r="O48" s="263">
        <v>45139</v>
      </c>
      <c r="P48" s="41"/>
      <c r="Q48" s="259"/>
      <c r="R48" s="41" t="s">
        <v>595</v>
      </c>
      <c r="S48" s="41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</row>
    <row r="49" spans="1:38" ht="13.5" customHeight="1">
      <c r="A49" s="277">
        <v>4</v>
      </c>
      <c r="B49" s="254">
        <v>45139</v>
      </c>
      <c r="C49" s="278"/>
      <c r="D49" s="279" t="s">
        <v>54</v>
      </c>
      <c r="E49" s="280" t="s">
        <v>606</v>
      </c>
      <c r="F49" s="253">
        <v>453</v>
      </c>
      <c r="G49" s="241">
        <v>440</v>
      </c>
      <c r="H49" s="253">
        <v>462.5</v>
      </c>
      <c r="I49" s="253" t="s">
        <v>913</v>
      </c>
      <c r="J49" s="114" t="s">
        <v>884</v>
      </c>
      <c r="K49" s="114">
        <f t="shared" ref="K49" si="20">H49-F49</f>
        <v>9.5</v>
      </c>
      <c r="L49" s="115">
        <f>(F49*-0.02)/100</f>
        <v>-9.06E-2</v>
      </c>
      <c r="M49" s="116">
        <f t="shared" ref="M49" si="21">(K49+L49)/F49</f>
        <v>2.0771302428256071E-2</v>
      </c>
      <c r="N49" s="261" t="s">
        <v>596</v>
      </c>
      <c r="O49" s="263">
        <v>45139</v>
      </c>
      <c r="P49" s="41"/>
      <c r="Q49" s="259"/>
      <c r="R49" s="41"/>
      <c r="S49" s="41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</row>
    <row r="50" spans="1:38" ht="13.5" customHeight="1">
      <c r="A50" s="309">
        <v>5</v>
      </c>
      <c r="B50" s="292">
        <v>45139</v>
      </c>
      <c r="C50" s="310"/>
      <c r="D50" s="311" t="s">
        <v>237</v>
      </c>
      <c r="E50" s="312" t="s">
        <v>950</v>
      </c>
      <c r="F50" s="291">
        <v>615</v>
      </c>
      <c r="G50" s="293">
        <v>594</v>
      </c>
      <c r="H50" s="291">
        <v>601</v>
      </c>
      <c r="I50" s="291" t="s">
        <v>949</v>
      </c>
      <c r="J50" s="313" t="s">
        <v>951</v>
      </c>
      <c r="K50" s="313">
        <f t="shared" ref="K50:K51" si="22">H50-F50</f>
        <v>-14</v>
      </c>
      <c r="L50" s="314">
        <f>(F50*-0.3)/100</f>
        <v>-1.845</v>
      </c>
      <c r="M50" s="315">
        <f t="shared" ref="M50:M51" si="23">(K50+L50)/F50</f>
        <v>-2.5764227642276424E-2</v>
      </c>
      <c r="N50" s="316" t="s">
        <v>607</v>
      </c>
      <c r="O50" s="317">
        <v>45141</v>
      </c>
      <c r="P50" s="41"/>
      <c r="Q50" s="259"/>
      <c r="R50" s="41"/>
      <c r="S50" s="41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</row>
    <row r="51" spans="1:38" ht="13.5" customHeight="1">
      <c r="A51" s="242">
        <v>6</v>
      </c>
      <c r="B51" s="243">
        <v>45148</v>
      </c>
      <c r="C51" s="244"/>
      <c r="D51" s="244" t="s">
        <v>996</v>
      </c>
      <c r="E51" s="242" t="s">
        <v>606</v>
      </c>
      <c r="F51" s="242">
        <v>145</v>
      </c>
      <c r="G51" s="242">
        <v>140</v>
      </c>
      <c r="H51" s="245">
        <v>147.5</v>
      </c>
      <c r="I51" s="245" t="s">
        <v>997</v>
      </c>
      <c r="J51" s="114" t="s">
        <v>1004</v>
      </c>
      <c r="K51" s="114">
        <f t="shared" si="22"/>
        <v>2.5</v>
      </c>
      <c r="L51" s="115">
        <f>(F51*-0.02)/100</f>
        <v>-2.8999999999999998E-2</v>
      </c>
      <c r="M51" s="116">
        <f t="shared" si="23"/>
        <v>1.7041379310344829E-2</v>
      </c>
      <c r="N51" s="261" t="s">
        <v>596</v>
      </c>
      <c r="O51" s="263">
        <v>45148</v>
      </c>
      <c r="Q51" s="259"/>
      <c r="R51" s="41"/>
      <c r="S51" s="41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</row>
    <row r="52" spans="1:38" ht="13.5" customHeight="1">
      <c r="A52" s="242">
        <v>7</v>
      </c>
      <c r="B52" s="243">
        <v>45149</v>
      </c>
      <c r="C52" s="244"/>
      <c r="D52" s="244" t="s">
        <v>996</v>
      </c>
      <c r="E52" s="242" t="s">
        <v>606</v>
      </c>
      <c r="F52" s="242">
        <v>144.5</v>
      </c>
      <c r="G52" s="242">
        <v>140</v>
      </c>
      <c r="H52" s="245">
        <v>149.5</v>
      </c>
      <c r="I52" s="245" t="s">
        <v>703</v>
      </c>
      <c r="J52" s="114" t="s">
        <v>1007</v>
      </c>
      <c r="K52" s="114">
        <f t="shared" ref="K52" si="24">H52-F52</f>
        <v>5</v>
      </c>
      <c r="L52" s="115">
        <f>(F52*-0.02)/100</f>
        <v>-2.8900000000000002E-2</v>
      </c>
      <c r="M52" s="116">
        <f t="shared" ref="M52" si="25">(K52+L52)/F52</f>
        <v>3.4402076124567471E-2</v>
      </c>
      <c r="N52" s="261" t="s">
        <v>596</v>
      </c>
      <c r="O52" s="263">
        <v>45149</v>
      </c>
      <c r="P52" s="41"/>
      <c r="Q52" s="259"/>
      <c r="R52" s="41"/>
      <c r="S52" s="41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</row>
    <row r="53" spans="1:38" ht="13.5" customHeight="1">
      <c r="A53" s="242">
        <v>8</v>
      </c>
      <c r="B53" s="243">
        <v>45152</v>
      </c>
      <c r="C53" s="244"/>
      <c r="D53" s="244" t="s">
        <v>1019</v>
      </c>
      <c r="E53" s="242" t="s">
        <v>606</v>
      </c>
      <c r="F53" s="242">
        <v>3630</v>
      </c>
      <c r="G53" s="242">
        <v>3540</v>
      </c>
      <c r="H53" s="245">
        <v>3681</v>
      </c>
      <c r="I53" s="245" t="s">
        <v>1020</v>
      </c>
      <c r="J53" s="114" t="s">
        <v>1154</v>
      </c>
      <c r="K53" s="114">
        <f t="shared" ref="K53" si="26">H53-F53</f>
        <v>51</v>
      </c>
      <c r="L53" s="115">
        <f>(F53*-0.3)/100</f>
        <v>-10.89</v>
      </c>
      <c r="M53" s="116">
        <f t="shared" ref="M53" si="27">(K53+L53)/F53</f>
        <v>1.1049586776859504E-2</v>
      </c>
      <c r="N53" s="261" t="s">
        <v>596</v>
      </c>
      <c r="O53" s="263">
        <v>45160</v>
      </c>
      <c r="P53" s="41"/>
      <c r="Q53" s="259"/>
      <c r="R53" s="41"/>
      <c r="S53" s="41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270"/>
      <c r="AL53" s="270"/>
    </row>
    <row r="54" spans="1:38" ht="13.5" customHeight="1">
      <c r="A54" s="242">
        <v>9</v>
      </c>
      <c r="B54" s="243">
        <v>45152</v>
      </c>
      <c r="C54" s="244"/>
      <c r="D54" s="244" t="s">
        <v>996</v>
      </c>
      <c r="E54" s="242" t="s">
        <v>606</v>
      </c>
      <c r="F54" s="242">
        <v>143.75</v>
      </c>
      <c r="G54" s="242">
        <v>139.5</v>
      </c>
      <c r="H54" s="245">
        <v>147.5</v>
      </c>
      <c r="I54" s="245" t="s">
        <v>703</v>
      </c>
      <c r="J54" s="114" t="s">
        <v>964</v>
      </c>
      <c r="K54" s="114">
        <f t="shared" ref="K54" si="28">H54-F54</f>
        <v>3.75</v>
      </c>
      <c r="L54" s="115">
        <f>(F54*-0.02)/100</f>
        <v>-2.8750000000000001E-2</v>
      </c>
      <c r="M54" s="116">
        <f t="shared" ref="M54" si="29">(K54+L54)/F54</f>
        <v>2.588695652173913E-2</v>
      </c>
      <c r="N54" s="261" t="s">
        <v>596</v>
      </c>
      <c r="O54" s="263">
        <v>45152</v>
      </c>
      <c r="P54" s="41"/>
      <c r="Q54" s="259"/>
      <c r="R54" s="41"/>
      <c r="S54" s="41"/>
      <c r="T54" s="270"/>
      <c r="U54" s="270"/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  <c r="AH54" s="270"/>
      <c r="AI54" s="270"/>
      <c r="AJ54" s="270"/>
      <c r="AK54" s="270"/>
      <c r="AL54" s="270"/>
    </row>
    <row r="55" spans="1:38" ht="13.5" customHeight="1">
      <c r="A55" s="242">
        <v>10</v>
      </c>
      <c r="B55" s="243">
        <v>45156</v>
      </c>
      <c r="C55" s="244"/>
      <c r="D55" s="244" t="s">
        <v>996</v>
      </c>
      <c r="E55" s="242" t="s">
        <v>606</v>
      </c>
      <c r="F55" s="242">
        <v>146</v>
      </c>
      <c r="G55" s="242">
        <v>141</v>
      </c>
      <c r="H55" s="245">
        <v>147.5</v>
      </c>
      <c r="I55" s="245" t="s">
        <v>1066</v>
      </c>
      <c r="J55" s="114" t="s">
        <v>946</v>
      </c>
      <c r="K55" s="114">
        <f t="shared" ref="K55" si="30">H55-F55</f>
        <v>1.5</v>
      </c>
      <c r="L55" s="115">
        <f>(F55*-0.02)/100</f>
        <v>-2.92E-2</v>
      </c>
      <c r="M55" s="116">
        <f t="shared" ref="M55" si="31">(K55+L55)/F55</f>
        <v>1.0073972602739727E-2</v>
      </c>
      <c r="N55" s="261" t="s">
        <v>596</v>
      </c>
      <c r="O55" s="263">
        <v>45156</v>
      </c>
      <c r="P55" s="41"/>
      <c r="Q55" s="259"/>
      <c r="R55" s="41"/>
      <c r="S55" s="41"/>
      <c r="T55" s="270"/>
      <c r="U55" s="270"/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  <c r="AH55" s="270"/>
      <c r="AI55" s="270"/>
      <c r="AJ55" s="270"/>
      <c r="AK55" s="270"/>
      <c r="AL55" s="270"/>
    </row>
    <row r="56" spans="1:38" ht="13.5" customHeight="1">
      <c r="A56" s="264"/>
      <c r="B56" s="248"/>
      <c r="C56" s="265"/>
      <c r="D56" s="266"/>
      <c r="E56" s="267"/>
      <c r="F56" s="247"/>
      <c r="G56" s="249"/>
      <c r="H56" s="247"/>
      <c r="I56" s="247"/>
      <c r="J56" s="249"/>
      <c r="K56" s="249"/>
      <c r="L56" s="260"/>
      <c r="M56" s="268"/>
      <c r="N56" s="249"/>
      <c r="O56" s="269"/>
      <c r="P56" s="41"/>
      <c r="Q56" s="259"/>
      <c r="R56" s="41"/>
      <c r="S56" s="41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0"/>
      <c r="AL56" s="270"/>
    </row>
    <row r="57" spans="1:38" ht="13.5" customHeight="1">
      <c r="A57" s="264"/>
      <c r="B57" s="248"/>
      <c r="C57" s="265"/>
      <c r="D57" s="266"/>
      <c r="E57" s="267"/>
      <c r="F57" s="247"/>
      <c r="G57" s="249"/>
      <c r="H57" s="247"/>
      <c r="I57" s="247"/>
      <c r="J57" s="249"/>
      <c r="K57" s="249"/>
      <c r="L57" s="260"/>
      <c r="M57" s="268"/>
      <c r="N57" s="249"/>
      <c r="O57" s="269"/>
      <c r="P57" s="41"/>
      <c r="Q57" s="259"/>
      <c r="R57" s="41"/>
      <c r="S57" s="41"/>
      <c r="T57" s="270"/>
      <c r="U57" s="270"/>
      <c r="V57" s="270"/>
      <c r="W57" s="270"/>
      <c r="X57" s="270"/>
      <c r="Y57" s="270"/>
      <c r="Z57" s="270"/>
      <c r="AA57" s="270"/>
      <c r="AB57" s="270"/>
      <c r="AC57" s="270"/>
      <c r="AD57" s="270"/>
      <c r="AE57" s="270"/>
      <c r="AF57" s="270"/>
      <c r="AG57" s="270"/>
      <c r="AH57" s="270"/>
      <c r="AI57" s="270"/>
      <c r="AJ57" s="270"/>
      <c r="AK57" s="270"/>
      <c r="AL57" s="270"/>
    </row>
    <row r="59" spans="1:38" ht="44.25" customHeight="1">
      <c r="A59" s="130" t="s">
        <v>597</v>
      </c>
      <c r="B59" s="151"/>
      <c r="C59" s="151"/>
      <c r="D59" s="1"/>
      <c r="E59" s="6"/>
      <c r="F59" s="6"/>
      <c r="G59" s="6"/>
      <c r="H59" s="6" t="s">
        <v>609</v>
      </c>
      <c r="I59" s="6"/>
      <c r="J59" s="6"/>
      <c r="K59" s="126"/>
      <c r="L59" s="152"/>
      <c r="M59" s="126"/>
      <c r="N59" s="127"/>
      <c r="O59" s="126"/>
      <c r="P59" s="4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8" ht="12.75" customHeight="1">
      <c r="A60" s="136" t="s">
        <v>598</v>
      </c>
      <c r="B60" s="130"/>
      <c r="C60" s="130"/>
      <c r="D60" s="130"/>
      <c r="E60" s="41"/>
      <c r="F60" s="137" t="s">
        <v>599</v>
      </c>
      <c r="G60" s="62"/>
      <c r="H60" s="41"/>
      <c r="I60" s="62"/>
      <c r="J60" s="6"/>
      <c r="K60" s="153"/>
      <c r="L60" s="154"/>
      <c r="M60" s="6"/>
      <c r="N60" s="120"/>
      <c r="O60" s="155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136"/>
      <c r="B61" s="130"/>
      <c r="C61" s="130"/>
      <c r="D61" s="130"/>
      <c r="E61" s="6"/>
      <c r="F61" s="137" t="s">
        <v>602</v>
      </c>
      <c r="G61" s="62"/>
      <c r="H61" s="41"/>
      <c r="I61" s="62"/>
      <c r="J61" s="6"/>
      <c r="K61" s="153"/>
      <c r="L61" s="154"/>
      <c r="M61" s="6"/>
      <c r="N61" s="120"/>
      <c r="O61" s="155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130"/>
      <c r="B62" s="130"/>
      <c r="C62" s="130"/>
      <c r="D62" s="130"/>
      <c r="E62" s="6"/>
      <c r="F62" s="6"/>
      <c r="G62" s="6"/>
      <c r="H62" s="6"/>
      <c r="I62" s="6"/>
      <c r="J62" s="142"/>
      <c r="K62" s="139"/>
      <c r="L62" s="140"/>
      <c r="M62" s="6"/>
      <c r="N62" s="143"/>
      <c r="O62" s="1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156" t="s">
        <v>610</v>
      </c>
      <c r="B63" s="156"/>
      <c r="C63" s="156"/>
      <c r="D63" s="156"/>
      <c r="E63" s="6"/>
      <c r="F63" s="6"/>
      <c r="G63" s="6"/>
      <c r="H63" s="6"/>
      <c r="I63" s="6"/>
      <c r="J63" s="6"/>
      <c r="K63" s="6"/>
      <c r="L63" s="6"/>
      <c r="M63" s="6"/>
      <c r="N63" s="6"/>
      <c r="O63" s="24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38.25" customHeight="1">
      <c r="A64" s="104" t="s">
        <v>16</v>
      </c>
      <c r="B64" s="104" t="s">
        <v>568</v>
      </c>
      <c r="C64" s="104"/>
      <c r="D64" s="105" t="s">
        <v>580</v>
      </c>
      <c r="E64" s="104" t="s">
        <v>581</v>
      </c>
      <c r="F64" s="104" t="s">
        <v>582</v>
      </c>
      <c r="G64" s="104" t="s">
        <v>604</v>
      </c>
      <c r="H64" s="104" t="s">
        <v>584</v>
      </c>
      <c r="I64" s="287" t="s">
        <v>585</v>
      </c>
      <c r="J64" s="290" t="s">
        <v>586</v>
      </c>
      <c r="K64" s="288" t="s">
        <v>611</v>
      </c>
      <c r="L64" s="106" t="s">
        <v>588</v>
      </c>
      <c r="M64" s="157" t="s">
        <v>612</v>
      </c>
      <c r="N64" s="104" t="s">
        <v>613</v>
      </c>
      <c r="O64" s="103" t="s">
        <v>590</v>
      </c>
      <c r="P64" s="105" t="s">
        <v>591</v>
      </c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2.75" customHeight="1">
      <c r="A65" s="297">
        <v>1</v>
      </c>
      <c r="B65" s="302">
        <v>45138</v>
      </c>
      <c r="C65" s="303"/>
      <c r="D65" s="303" t="s">
        <v>902</v>
      </c>
      <c r="E65" s="297" t="s">
        <v>606</v>
      </c>
      <c r="F65" s="297">
        <v>2015.5</v>
      </c>
      <c r="G65" s="297">
        <v>1990</v>
      </c>
      <c r="H65" s="304">
        <v>1990</v>
      </c>
      <c r="I65" s="305" t="s">
        <v>903</v>
      </c>
      <c r="J65" s="306" t="s">
        <v>921</v>
      </c>
      <c r="K65" s="297">
        <f t="shared" ref="K65" si="32">H65-F65</f>
        <v>-25.5</v>
      </c>
      <c r="L65" s="307">
        <f t="shared" ref="L65:L73" si="33">(H65*N65)*0.03%</f>
        <v>298.5</v>
      </c>
      <c r="M65" s="299">
        <f t="shared" ref="M65" si="34">(K65*N65)-L65</f>
        <v>-13048.5</v>
      </c>
      <c r="N65" s="297">
        <v>500</v>
      </c>
      <c r="O65" s="304" t="s">
        <v>607</v>
      </c>
      <c r="P65" s="308">
        <v>45140</v>
      </c>
      <c r="Q65" s="159"/>
      <c r="R65" s="62" t="s">
        <v>608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60"/>
      <c r="AG65" s="161"/>
      <c r="AH65" s="159"/>
      <c r="AI65" s="159"/>
      <c r="AJ65" s="160"/>
      <c r="AK65" s="160"/>
      <c r="AL65" s="160"/>
    </row>
    <row r="66" spans="1:38" ht="12.75" customHeight="1">
      <c r="A66" s="242">
        <v>2</v>
      </c>
      <c r="B66" s="243">
        <v>45138</v>
      </c>
      <c r="C66" s="244"/>
      <c r="D66" s="244" t="s">
        <v>904</v>
      </c>
      <c r="E66" s="242" t="s">
        <v>606</v>
      </c>
      <c r="F66" s="242">
        <v>174.5</v>
      </c>
      <c r="G66" s="242">
        <v>171</v>
      </c>
      <c r="H66" s="245">
        <v>175.25</v>
      </c>
      <c r="I66" s="245" t="s">
        <v>905</v>
      </c>
      <c r="J66" s="289" t="s">
        <v>914</v>
      </c>
      <c r="K66" s="112">
        <f t="shared" ref="K66:K67" si="35">H66-F66</f>
        <v>0.75</v>
      </c>
      <c r="L66" s="115">
        <f t="shared" si="33"/>
        <v>178.755</v>
      </c>
      <c r="M66" s="158">
        <f t="shared" ref="M66:M67" si="36">(K66*N66)-L66</f>
        <v>2371.2449999999999</v>
      </c>
      <c r="N66" s="112">
        <v>3400</v>
      </c>
      <c r="O66" s="114" t="s">
        <v>596</v>
      </c>
      <c r="P66" s="113">
        <v>45139</v>
      </c>
      <c r="Q66" s="159"/>
      <c r="R66" s="62" t="s">
        <v>595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60"/>
      <c r="AG66" s="161"/>
      <c r="AH66" s="159"/>
      <c r="AI66" s="159"/>
      <c r="AJ66" s="160"/>
      <c r="AK66" s="160"/>
      <c r="AL66" s="160"/>
    </row>
    <row r="67" spans="1:38" ht="12.75" customHeight="1">
      <c r="A67" s="297">
        <v>3</v>
      </c>
      <c r="B67" s="302">
        <v>45138</v>
      </c>
      <c r="C67" s="303"/>
      <c r="D67" s="303" t="s">
        <v>906</v>
      </c>
      <c r="E67" s="297" t="s">
        <v>606</v>
      </c>
      <c r="F67" s="297">
        <v>2545</v>
      </c>
      <c r="G67" s="297">
        <v>2495</v>
      </c>
      <c r="H67" s="304">
        <v>2495</v>
      </c>
      <c r="I67" s="305" t="s">
        <v>907</v>
      </c>
      <c r="J67" s="306" t="s">
        <v>922</v>
      </c>
      <c r="K67" s="297">
        <f t="shared" si="35"/>
        <v>-50</v>
      </c>
      <c r="L67" s="307">
        <f t="shared" si="33"/>
        <v>187.12499999999997</v>
      </c>
      <c r="M67" s="299">
        <f t="shared" si="36"/>
        <v>-12687.125</v>
      </c>
      <c r="N67" s="297">
        <v>250</v>
      </c>
      <c r="O67" s="304" t="s">
        <v>607</v>
      </c>
      <c r="P67" s="308">
        <v>45140</v>
      </c>
      <c r="Q67" s="159"/>
      <c r="R67" s="62" t="s">
        <v>608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60"/>
      <c r="AG67" s="161"/>
      <c r="AH67" s="159"/>
      <c r="AI67" s="159"/>
      <c r="AJ67" s="160"/>
      <c r="AK67" s="160"/>
      <c r="AL67" s="160"/>
    </row>
    <row r="68" spans="1:38" ht="12.75" customHeight="1">
      <c r="A68" s="242">
        <v>4</v>
      </c>
      <c r="B68" s="243">
        <v>45141</v>
      </c>
      <c r="C68" s="244"/>
      <c r="D68" s="244" t="s">
        <v>936</v>
      </c>
      <c r="E68" s="242" t="s">
        <v>606</v>
      </c>
      <c r="F68" s="242">
        <v>319</v>
      </c>
      <c r="G68" s="242">
        <v>313</v>
      </c>
      <c r="H68" s="245">
        <v>320.5</v>
      </c>
      <c r="I68" s="245" t="s">
        <v>939</v>
      </c>
      <c r="J68" s="289" t="s">
        <v>946</v>
      </c>
      <c r="K68" s="112">
        <f t="shared" ref="K68:K69" si="37">H68-F68</f>
        <v>1.5</v>
      </c>
      <c r="L68" s="115">
        <f t="shared" si="33"/>
        <v>192.29999999999998</v>
      </c>
      <c r="M68" s="158">
        <f t="shared" ref="M68:M69" si="38">(K68*N68)-L68</f>
        <v>2807.7</v>
      </c>
      <c r="N68" s="112">
        <v>2000</v>
      </c>
      <c r="O68" s="114" t="s">
        <v>596</v>
      </c>
      <c r="P68" s="113">
        <v>45141</v>
      </c>
      <c r="Q68" s="159"/>
      <c r="R68" s="62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60"/>
      <c r="AG68" s="161"/>
      <c r="AH68" s="159"/>
      <c r="AI68" s="159"/>
      <c r="AJ68" s="160"/>
      <c r="AK68" s="160"/>
      <c r="AL68" s="160"/>
    </row>
    <row r="69" spans="1:38" ht="12.75" customHeight="1">
      <c r="A69" s="297">
        <v>5</v>
      </c>
      <c r="B69" s="302">
        <v>45142</v>
      </c>
      <c r="C69" s="303"/>
      <c r="D69" s="303" t="s">
        <v>952</v>
      </c>
      <c r="E69" s="297" t="s">
        <v>606</v>
      </c>
      <c r="F69" s="297">
        <v>2027.5</v>
      </c>
      <c r="G69" s="297">
        <v>1990</v>
      </c>
      <c r="H69" s="304">
        <v>1990</v>
      </c>
      <c r="I69" s="305" t="s">
        <v>953</v>
      </c>
      <c r="J69" s="306" t="s">
        <v>982</v>
      </c>
      <c r="K69" s="297">
        <f t="shared" si="37"/>
        <v>-37.5</v>
      </c>
      <c r="L69" s="307">
        <f t="shared" si="33"/>
        <v>208.95</v>
      </c>
      <c r="M69" s="299">
        <f t="shared" si="38"/>
        <v>-13333.95</v>
      </c>
      <c r="N69" s="297">
        <v>350</v>
      </c>
      <c r="O69" s="304" t="s">
        <v>607</v>
      </c>
      <c r="P69" s="308">
        <v>45146</v>
      </c>
      <c r="Q69" s="159"/>
      <c r="R69" s="62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60"/>
      <c r="AG69" s="161"/>
      <c r="AH69" s="159"/>
      <c r="AI69" s="159"/>
      <c r="AJ69" s="160"/>
      <c r="AK69" s="160"/>
      <c r="AL69" s="160"/>
    </row>
    <row r="70" spans="1:38" ht="12.75" customHeight="1">
      <c r="A70" s="242">
        <v>6</v>
      </c>
      <c r="B70" s="243">
        <v>45142</v>
      </c>
      <c r="C70" s="244"/>
      <c r="D70" s="244" t="s">
        <v>954</v>
      </c>
      <c r="E70" s="242" t="s">
        <v>606</v>
      </c>
      <c r="F70" s="242">
        <v>474</v>
      </c>
      <c r="G70" s="242">
        <v>468</v>
      </c>
      <c r="H70" s="245">
        <v>478.5</v>
      </c>
      <c r="I70" s="245" t="s">
        <v>955</v>
      </c>
      <c r="J70" s="289" t="s">
        <v>956</v>
      </c>
      <c r="K70" s="112">
        <f t="shared" ref="K70:K71" si="39">H70-F70</f>
        <v>4.5</v>
      </c>
      <c r="L70" s="115">
        <f t="shared" si="33"/>
        <v>258.39</v>
      </c>
      <c r="M70" s="158">
        <f t="shared" ref="M70:M71" si="40">(K70*N70)-L70</f>
        <v>7841.61</v>
      </c>
      <c r="N70" s="112">
        <v>1800</v>
      </c>
      <c r="O70" s="114" t="s">
        <v>596</v>
      </c>
      <c r="P70" s="113">
        <v>45142</v>
      </c>
      <c r="Q70" s="159"/>
      <c r="R70" s="62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60"/>
      <c r="AG70" s="161"/>
      <c r="AH70" s="159"/>
      <c r="AI70" s="159"/>
      <c r="AJ70" s="160"/>
      <c r="AK70" s="160"/>
      <c r="AL70" s="160"/>
    </row>
    <row r="71" spans="1:38" ht="12.75" customHeight="1">
      <c r="A71" s="242">
        <v>7</v>
      </c>
      <c r="B71" s="243">
        <v>45142</v>
      </c>
      <c r="C71" s="244"/>
      <c r="D71" s="244" t="s">
        <v>936</v>
      </c>
      <c r="E71" s="242" t="s">
        <v>606</v>
      </c>
      <c r="F71" s="242">
        <v>320.5</v>
      </c>
      <c r="G71" s="242">
        <v>313</v>
      </c>
      <c r="H71" s="245">
        <v>324.25</v>
      </c>
      <c r="I71" s="245" t="s">
        <v>957</v>
      </c>
      <c r="J71" s="289" t="s">
        <v>964</v>
      </c>
      <c r="K71" s="112">
        <f t="shared" si="39"/>
        <v>3.75</v>
      </c>
      <c r="L71" s="115">
        <f t="shared" si="33"/>
        <v>194.54999999999998</v>
      </c>
      <c r="M71" s="158">
        <f t="shared" si="40"/>
        <v>7305.45</v>
      </c>
      <c r="N71" s="112">
        <v>2000</v>
      </c>
      <c r="O71" s="114" t="s">
        <v>596</v>
      </c>
      <c r="P71" s="113">
        <v>45145</v>
      </c>
      <c r="Q71" s="159"/>
      <c r="R71" s="62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60"/>
      <c r="AG71" s="161"/>
      <c r="AH71" s="159"/>
      <c r="AI71" s="159"/>
      <c r="AJ71" s="160"/>
      <c r="AK71" s="160"/>
      <c r="AL71" s="160"/>
    </row>
    <row r="72" spans="1:38" ht="12.75" customHeight="1">
      <c r="A72" s="242">
        <v>8</v>
      </c>
      <c r="B72" s="243">
        <v>45145</v>
      </c>
      <c r="C72" s="244"/>
      <c r="D72" s="244" t="s">
        <v>954</v>
      </c>
      <c r="E72" s="242" t="s">
        <v>606</v>
      </c>
      <c r="F72" s="242">
        <v>472.5</v>
      </c>
      <c r="G72" s="242">
        <v>467</v>
      </c>
      <c r="H72" s="245">
        <v>478</v>
      </c>
      <c r="I72" s="245" t="s">
        <v>955</v>
      </c>
      <c r="J72" s="289" t="s">
        <v>965</v>
      </c>
      <c r="K72" s="112">
        <f t="shared" ref="K72" si="41">H72-F72</f>
        <v>5.5</v>
      </c>
      <c r="L72" s="115">
        <f t="shared" si="33"/>
        <v>258.12</v>
      </c>
      <c r="M72" s="158">
        <f t="shared" ref="M72" si="42">(K72*N72)-L72</f>
        <v>9641.8799999999992</v>
      </c>
      <c r="N72" s="112">
        <v>1800</v>
      </c>
      <c r="O72" s="114" t="s">
        <v>596</v>
      </c>
      <c r="P72" s="113">
        <v>45145</v>
      </c>
      <c r="Q72" s="159"/>
      <c r="R72" s="62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60"/>
      <c r="AG72" s="161"/>
      <c r="AH72" s="159"/>
      <c r="AI72" s="159"/>
      <c r="AJ72" s="160"/>
      <c r="AK72" s="160"/>
      <c r="AL72" s="160"/>
    </row>
    <row r="73" spans="1:38" ht="12.75" customHeight="1">
      <c r="A73" s="242">
        <v>9</v>
      </c>
      <c r="B73" s="243">
        <v>45145</v>
      </c>
      <c r="C73" s="244"/>
      <c r="D73" s="244" t="s">
        <v>966</v>
      </c>
      <c r="E73" s="242" t="s">
        <v>606</v>
      </c>
      <c r="F73" s="242">
        <v>689</v>
      </c>
      <c r="G73" s="242">
        <v>677</v>
      </c>
      <c r="H73" s="245">
        <v>697</v>
      </c>
      <c r="I73" s="245" t="s">
        <v>967</v>
      </c>
      <c r="J73" s="289" t="s">
        <v>968</v>
      </c>
      <c r="K73" s="112">
        <f t="shared" ref="K73:K75" si="43">H73-F73</f>
        <v>8</v>
      </c>
      <c r="L73" s="115">
        <f t="shared" si="33"/>
        <v>209.1</v>
      </c>
      <c r="M73" s="158">
        <f t="shared" ref="M73:M75" si="44">(K73*N73)-L73</f>
        <v>7790.9</v>
      </c>
      <c r="N73" s="112">
        <v>1000</v>
      </c>
      <c r="O73" s="114" t="s">
        <v>596</v>
      </c>
      <c r="P73" s="113">
        <v>45145</v>
      </c>
      <c r="Q73" s="159"/>
      <c r="R73" s="62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60"/>
      <c r="AG73" s="161"/>
      <c r="AH73" s="159"/>
      <c r="AI73" s="159"/>
      <c r="AJ73" s="160"/>
      <c r="AK73" s="160"/>
      <c r="AL73" s="160"/>
    </row>
    <row r="74" spans="1:38" ht="15" customHeight="1">
      <c r="A74" s="297">
        <v>10</v>
      </c>
      <c r="B74" s="302">
        <v>45146</v>
      </c>
      <c r="C74" s="303"/>
      <c r="D74" s="303" t="s">
        <v>971</v>
      </c>
      <c r="E74" s="297" t="s">
        <v>606</v>
      </c>
      <c r="F74" s="297" t="s">
        <v>985</v>
      </c>
      <c r="G74" s="297">
        <v>497</v>
      </c>
      <c r="H74" s="304">
        <v>497</v>
      </c>
      <c r="I74" s="305" t="s">
        <v>972</v>
      </c>
      <c r="J74" s="306" t="s">
        <v>986</v>
      </c>
      <c r="K74" s="297">
        <f t="shared" si="43"/>
        <v>-10</v>
      </c>
      <c r="L74" s="307">
        <f t="shared" ref="L74:L75" si="45">(H74*N74)*0.03%</f>
        <v>186.37499999999997</v>
      </c>
      <c r="M74" s="299">
        <f t="shared" si="44"/>
        <v>-12686.375</v>
      </c>
      <c r="N74" s="297">
        <v>1250</v>
      </c>
      <c r="O74" s="304" t="s">
        <v>607</v>
      </c>
      <c r="P74" s="308">
        <v>45147</v>
      </c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</row>
    <row r="75" spans="1:38" ht="12.75" customHeight="1">
      <c r="A75" s="242">
        <v>11</v>
      </c>
      <c r="B75" s="243">
        <v>45146</v>
      </c>
      <c r="C75" s="244"/>
      <c r="D75" s="244" t="s">
        <v>979</v>
      </c>
      <c r="E75" s="242" t="s">
        <v>606</v>
      </c>
      <c r="F75" s="242">
        <v>4287</v>
      </c>
      <c r="G75" s="242">
        <v>4225</v>
      </c>
      <c r="H75" s="245">
        <v>4327.5</v>
      </c>
      <c r="I75" s="245" t="s">
        <v>980</v>
      </c>
      <c r="J75" s="289" t="s">
        <v>995</v>
      </c>
      <c r="K75" s="112">
        <f t="shared" si="43"/>
        <v>40.5</v>
      </c>
      <c r="L75" s="115">
        <f t="shared" si="45"/>
        <v>259.64999999999998</v>
      </c>
      <c r="M75" s="158">
        <f t="shared" si="44"/>
        <v>7840.35</v>
      </c>
      <c r="N75" s="112">
        <v>200</v>
      </c>
      <c r="O75" s="114" t="s">
        <v>596</v>
      </c>
      <c r="P75" s="113">
        <v>45148</v>
      </c>
      <c r="Q75" s="159"/>
      <c r="R75" s="62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60"/>
      <c r="AG75" s="161"/>
      <c r="AH75" s="159"/>
      <c r="AI75" s="159"/>
      <c r="AJ75" s="160"/>
      <c r="AK75" s="160"/>
      <c r="AL75" s="160"/>
    </row>
    <row r="76" spans="1:38" ht="12.75" customHeight="1">
      <c r="A76" s="242">
        <v>12</v>
      </c>
      <c r="B76" s="243">
        <v>45147</v>
      </c>
      <c r="C76" s="244"/>
      <c r="D76" s="244" t="s">
        <v>990</v>
      </c>
      <c r="E76" s="242" t="s">
        <v>606</v>
      </c>
      <c r="F76" s="242">
        <v>4530</v>
      </c>
      <c r="G76" s="242">
        <v>4480</v>
      </c>
      <c r="H76" s="245">
        <v>4567.5</v>
      </c>
      <c r="I76" s="245" t="s">
        <v>991</v>
      </c>
      <c r="J76" s="289" t="s">
        <v>994</v>
      </c>
      <c r="K76" s="112">
        <f t="shared" ref="K76" si="46">H76-F76</f>
        <v>37.5</v>
      </c>
      <c r="L76" s="115">
        <f t="shared" ref="L76" si="47">(H76*N76)*0.03%</f>
        <v>342.56249999999994</v>
      </c>
      <c r="M76" s="158">
        <f t="shared" ref="M76" si="48">(K76*N76)-L76</f>
        <v>9032.4375</v>
      </c>
      <c r="N76" s="112">
        <v>250</v>
      </c>
      <c r="O76" s="114" t="s">
        <v>596</v>
      </c>
      <c r="P76" s="113">
        <v>45148</v>
      </c>
      <c r="Q76" s="159"/>
      <c r="R76" s="62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60"/>
      <c r="AG76" s="161"/>
      <c r="AH76" s="159"/>
      <c r="AI76" s="159"/>
      <c r="AJ76" s="160"/>
      <c r="AK76" s="160"/>
      <c r="AL76" s="160"/>
    </row>
    <row r="77" spans="1:38" ht="12.75" customHeight="1">
      <c r="A77" s="242">
        <v>13</v>
      </c>
      <c r="B77" s="243">
        <v>45148</v>
      </c>
      <c r="C77" s="244"/>
      <c r="D77" s="244" t="s">
        <v>1001</v>
      </c>
      <c r="E77" s="242" t="s">
        <v>606</v>
      </c>
      <c r="F77" s="242">
        <v>24015</v>
      </c>
      <c r="G77" s="242">
        <v>23700</v>
      </c>
      <c r="H77" s="245">
        <v>24220</v>
      </c>
      <c r="I77" s="245" t="s">
        <v>1002</v>
      </c>
      <c r="J77" s="289" t="s">
        <v>1013</v>
      </c>
      <c r="K77" s="112">
        <f t="shared" ref="K77" si="49">H77-F77</f>
        <v>205</v>
      </c>
      <c r="L77" s="115">
        <f t="shared" ref="L77" si="50">(H77*N77)*0.03%</f>
        <v>290.64</v>
      </c>
      <c r="M77" s="158">
        <f t="shared" ref="M77" si="51">(K77*N77)-L77</f>
        <v>7909.36</v>
      </c>
      <c r="N77" s="112">
        <v>40</v>
      </c>
      <c r="O77" s="114" t="s">
        <v>596</v>
      </c>
      <c r="P77" s="113">
        <v>45149</v>
      </c>
      <c r="Q77" s="159"/>
      <c r="R77" s="62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60"/>
      <c r="AG77" s="161"/>
      <c r="AH77" s="159"/>
      <c r="AI77" s="159"/>
      <c r="AJ77" s="160"/>
      <c r="AK77" s="160"/>
      <c r="AL77" s="160"/>
    </row>
    <row r="78" spans="1:38" ht="12.75" customHeight="1">
      <c r="A78" s="242">
        <v>14</v>
      </c>
      <c r="B78" s="243">
        <v>45148</v>
      </c>
      <c r="C78" s="244"/>
      <c r="D78" s="244" t="s">
        <v>979</v>
      </c>
      <c r="E78" s="242" t="s">
        <v>606</v>
      </c>
      <c r="F78" s="242">
        <v>4255</v>
      </c>
      <c r="G78" s="242">
        <v>4195</v>
      </c>
      <c r="H78" s="245">
        <v>4295</v>
      </c>
      <c r="I78" s="245" t="s">
        <v>1003</v>
      </c>
      <c r="J78" s="289" t="s">
        <v>643</v>
      </c>
      <c r="K78" s="112">
        <f t="shared" ref="K78" si="52">H78-F78</f>
        <v>40</v>
      </c>
      <c r="L78" s="115">
        <f t="shared" ref="L78" si="53">(H78*N78)*0.03%</f>
        <v>257.7</v>
      </c>
      <c r="M78" s="158">
        <f t="shared" ref="M78" si="54">(K78*N78)-L78</f>
        <v>7742.3</v>
      </c>
      <c r="N78" s="112">
        <v>200</v>
      </c>
      <c r="O78" s="114" t="s">
        <v>596</v>
      </c>
      <c r="P78" s="113">
        <v>45149</v>
      </c>
      <c r="Q78" s="159"/>
      <c r="R78" s="62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60"/>
      <c r="AG78" s="161"/>
      <c r="AH78" s="159"/>
      <c r="AI78" s="159"/>
      <c r="AJ78" s="160"/>
      <c r="AK78" s="160"/>
      <c r="AL78" s="160"/>
    </row>
    <row r="79" spans="1:38" ht="12.75" customHeight="1">
      <c r="A79" s="242">
        <v>15</v>
      </c>
      <c r="B79" s="243">
        <v>45152</v>
      </c>
      <c r="C79" s="244"/>
      <c r="D79" s="244" t="s">
        <v>979</v>
      </c>
      <c r="E79" s="242" t="s">
        <v>606</v>
      </c>
      <c r="F79" s="242">
        <v>4175</v>
      </c>
      <c r="G79" s="242">
        <v>4105</v>
      </c>
      <c r="H79" s="245">
        <v>4222.5</v>
      </c>
      <c r="I79" s="245" t="s">
        <v>1021</v>
      </c>
      <c r="J79" s="289" t="s">
        <v>618</v>
      </c>
      <c r="K79" s="112">
        <f t="shared" ref="K79" si="55">H79-F79</f>
        <v>47.5</v>
      </c>
      <c r="L79" s="115">
        <f t="shared" ref="L79" si="56">(H79*N79)*0.03%</f>
        <v>253.34999999999997</v>
      </c>
      <c r="M79" s="158">
        <f t="shared" ref="M79" si="57">(K79*N79)-L79</f>
        <v>9246.65</v>
      </c>
      <c r="N79" s="112">
        <v>200</v>
      </c>
      <c r="O79" s="114" t="s">
        <v>596</v>
      </c>
      <c r="P79" s="113">
        <v>45152</v>
      </c>
      <c r="Q79" s="159"/>
      <c r="R79" s="62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60"/>
      <c r="AG79" s="161"/>
      <c r="AH79" s="159"/>
      <c r="AI79" s="159"/>
      <c r="AJ79" s="160"/>
      <c r="AK79" s="160"/>
      <c r="AL79" s="160"/>
    </row>
    <row r="80" spans="1:38" ht="12.75" customHeight="1">
      <c r="A80" s="242">
        <v>16</v>
      </c>
      <c r="B80" s="243">
        <v>45152</v>
      </c>
      <c r="C80" s="244"/>
      <c r="D80" s="244" t="s">
        <v>1033</v>
      </c>
      <c r="E80" s="242" t="s">
        <v>606</v>
      </c>
      <c r="F80" s="242">
        <v>451.5</v>
      </c>
      <c r="G80" s="242">
        <v>440</v>
      </c>
      <c r="H80" s="245">
        <v>459</v>
      </c>
      <c r="I80" s="245" t="s">
        <v>1034</v>
      </c>
      <c r="J80" s="289" t="s">
        <v>1085</v>
      </c>
      <c r="K80" s="112">
        <f t="shared" ref="K80" si="58">H80-F80</f>
        <v>7.5</v>
      </c>
      <c r="L80" s="115">
        <f t="shared" ref="L80" si="59">(H80*N80)*0.03%</f>
        <v>172.12499999999997</v>
      </c>
      <c r="M80" s="158">
        <f t="shared" ref="M80" si="60">(K80*N80)-L80</f>
        <v>9202.875</v>
      </c>
      <c r="N80" s="112">
        <v>1250</v>
      </c>
      <c r="O80" s="114" t="s">
        <v>596</v>
      </c>
      <c r="P80" s="113">
        <v>45159</v>
      </c>
      <c r="Q80" s="159"/>
      <c r="R80" s="62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60"/>
      <c r="AG80" s="161"/>
      <c r="AH80" s="159"/>
      <c r="AI80" s="159"/>
      <c r="AJ80" s="160"/>
      <c r="AK80" s="160"/>
      <c r="AL80" s="160"/>
    </row>
    <row r="81" spans="1:38" ht="12.75" customHeight="1">
      <c r="A81" s="242">
        <v>17</v>
      </c>
      <c r="B81" s="243">
        <v>45160</v>
      </c>
      <c r="C81" s="244"/>
      <c r="D81" s="244" t="s">
        <v>1112</v>
      </c>
      <c r="E81" s="242" t="s">
        <v>606</v>
      </c>
      <c r="F81" s="242">
        <v>1526</v>
      </c>
      <c r="G81" s="242">
        <v>1495</v>
      </c>
      <c r="H81" s="245">
        <v>1545</v>
      </c>
      <c r="I81" s="245" t="s">
        <v>1113</v>
      </c>
      <c r="J81" s="289" t="s">
        <v>1012</v>
      </c>
      <c r="K81" s="112">
        <f t="shared" ref="K81" si="61">H81-F81</f>
        <v>19</v>
      </c>
      <c r="L81" s="115">
        <f t="shared" ref="L81" si="62">(H81*N81)*0.03%</f>
        <v>185.39999999999998</v>
      </c>
      <c r="M81" s="158">
        <f t="shared" ref="M81" si="63">(K81*N81)-L81</f>
        <v>7414.6</v>
      </c>
      <c r="N81" s="112">
        <v>400</v>
      </c>
      <c r="O81" s="114" t="s">
        <v>596</v>
      </c>
      <c r="P81" s="113">
        <v>45161</v>
      </c>
      <c r="Q81" s="159"/>
      <c r="R81" s="62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60"/>
      <c r="AG81" s="161"/>
      <c r="AH81" s="159"/>
      <c r="AI81" s="159"/>
      <c r="AJ81" s="160"/>
      <c r="AK81" s="160"/>
      <c r="AL81" s="160"/>
    </row>
    <row r="82" spans="1:38" ht="12.75" customHeight="1">
      <c r="A82" s="107">
        <v>18</v>
      </c>
      <c r="B82" s="162">
        <v>45160</v>
      </c>
      <c r="C82" s="163"/>
      <c r="D82" s="163" t="s">
        <v>1116</v>
      </c>
      <c r="E82" s="107" t="s">
        <v>606</v>
      </c>
      <c r="F82" s="107" t="s">
        <v>1117</v>
      </c>
      <c r="G82" s="107">
        <v>1782</v>
      </c>
      <c r="H82" s="109"/>
      <c r="I82" s="109" t="s">
        <v>1118</v>
      </c>
      <c r="J82" s="246" t="s">
        <v>594</v>
      </c>
      <c r="K82" s="107"/>
      <c r="L82" s="110"/>
      <c r="M82" s="164"/>
      <c r="N82" s="107"/>
      <c r="O82" s="109"/>
      <c r="P82" s="108"/>
      <c r="Q82" s="159"/>
      <c r="R82" s="62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60"/>
      <c r="AG82" s="161"/>
      <c r="AH82" s="159"/>
      <c r="AI82" s="159"/>
      <c r="AJ82" s="160"/>
      <c r="AK82" s="160"/>
      <c r="AL82" s="160"/>
    </row>
    <row r="83" spans="1:38" ht="12.75" customHeight="1">
      <c r="A83" s="107">
        <v>19</v>
      </c>
      <c r="B83" s="162">
        <v>45161</v>
      </c>
      <c r="C83" s="163"/>
      <c r="D83" s="163" t="s">
        <v>1156</v>
      </c>
      <c r="E83" s="107" t="s">
        <v>606</v>
      </c>
      <c r="F83" s="107" t="s">
        <v>1157</v>
      </c>
      <c r="G83" s="107">
        <v>265</v>
      </c>
      <c r="H83" s="109"/>
      <c r="I83" s="109" t="s">
        <v>1158</v>
      </c>
      <c r="J83" s="246" t="s">
        <v>594</v>
      </c>
      <c r="K83" s="107"/>
      <c r="L83" s="110"/>
      <c r="M83" s="164"/>
      <c r="N83" s="107"/>
      <c r="O83" s="109"/>
      <c r="P83" s="108"/>
      <c r="Q83" s="159"/>
      <c r="R83" s="62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60"/>
      <c r="AG83" s="161"/>
      <c r="AH83" s="159"/>
      <c r="AI83" s="159"/>
      <c r="AJ83" s="160"/>
      <c r="AK83" s="160"/>
      <c r="AL83" s="160"/>
    </row>
    <row r="84" spans="1:38" ht="12.75" customHeight="1">
      <c r="A84" s="107"/>
      <c r="B84" s="162"/>
      <c r="C84" s="163"/>
      <c r="D84" s="163"/>
      <c r="E84" s="107"/>
      <c r="F84" s="107"/>
      <c r="G84" s="107"/>
      <c r="H84" s="109"/>
      <c r="I84" s="109"/>
      <c r="J84" s="246"/>
      <c r="K84" s="107"/>
      <c r="L84" s="110"/>
      <c r="M84" s="164"/>
      <c r="N84" s="107"/>
      <c r="O84" s="109"/>
      <c r="P84" s="108"/>
      <c r="Q84" s="159"/>
      <c r="R84" s="62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60"/>
      <c r="AG84" s="161"/>
      <c r="AH84" s="159"/>
      <c r="AI84" s="159"/>
      <c r="AJ84" s="160"/>
      <c r="AK84" s="160"/>
      <c r="AL84" s="160"/>
    </row>
    <row r="86" spans="1:38" ht="12.75" customHeight="1">
      <c r="A86" s="160"/>
      <c r="B86" s="165"/>
      <c r="C86" s="159"/>
      <c r="D86" s="159"/>
      <c r="E86" s="160"/>
      <c r="F86" s="160"/>
      <c r="G86" s="160"/>
      <c r="H86" s="166"/>
      <c r="I86" s="166"/>
      <c r="J86" s="166"/>
      <c r="K86" s="159"/>
      <c r="L86" s="160"/>
      <c r="M86" s="160"/>
      <c r="N86" s="160"/>
      <c r="O86" s="166"/>
      <c r="P86" s="166"/>
      <c r="Q86" s="159"/>
      <c r="R86" s="62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160"/>
      <c r="AG86" s="161"/>
      <c r="AH86" s="159"/>
      <c r="AI86" s="159"/>
      <c r="AJ86" s="160"/>
      <c r="AK86" s="160"/>
      <c r="AL86" s="160"/>
    </row>
    <row r="87" spans="1:38">
      <c r="A87" s="167" t="s">
        <v>614</v>
      </c>
      <c r="B87" s="167"/>
      <c r="C87" s="167"/>
      <c r="D87" s="167"/>
      <c r="E87" s="168"/>
      <c r="F87" s="123"/>
      <c r="G87" s="123"/>
      <c r="H87" s="123"/>
      <c r="I87" s="123"/>
      <c r="J87" s="1"/>
      <c r="K87" s="6"/>
      <c r="L87" s="6"/>
      <c r="M87" s="6"/>
      <c r="N87" s="1"/>
      <c r="O87" s="1"/>
      <c r="P87" s="41"/>
      <c r="Q87" s="4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41"/>
      <c r="AH87" s="41"/>
      <c r="AI87" s="41"/>
      <c r="AJ87" s="41"/>
      <c r="AK87" s="41"/>
      <c r="AL87" s="41"/>
    </row>
    <row r="88" spans="1:38" ht="38.25">
      <c r="A88" s="104" t="s">
        <v>16</v>
      </c>
      <c r="B88" s="104" t="s">
        <v>568</v>
      </c>
      <c r="C88" s="104"/>
      <c r="D88" s="105" t="s">
        <v>580</v>
      </c>
      <c r="E88" s="104" t="s">
        <v>581</v>
      </c>
      <c r="F88" s="104" t="s">
        <v>582</v>
      </c>
      <c r="G88" s="104" t="s">
        <v>604</v>
      </c>
      <c r="H88" s="104" t="s">
        <v>584</v>
      </c>
      <c r="I88" s="104" t="s">
        <v>585</v>
      </c>
      <c r="J88" s="103" t="s">
        <v>586</v>
      </c>
      <c r="K88" s="103" t="s">
        <v>615</v>
      </c>
      <c r="L88" s="106" t="s">
        <v>588</v>
      </c>
      <c r="M88" s="157" t="s">
        <v>612</v>
      </c>
      <c r="N88" s="104" t="s">
        <v>613</v>
      </c>
      <c r="O88" s="104" t="s">
        <v>590</v>
      </c>
      <c r="P88" s="105" t="s">
        <v>591</v>
      </c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ht="15" customHeight="1">
      <c r="A89" s="291">
        <v>1</v>
      </c>
      <c r="B89" s="292">
        <v>45139</v>
      </c>
      <c r="C89" s="293"/>
      <c r="D89" s="294" t="s">
        <v>909</v>
      </c>
      <c r="E89" s="293" t="s">
        <v>606</v>
      </c>
      <c r="F89" s="295" t="s">
        <v>944</v>
      </c>
      <c r="G89" s="293">
        <v>8</v>
      </c>
      <c r="H89" s="293">
        <v>10</v>
      </c>
      <c r="I89" s="293" t="s">
        <v>876</v>
      </c>
      <c r="J89" s="296" t="s">
        <v>945</v>
      </c>
      <c r="K89" s="297">
        <f t="shared" ref="K89" si="64">H89-F89</f>
        <v>-7</v>
      </c>
      <c r="L89" s="298">
        <v>50</v>
      </c>
      <c r="M89" s="299">
        <f>(K89*N89)-50</f>
        <v>-3900</v>
      </c>
      <c r="N89" s="297">
        <v>550</v>
      </c>
      <c r="O89" s="300" t="s">
        <v>607</v>
      </c>
      <c r="P89" s="301">
        <v>45141</v>
      </c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</row>
    <row r="90" spans="1:38" ht="15" customHeight="1">
      <c r="A90" s="291">
        <v>2</v>
      </c>
      <c r="B90" s="292">
        <v>45139</v>
      </c>
      <c r="C90" s="293"/>
      <c r="D90" s="294" t="s">
        <v>910</v>
      </c>
      <c r="E90" s="293" t="s">
        <v>606</v>
      </c>
      <c r="F90" s="295" t="s">
        <v>885</v>
      </c>
      <c r="G90" s="293">
        <v>0</v>
      </c>
      <c r="H90" s="293">
        <v>6</v>
      </c>
      <c r="I90" s="293" t="s">
        <v>911</v>
      </c>
      <c r="J90" s="296" t="s">
        <v>919</v>
      </c>
      <c r="K90" s="297">
        <f t="shared" ref="K90" si="65">H90-F90</f>
        <v>-23</v>
      </c>
      <c r="L90" s="298">
        <v>50</v>
      </c>
      <c r="M90" s="299">
        <f t="shared" ref="M90:M92" si="66">(K90*N90)-50</f>
        <v>-970</v>
      </c>
      <c r="N90" s="297">
        <v>40</v>
      </c>
      <c r="O90" s="300" t="s">
        <v>607</v>
      </c>
      <c r="P90" s="301">
        <v>45139</v>
      </c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</row>
    <row r="91" spans="1:38" ht="15" customHeight="1">
      <c r="A91" s="291">
        <v>3</v>
      </c>
      <c r="B91" s="292">
        <v>45139</v>
      </c>
      <c r="C91" s="293"/>
      <c r="D91" s="294" t="s">
        <v>915</v>
      </c>
      <c r="E91" s="293" t="s">
        <v>606</v>
      </c>
      <c r="F91" s="295" t="s">
        <v>927</v>
      </c>
      <c r="G91" s="293">
        <v>2.8</v>
      </c>
      <c r="H91" s="293">
        <v>2.8</v>
      </c>
      <c r="I91" s="293" t="s">
        <v>917</v>
      </c>
      <c r="J91" s="296" t="s">
        <v>928</v>
      </c>
      <c r="K91" s="297">
        <f t="shared" ref="K91:K92" si="67">H91-F91</f>
        <v>-2.0499999999999998</v>
      </c>
      <c r="L91" s="298">
        <v>50</v>
      </c>
      <c r="M91" s="299">
        <f t="shared" si="66"/>
        <v>-3124.9999999999995</v>
      </c>
      <c r="N91" s="297">
        <v>1500</v>
      </c>
      <c r="O91" s="300" t="s">
        <v>607</v>
      </c>
      <c r="P91" s="301">
        <v>45140</v>
      </c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</row>
    <row r="92" spans="1:38" ht="15" customHeight="1">
      <c r="A92" s="291">
        <v>4</v>
      </c>
      <c r="B92" s="292">
        <v>45139</v>
      </c>
      <c r="C92" s="293"/>
      <c r="D92" s="294" t="s">
        <v>916</v>
      </c>
      <c r="E92" s="293" t="s">
        <v>606</v>
      </c>
      <c r="F92" s="295" t="s">
        <v>942</v>
      </c>
      <c r="G92" s="293">
        <v>27</v>
      </c>
      <c r="H92" s="293">
        <v>29</v>
      </c>
      <c r="I92" s="293" t="s">
        <v>874</v>
      </c>
      <c r="J92" s="296" t="s">
        <v>943</v>
      </c>
      <c r="K92" s="297">
        <f t="shared" si="67"/>
        <v>-19</v>
      </c>
      <c r="L92" s="298">
        <v>50</v>
      </c>
      <c r="M92" s="299">
        <f t="shared" si="66"/>
        <v>-4800</v>
      </c>
      <c r="N92" s="297">
        <v>250</v>
      </c>
      <c r="O92" s="300" t="s">
        <v>607</v>
      </c>
      <c r="P92" s="301">
        <v>45141</v>
      </c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</row>
    <row r="93" spans="1:38" ht="15" customHeight="1">
      <c r="A93" s="253">
        <v>5</v>
      </c>
      <c r="B93" s="254">
        <v>45140</v>
      </c>
      <c r="C93" s="241"/>
      <c r="D93" s="319" t="s">
        <v>924</v>
      </c>
      <c r="E93" s="241" t="s">
        <v>606</v>
      </c>
      <c r="F93" s="320" t="s">
        <v>926</v>
      </c>
      <c r="G93" s="241">
        <v>18</v>
      </c>
      <c r="H93" s="241">
        <v>59</v>
      </c>
      <c r="I93" s="241" t="s">
        <v>925</v>
      </c>
      <c r="J93" s="321" t="s">
        <v>815</v>
      </c>
      <c r="K93" s="242">
        <f t="shared" ref="K93" si="68">H93-F93</f>
        <v>9</v>
      </c>
      <c r="L93" s="242">
        <v>50</v>
      </c>
      <c r="M93" s="322">
        <f t="shared" ref="M93:M98" si="69">(K93*N93)-50</f>
        <v>400</v>
      </c>
      <c r="N93" s="242">
        <v>50</v>
      </c>
      <c r="O93" s="323" t="s">
        <v>596</v>
      </c>
      <c r="P93" s="324">
        <v>45140</v>
      </c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</row>
    <row r="94" spans="1:38" ht="15" customHeight="1">
      <c r="A94" s="253">
        <v>6</v>
      </c>
      <c r="B94" s="254">
        <v>45141</v>
      </c>
      <c r="C94" s="241"/>
      <c r="D94" s="319" t="s">
        <v>931</v>
      </c>
      <c r="E94" s="241" t="s">
        <v>606</v>
      </c>
      <c r="F94" s="320" t="s">
        <v>933</v>
      </c>
      <c r="G94" s="241">
        <v>70</v>
      </c>
      <c r="H94" s="241">
        <v>137.5</v>
      </c>
      <c r="I94" s="241" t="s">
        <v>932</v>
      </c>
      <c r="J94" s="321" t="s">
        <v>934</v>
      </c>
      <c r="K94" s="242">
        <f t="shared" ref="K94:K95" si="70">H94-F94</f>
        <v>20</v>
      </c>
      <c r="L94" s="242">
        <v>50</v>
      </c>
      <c r="M94" s="322">
        <f t="shared" si="69"/>
        <v>750</v>
      </c>
      <c r="N94" s="242">
        <v>40</v>
      </c>
      <c r="O94" s="323" t="s">
        <v>596</v>
      </c>
      <c r="P94" s="324">
        <v>45141</v>
      </c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</row>
    <row r="95" spans="1:38" ht="15" customHeight="1">
      <c r="A95" s="291">
        <v>7</v>
      </c>
      <c r="B95" s="292">
        <v>45141</v>
      </c>
      <c r="C95" s="293"/>
      <c r="D95" s="294" t="s">
        <v>931</v>
      </c>
      <c r="E95" s="293" t="s">
        <v>606</v>
      </c>
      <c r="F95" s="295" t="s">
        <v>940</v>
      </c>
      <c r="G95" s="293">
        <v>55</v>
      </c>
      <c r="H95" s="293">
        <v>55</v>
      </c>
      <c r="I95" s="293" t="s">
        <v>937</v>
      </c>
      <c r="J95" s="296" t="s">
        <v>941</v>
      </c>
      <c r="K95" s="297">
        <f t="shared" si="70"/>
        <v>-47.5</v>
      </c>
      <c r="L95" s="298">
        <v>50</v>
      </c>
      <c r="M95" s="299">
        <f t="shared" si="69"/>
        <v>-1950</v>
      </c>
      <c r="N95" s="297">
        <v>40</v>
      </c>
      <c r="O95" s="300" t="s">
        <v>607</v>
      </c>
      <c r="P95" s="301">
        <v>45141</v>
      </c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</row>
    <row r="96" spans="1:38" ht="15" customHeight="1">
      <c r="A96" s="291">
        <v>8</v>
      </c>
      <c r="B96" s="292">
        <v>45141</v>
      </c>
      <c r="C96" s="293"/>
      <c r="D96" s="294" t="s">
        <v>935</v>
      </c>
      <c r="E96" s="293" t="s">
        <v>606</v>
      </c>
      <c r="F96" s="295" t="s">
        <v>947</v>
      </c>
      <c r="G96" s="293">
        <v>0</v>
      </c>
      <c r="H96" s="293">
        <v>0</v>
      </c>
      <c r="I96" s="293" t="s">
        <v>938</v>
      </c>
      <c r="J96" s="296" t="s">
        <v>948</v>
      </c>
      <c r="K96" s="297">
        <f t="shared" ref="K96:K97" si="71">H96-F96</f>
        <v>-31</v>
      </c>
      <c r="L96" s="298">
        <v>50</v>
      </c>
      <c r="M96" s="299">
        <f t="shared" si="69"/>
        <v>-1600</v>
      </c>
      <c r="N96" s="297">
        <v>50</v>
      </c>
      <c r="O96" s="300" t="s">
        <v>607</v>
      </c>
      <c r="P96" s="301">
        <v>45141</v>
      </c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</row>
    <row r="97" spans="1:38" ht="15" customHeight="1">
      <c r="A97" s="253">
        <v>10</v>
      </c>
      <c r="B97" s="254">
        <v>45146</v>
      </c>
      <c r="C97" s="241"/>
      <c r="D97" s="319" t="s">
        <v>973</v>
      </c>
      <c r="E97" s="241" t="s">
        <v>606</v>
      </c>
      <c r="F97" s="320" t="s">
        <v>983</v>
      </c>
      <c r="G97" s="241">
        <v>65</v>
      </c>
      <c r="H97" s="241">
        <v>130</v>
      </c>
      <c r="I97" s="241" t="s">
        <v>974</v>
      </c>
      <c r="J97" s="321" t="s">
        <v>984</v>
      </c>
      <c r="K97" s="242">
        <f t="shared" si="71"/>
        <v>23.5</v>
      </c>
      <c r="L97" s="242">
        <v>50</v>
      </c>
      <c r="M97" s="322">
        <f t="shared" si="69"/>
        <v>2887.5</v>
      </c>
      <c r="N97" s="242">
        <v>125</v>
      </c>
      <c r="O97" s="323" t="s">
        <v>596</v>
      </c>
      <c r="P97" s="324">
        <v>45147</v>
      </c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</row>
    <row r="98" spans="1:38" ht="15" customHeight="1">
      <c r="A98" s="253">
        <v>11</v>
      </c>
      <c r="B98" s="254">
        <v>45146</v>
      </c>
      <c r="C98" s="241"/>
      <c r="D98" s="319" t="s">
        <v>975</v>
      </c>
      <c r="E98" s="241" t="s">
        <v>606</v>
      </c>
      <c r="F98" s="320" t="s">
        <v>977</v>
      </c>
      <c r="G98" s="241">
        <v>0</v>
      </c>
      <c r="H98" s="241">
        <v>22.5</v>
      </c>
      <c r="I98" s="241" t="s">
        <v>976</v>
      </c>
      <c r="J98" s="321" t="s">
        <v>978</v>
      </c>
      <c r="K98" s="242">
        <f t="shared" ref="K98:K99" si="72">H98-F98</f>
        <v>10.5</v>
      </c>
      <c r="L98" s="242">
        <v>50</v>
      </c>
      <c r="M98" s="322">
        <f t="shared" si="69"/>
        <v>370</v>
      </c>
      <c r="N98" s="242">
        <v>40</v>
      </c>
      <c r="O98" s="323" t="s">
        <v>596</v>
      </c>
      <c r="P98" s="324">
        <v>45146</v>
      </c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</row>
    <row r="99" spans="1:38" ht="15" customHeight="1">
      <c r="A99" s="291">
        <v>12</v>
      </c>
      <c r="B99" s="292">
        <v>45147</v>
      </c>
      <c r="C99" s="293"/>
      <c r="D99" s="294" t="s">
        <v>988</v>
      </c>
      <c r="E99" s="293" t="s">
        <v>606</v>
      </c>
      <c r="F99" s="295" t="s">
        <v>998</v>
      </c>
      <c r="G99" s="293">
        <v>99</v>
      </c>
      <c r="H99" s="293">
        <v>118</v>
      </c>
      <c r="I99" s="293" t="s">
        <v>989</v>
      </c>
      <c r="J99" s="296" t="s">
        <v>1005</v>
      </c>
      <c r="K99" s="297">
        <f t="shared" si="72"/>
        <v>-28</v>
      </c>
      <c r="L99" s="298">
        <v>50</v>
      </c>
      <c r="M99" s="299">
        <f t="shared" ref="M99:M100" si="73">(K99*N99)-50</f>
        <v>-2850</v>
      </c>
      <c r="N99" s="297">
        <v>100</v>
      </c>
      <c r="O99" s="300" t="s">
        <v>607</v>
      </c>
      <c r="P99" s="301">
        <v>45148</v>
      </c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</row>
    <row r="100" spans="1:38" ht="15" customHeight="1">
      <c r="A100" s="253">
        <v>13</v>
      </c>
      <c r="B100" s="254">
        <v>45147</v>
      </c>
      <c r="C100" s="241"/>
      <c r="D100" s="319" t="s">
        <v>992</v>
      </c>
      <c r="E100" s="241" t="s">
        <v>606</v>
      </c>
      <c r="F100" s="320" t="s">
        <v>999</v>
      </c>
      <c r="G100" s="241">
        <v>25</v>
      </c>
      <c r="H100" s="241">
        <v>51</v>
      </c>
      <c r="I100" s="241" t="s">
        <v>993</v>
      </c>
      <c r="J100" s="321" t="s">
        <v>1000</v>
      </c>
      <c r="K100" s="242">
        <f t="shared" ref="K100" si="74">H100-F100</f>
        <v>7</v>
      </c>
      <c r="L100" s="242">
        <v>50</v>
      </c>
      <c r="M100" s="322">
        <f t="shared" si="73"/>
        <v>1700</v>
      </c>
      <c r="N100" s="242">
        <v>250</v>
      </c>
      <c r="O100" s="323" t="s">
        <v>596</v>
      </c>
      <c r="P100" s="324">
        <v>45148</v>
      </c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</row>
    <row r="101" spans="1:38" ht="15" customHeight="1">
      <c r="A101" s="253">
        <v>14</v>
      </c>
      <c r="B101" s="254">
        <v>45149</v>
      </c>
      <c r="C101" s="241"/>
      <c r="D101" s="319" t="s">
        <v>1009</v>
      </c>
      <c r="E101" s="241" t="s">
        <v>606</v>
      </c>
      <c r="F101" s="320" t="s">
        <v>1011</v>
      </c>
      <c r="G101" s="241">
        <v>78</v>
      </c>
      <c r="H101" s="241">
        <v>125</v>
      </c>
      <c r="I101" s="241" t="s">
        <v>1010</v>
      </c>
      <c r="J101" s="321" t="s">
        <v>1012</v>
      </c>
      <c r="K101" s="242">
        <f t="shared" ref="K101" si="75">H101-F101</f>
        <v>19</v>
      </c>
      <c r="L101" s="242">
        <v>50</v>
      </c>
      <c r="M101" s="322">
        <f t="shared" ref="M101" si="76">(K101*N101)-50</f>
        <v>3275</v>
      </c>
      <c r="N101" s="242">
        <v>175</v>
      </c>
      <c r="O101" s="323" t="s">
        <v>596</v>
      </c>
      <c r="P101" s="324">
        <v>45149</v>
      </c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</row>
    <row r="102" spans="1:38" ht="15" customHeight="1">
      <c r="A102" s="253">
        <v>15</v>
      </c>
      <c r="B102" s="254">
        <v>45149</v>
      </c>
      <c r="C102" s="241"/>
      <c r="D102" s="319" t="s">
        <v>1014</v>
      </c>
      <c r="E102" s="241" t="s">
        <v>606</v>
      </c>
      <c r="F102" s="320" t="s">
        <v>1015</v>
      </c>
      <c r="G102" s="241">
        <v>19</v>
      </c>
      <c r="H102" s="241">
        <v>80</v>
      </c>
      <c r="I102" s="241" t="s">
        <v>1016</v>
      </c>
      <c r="J102" s="321" t="s">
        <v>617</v>
      </c>
      <c r="K102" s="242">
        <f t="shared" ref="K102" si="77">H102-F102</f>
        <v>21</v>
      </c>
      <c r="L102" s="242">
        <v>50</v>
      </c>
      <c r="M102" s="322">
        <f t="shared" ref="M102" si="78">(K102*N102)-50</f>
        <v>790</v>
      </c>
      <c r="N102" s="242">
        <v>40</v>
      </c>
      <c r="O102" s="323" t="s">
        <v>596</v>
      </c>
      <c r="P102" s="324">
        <v>45149</v>
      </c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</row>
    <row r="103" spans="1:38" ht="15" customHeight="1">
      <c r="A103" s="253">
        <v>16</v>
      </c>
      <c r="B103" s="254">
        <v>45152</v>
      </c>
      <c r="C103" s="241"/>
      <c r="D103" s="319" t="s">
        <v>1023</v>
      </c>
      <c r="E103" s="241" t="s">
        <v>606</v>
      </c>
      <c r="F103" s="320" t="s">
        <v>1044</v>
      </c>
      <c r="G103" s="241">
        <v>65</v>
      </c>
      <c r="H103" s="241">
        <v>114</v>
      </c>
      <c r="I103" s="241" t="s">
        <v>1010</v>
      </c>
      <c r="J103" s="321" t="s">
        <v>1045</v>
      </c>
      <c r="K103" s="242">
        <f t="shared" ref="K103" si="79">H103-F103</f>
        <v>17.5</v>
      </c>
      <c r="L103" s="242">
        <v>50</v>
      </c>
      <c r="M103" s="322">
        <f t="shared" ref="M103" si="80">(K103*N103)-50</f>
        <v>2575</v>
      </c>
      <c r="N103" s="242">
        <v>150</v>
      </c>
      <c r="O103" s="323" t="s">
        <v>596</v>
      </c>
      <c r="P103" s="324">
        <v>45154</v>
      </c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</row>
    <row r="104" spans="1:38" ht="15" customHeight="1">
      <c r="A104" s="253">
        <v>17</v>
      </c>
      <c r="B104" s="254">
        <v>45152</v>
      </c>
      <c r="C104" s="241"/>
      <c r="D104" s="319" t="s">
        <v>1024</v>
      </c>
      <c r="E104" s="241" t="s">
        <v>606</v>
      </c>
      <c r="F104" s="320" t="s">
        <v>1026</v>
      </c>
      <c r="G104" s="241">
        <v>0</v>
      </c>
      <c r="H104" s="241">
        <v>41</v>
      </c>
      <c r="I104" s="241" t="s">
        <v>1025</v>
      </c>
      <c r="J104" s="321" t="s">
        <v>1027</v>
      </c>
      <c r="K104" s="242">
        <f t="shared" ref="K104:K106" si="81">H104-F104</f>
        <v>18.5</v>
      </c>
      <c r="L104" s="242">
        <v>50</v>
      </c>
      <c r="M104" s="322">
        <f t="shared" ref="M104:M106" si="82">(K104*N104)-50</f>
        <v>690</v>
      </c>
      <c r="N104" s="242">
        <v>40</v>
      </c>
      <c r="O104" s="323" t="s">
        <v>596</v>
      </c>
      <c r="P104" s="324">
        <v>45152</v>
      </c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</row>
    <row r="105" spans="1:38" ht="15" customHeight="1">
      <c r="A105" s="355">
        <v>18</v>
      </c>
      <c r="B105" s="371">
        <v>45152</v>
      </c>
      <c r="C105" s="293"/>
      <c r="D105" s="294" t="s">
        <v>1028</v>
      </c>
      <c r="E105" s="293" t="s">
        <v>606</v>
      </c>
      <c r="F105" s="295" t="s">
        <v>1030</v>
      </c>
      <c r="G105" s="293">
        <v>0</v>
      </c>
      <c r="H105" s="293">
        <v>0</v>
      </c>
      <c r="I105" s="357" t="s">
        <v>911</v>
      </c>
      <c r="J105" s="357" t="s">
        <v>1031</v>
      </c>
      <c r="K105" s="291">
        <f t="shared" si="81"/>
        <v>-6</v>
      </c>
      <c r="L105" s="298">
        <v>50</v>
      </c>
      <c r="M105" s="339">
        <f t="shared" si="82"/>
        <v>-290</v>
      </c>
      <c r="N105" s="291">
        <v>40</v>
      </c>
      <c r="O105" s="300" t="s">
        <v>607</v>
      </c>
      <c r="P105" s="301">
        <v>45152</v>
      </c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</row>
    <row r="106" spans="1:38" ht="15" customHeight="1">
      <c r="A106" s="356"/>
      <c r="B106" s="372"/>
      <c r="C106" s="293"/>
      <c r="D106" s="294" t="s">
        <v>1029</v>
      </c>
      <c r="E106" s="293" t="s">
        <v>606</v>
      </c>
      <c r="F106" s="295" t="s">
        <v>944</v>
      </c>
      <c r="G106" s="293">
        <v>0</v>
      </c>
      <c r="H106" s="293">
        <v>3.5</v>
      </c>
      <c r="I106" s="358"/>
      <c r="J106" s="358"/>
      <c r="K106" s="291">
        <f t="shared" si="81"/>
        <v>-13.5</v>
      </c>
      <c r="L106" s="298">
        <v>50</v>
      </c>
      <c r="M106" s="339">
        <f t="shared" si="82"/>
        <v>-590</v>
      </c>
      <c r="N106" s="291">
        <v>40</v>
      </c>
      <c r="O106" s="300" t="s">
        <v>607</v>
      </c>
      <c r="P106" s="301">
        <v>45152</v>
      </c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</row>
    <row r="107" spans="1:38" ht="15" customHeight="1">
      <c r="A107" s="253">
        <v>19</v>
      </c>
      <c r="B107" s="254">
        <v>45152</v>
      </c>
      <c r="C107" s="241"/>
      <c r="D107" s="319" t="s">
        <v>1032</v>
      </c>
      <c r="E107" s="241" t="s">
        <v>606</v>
      </c>
      <c r="F107" s="320" t="s">
        <v>1043</v>
      </c>
      <c r="G107" s="241">
        <v>2.5</v>
      </c>
      <c r="H107" s="241">
        <v>5.75</v>
      </c>
      <c r="I107" s="241" t="s">
        <v>1042</v>
      </c>
      <c r="J107" s="321" t="s">
        <v>816</v>
      </c>
      <c r="K107" s="242">
        <f t="shared" ref="K107:K108" si="83">H107-F107</f>
        <v>1</v>
      </c>
      <c r="L107" s="242">
        <v>50</v>
      </c>
      <c r="M107" s="322">
        <f t="shared" ref="M107:M108" si="84">(K107*N107)-50</f>
        <v>1750</v>
      </c>
      <c r="N107" s="242">
        <v>1800</v>
      </c>
      <c r="O107" s="323" t="s">
        <v>596</v>
      </c>
      <c r="P107" s="324">
        <v>45154</v>
      </c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</row>
    <row r="108" spans="1:38" ht="15" customHeight="1">
      <c r="A108" s="291">
        <v>20</v>
      </c>
      <c r="B108" s="292">
        <v>45154</v>
      </c>
      <c r="C108" s="293"/>
      <c r="D108" s="294" t="s">
        <v>1046</v>
      </c>
      <c r="E108" s="293" t="s">
        <v>606</v>
      </c>
      <c r="F108" s="295" t="s">
        <v>1063</v>
      </c>
      <c r="G108" s="293">
        <v>30</v>
      </c>
      <c r="H108" s="293">
        <v>30</v>
      </c>
      <c r="I108" s="293" t="s">
        <v>993</v>
      </c>
      <c r="J108" s="296" t="s">
        <v>1064</v>
      </c>
      <c r="K108" s="297">
        <f t="shared" si="83"/>
        <v>-17</v>
      </c>
      <c r="L108" s="298">
        <v>50</v>
      </c>
      <c r="M108" s="299">
        <f t="shared" si="84"/>
        <v>-4725</v>
      </c>
      <c r="N108" s="297">
        <v>275</v>
      </c>
      <c r="O108" s="300" t="s">
        <v>607</v>
      </c>
      <c r="P108" s="301">
        <v>45155</v>
      </c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</row>
    <row r="109" spans="1:38" ht="15" customHeight="1">
      <c r="A109" s="253">
        <v>21</v>
      </c>
      <c r="B109" s="254">
        <v>45154</v>
      </c>
      <c r="C109" s="241"/>
      <c r="D109" s="319" t="s">
        <v>1050</v>
      </c>
      <c r="E109" s="241" t="s">
        <v>606</v>
      </c>
      <c r="F109" s="320" t="s">
        <v>1051</v>
      </c>
      <c r="G109" s="241">
        <v>49</v>
      </c>
      <c r="H109" s="241">
        <v>112</v>
      </c>
      <c r="I109" s="241" t="s">
        <v>937</v>
      </c>
      <c r="J109" s="321" t="s">
        <v>1052</v>
      </c>
      <c r="K109" s="242">
        <f t="shared" ref="K109" si="85">H109-F109</f>
        <v>16.5</v>
      </c>
      <c r="L109" s="242">
        <v>50</v>
      </c>
      <c r="M109" s="322">
        <f t="shared" ref="M109" si="86">(K109*N109)-50</f>
        <v>2012.5</v>
      </c>
      <c r="N109" s="242">
        <v>125</v>
      </c>
      <c r="O109" s="323" t="s">
        <v>596</v>
      </c>
      <c r="P109" s="324">
        <v>45154</v>
      </c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</row>
    <row r="110" spans="1:38" ht="15" customHeight="1">
      <c r="A110" s="253">
        <v>22</v>
      </c>
      <c r="B110" s="254">
        <v>45155</v>
      </c>
      <c r="C110" s="241"/>
      <c r="D110" s="319" t="s">
        <v>1057</v>
      </c>
      <c r="E110" s="241" t="s">
        <v>606</v>
      </c>
      <c r="F110" s="320" t="s">
        <v>999</v>
      </c>
      <c r="G110" s="241">
        <v>24</v>
      </c>
      <c r="H110" s="241">
        <v>49.5</v>
      </c>
      <c r="I110" s="241" t="s">
        <v>1058</v>
      </c>
      <c r="J110" s="321" t="s">
        <v>965</v>
      </c>
      <c r="K110" s="242">
        <f t="shared" ref="K110:K113" si="87">H110-F110</f>
        <v>5.5</v>
      </c>
      <c r="L110" s="242">
        <v>50</v>
      </c>
      <c r="M110" s="322">
        <f t="shared" ref="M110:M113" si="88">(K110*N110)-50</f>
        <v>1050</v>
      </c>
      <c r="N110" s="242">
        <v>200</v>
      </c>
      <c r="O110" s="323" t="s">
        <v>596</v>
      </c>
      <c r="P110" s="324">
        <v>45156</v>
      </c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</row>
    <row r="111" spans="1:38" ht="15" customHeight="1">
      <c r="A111" s="291">
        <v>23</v>
      </c>
      <c r="B111" s="292">
        <v>45155</v>
      </c>
      <c r="C111" s="293"/>
      <c r="D111" s="294" t="s">
        <v>1032</v>
      </c>
      <c r="E111" s="293" t="s">
        <v>606</v>
      </c>
      <c r="F111" s="295" t="s">
        <v>1087</v>
      </c>
      <c r="G111" s="293">
        <v>2</v>
      </c>
      <c r="H111" s="293">
        <v>2</v>
      </c>
      <c r="I111" s="293" t="s">
        <v>1060</v>
      </c>
      <c r="J111" s="296" t="s">
        <v>1088</v>
      </c>
      <c r="K111" s="297">
        <f t="shared" si="87"/>
        <v>-2.2000000000000002</v>
      </c>
      <c r="L111" s="298">
        <v>50</v>
      </c>
      <c r="M111" s="299">
        <f t="shared" si="88"/>
        <v>-4010.0000000000005</v>
      </c>
      <c r="N111" s="297">
        <v>1800</v>
      </c>
      <c r="O111" s="300" t="s">
        <v>607</v>
      </c>
      <c r="P111" s="301">
        <v>45159</v>
      </c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</row>
    <row r="112" spans="1:38" ht="15" customHeight="1">
      <c r="A112" s="291">
        <v>24</v>
      </c>
      <c r="B112" s="292">
        <v>45155</v>
      </c>
      <c r="C112" s="293"/>
      <c r="D112" s="294" t="s">
        <v>1061</v>
      </c>
      <c r="E112" s="293" t="s">
        <v>606</v>
      </c>
      <c r="F112" s="295" t="s">
        <v>1086</v>
      </c>
      <c r="G112" s="293">
        <v>20</v>
      </c>
      <c r="H112" s="293">
        <v>20</v>
      </c>
      <c r="I112" s="293" t="s">
        <v>1062</v>
      </c>
      <c r="J112" s="296" t="s">
        <v>1089</v>
      </c>
      <c r="K112" s="297">
        <f t="shared" si="87"/>
        <v>-15</v>
      </c>
      <c r="L112" s="298">
        <v>50</v>
      </c>
      <c r="M112" s="299">
        <f t="shared" si="88"/>
        <v>-4550</v>
      </c>
      <c r="N112" s="297">
        <v>300</v>
      </c>
      <c r="O112" s="300" t="s">
        <v>607</v>
      </c>
      <c r="P112" s="301">
        <v>45159</v>
      </c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</row>
    <row r="113" spans="1:38" ht="15" customHeight="1">
      <c r="A113" s="253">
        <v>25</v>
      </c>
      <c r="B113" s="254">
        <v>45156</v>
      </c>
      <c r="C113" s="241"/>
      <c r="D113" s="319" t="s">
        <v>1050</v>
      </c>
      <c r="E113" s="241" t="s">
        <v>606</v>
      </c>
      <c r="F113" s="320" t="s">
        <v>1159</v>
      </c>
      <c r="G113" s="241">
        <v>68</v>
      </c>
      <c r="H113" s="241">
        <v>120</v>
      </c>
      <c r="I113" s="241" t="s">
        <v>1067</v>
      </c>
      <c r="J113" s="321" t="s">
        <v>1160</v>
      </c>
      <c r="K113" s="242">
        <f t="shared" si="87"/>
        <v>8.5</v>
      </c>
      <c r="L113" s="242">
        <v>50</v>
      </c>
      <c r="M113" s="322">
        <f t="shared" si="88"/>
        <v>1012.5</v>
      </c>
      <c r="N113" s="242">
        <v>125</v>
      </c>
      <c r="O113" s="323" t="s">
        <v>596</v>
      </c>
      <c r="P113" s="324">
        <v>45161</v>
      </c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</row>
    <row r="114" spans="1:38" ht="15" customHeight="1">
      <c r="A114" s="253">
        <v>26</v>
      </c>
      <c r="B114" s="254">
        <v>45159</v>
      </c>
      <c r="C114" s="241"/>
      <c r="D114" s="319" t="s">
        <v>1090</v>
      </c>
      <c r="E114" s="241" t="s">
        <v>606</v>
      </c>
      <c r="F114" s="320" t="s">
        <v>1092</v>
      </c>
      <c r="G114" s="241">
        <v>9</v>
      </c>
      <c r="H114" s="241">
        <v>30.5</v>
      </c>
      <c r="I114" s="241" t="s">
        <v>1091</v>
      </c>
      <c r="J114" s="321" t="s">
        <v>1093</v>
      </c>
      <c r="K114" s="242">
        <f t="shared" ref="K114" si="89">H114-F114</f>
        <v>6.5</v>
      </c>
      <c r="L114" s="242">
        <v>50</v>
      </c>
      <c r="M114" s="322">
        <f t="shared" ref="M114" si="90">(K114*N114)-50</f>
        <v>1900</v>
      </c>
      <c r="N114" s="242">
        <v>300</v>
      </c>
      <c r="O114" s="323" t="s">
        <v>596</v>
      </c>
      <c r="P114" s="324">
        <v>45159</v>
      </c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</row>
    <row r="115" spans="1:38" ht="15" customHeight="1">
      <c r="A115" s="253">
        <v>27</v>
      </c>
      <c r="B115" s="254">
        <v>45159</v>
      </c>
      <c r="C115" s="241"/>
      <c r="D115" s="319" t="s">
        <v>1057</v>
      </c>
      <c r="E115" s="241" t="s">
        <v>606</v>
      </c>
      <c r="F115" s="320" t="s">
        <v>1094</v>
      </c>
      <c r="G115" s="241">
        <v>14</v>
      </c>
      <c r="H115" s="241">
        <v>42</v>
      </c>
      <c r="I115" s="241" t="s">
        <v>1095</v>
      </c>
      <c r="J115" s="321" t="s">
        <v>1096</v>
      </c>
      <c r="K115" s="242">
        <f t="shared" ref="K115:K116" si="91">H115-F115</f>
        <v>10</v>
      </c>
      <c r="L115" s="242">
        <v>50</v>
      </c>
      <c r="M115" s="322">
        <f t="shared" ref="M115:M116" si="92">(K115*N115)-50</f>
        <v>1950</v>
      </c>
      <c r="N115" s="242">
        <v>200</v>
      </c>
      <c r="O115" s="323" t="s">
        <v>596</v>
      </c>
      <c r="P115" s="324">
        <v>45159</v>
      </c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</row>
    <row r="116" spans="1:38" ht="15" customHeight="1">
      <c r="A116" s="359">
        <v>28</v>
      </c>
      <c r="B116" s="361">
        <v>45159</v>
      </c>
      <c r="C116" s="241"/>
      <c r="D116" s="319" t="s">
        <v>1097</v>
      </c>
      <c r="E116" s="241" t="s">
        <v>606</v>
      </c>
      <c r="F116" s="320" t="s">
        <v>1100</v>
      </c>
      <c r="G116" s="241"/>
      <c r="H116" s="241">
        <v>20.5</v>
      </c>
      <c r="I116" s="320"/>
      <c r="J116" s="363" t="s">
        <v>1102</v>
      </c>
      <c r="K116" s="242">
        <f t="shared" si="91"/>
        <v>6</v>
      </c>
      <c r="L116" s="242">
        <v>50</v>
      </c>
      <c r="M116" s="322">
        <f t="shared" si="92"/>
        <v>5950</v>
      </c>
      <c r="N116" s="369">
        <v>1000</v>
      </c>
      <c r="O116" s="365" t="s">
        <v>596</v>
      </c>
      <c r="P116" s="367">
        <v>45159</v>
      </c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</row>
    <row r="117" spans="1:38" ht="15" customHeight="1">
      <c r="A117" s="360"/>
      <c r="B117" s="362"/>
      <c r="C117" s="241"/>
      <c r="D117" s="319" t="s">
        <v>1098</v>
      </c>
      <c r="E117" s="241" t="s">
        <v>1099</v>
      </c>
      <c r="F117" s="320" t="s">
        <v>1101</v>
      </c>
      <c r="G117" s="241"/>
      <c r="H117" s="241">
        <v>12</v>
      </c>
      <c r="I117" s="320"/>
      <c r="J117" s="364"/>
      <c r="K117" s="341">
        <f>F117-H117</f>
        <v>-3</v>
      </c>
      <c r="L117" s="242">
        <v>50</v>
      </c>
      <c r="M117" s="322">
        <f>(K117*N116)-50</f>
        <v>-3050</v>
      </c>
      <c r="N117" s="370"/>
      <c r="O117" s="366"/>
      <c r="P117" s="368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</row>
    <row r="118" spans="1:38" ht="15" customHeight="1">
      <c r="A118" s="253">
        <v>29</v>
      </c>
      <c r="B118" s="254">
        <v>45159</v>
      </c>
      <c r="C118" s="241"/>
      <c r="D118" s="319" t="s">
        <v>1103</v>
      </c>
      <c r="E118" s="241" t="s">
        <v>606</v>
      </c>
      <c r="F118" s="320" t="s">
        <v>1109</v>
      </c>
      <c r="G118" s="241">
        <v>45</v>
      </c>
      <c r="H118" s="241">
        <v>105</v>
      </c>
      <c r="I118" s="241" t="s">
        <v>1105</v>
      </c>
      <c r="J118" s="321" t="s">
        <v>1110</v>
      </c>
      <c r="K118" s="242">
        <f t="shared" ref="K118" si="93">H118-F118</f>
        <v>28.5</v>
      </c>
      <c r="L118" s="242">
        <v>50</v>
      </c>
      <c r="M118" s="322">
        <f t="shared" ref="M118" si="94">(K118*N118)-50</f>
        <v>4225</v>
      </c>
      <c r="N118" s="242">
        <v>150</v>
      </c>
      <c r="O118" s="323" t="s">
        <v>596</v>
      </c>
      <c r="P118" s="324">
        <v>45160</v>
      </c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</row>
    <row r="119" spans="1:38" ht="15" customHeight="1">
      <c r="A119" s="253">
        <v>30</v>
      </c>
      <c r="B119" s="254">
        <v>45159</v>
      </c>
      <c r="C119" s="241"/>
      <c r="D119" s="319" t="s">
        <v>1104</v>
      </c>
      <c r="E119" s="241" t="s">
        <v>606</v>
      </c>
      <c r="F119" s="320" t="s">
        <v>885</v>
      </c>
      <c r="G119" s="241">
        <v>15</v>
      </c>
      <c r="H119" s="241">
        <v>36</v>
      </c>
      <c r="I119" s="241" t="s">
        <v>1091</v>
      </c>
      <c r="J119" s="321" t="s">
        <v>1000</v>
      </c>
      <c r="K119" s="242">
        <f t="shared" ref="K119:K120" si="95">H119-F119</f>
        <v>7</v>
      </c>
      <c r="L119" s="242">
        <v>50</v>
      </c>
      <c r="M119" s="322">
        <f t="shared" ref="M119:M120" si="96">(K119*N119)-50</f>
        <v>2050</v>
      </c>
      <c r="N119" s="242">
        <v>300</v>
      </c>
      <c r="O119" s="323" t="s">
        <v>596</v>
      </c>
      <c r="P119" s="324">
        <v>45160</v>
      </c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</row>
    <row r="120" spans="1:38" ht="15" customHeight="1">
      <c r="A120" s="291">
        <v>31</v>
      </c>
      <c r="B120" s="292">
        <v>45160</v>
      </c>
      <c r="C120" s="293"/>
      <c r="D120" s="294" t="s">
        <v>1114</v>
      </c>
      <c r="E120" s="293" t="s">
        <v>606</v>
      </c>
      <c r="F120" s="295" t="s">
        <v>1155</v>
      </c>
      <c r="G120" s="293">
        <v>7</v>
      </c>
      <c r="H120" s="293">
        <v>8</v>
      </c>
      <c r="I120" s="293" t="s">
        <v>1115</v>
      </c>
      <c r="J120" s="296" t="s">
        <v>923</v>
      </c>
      <c r="K120" s="297">
        <f t="shared" si="95"/>
        <v>-8</v>
      </c>
      <c r="L120" s="298">
        <v>50</v>
      </c>
      <c r="M120" s="299">
        <f t="shared" si="96"/>
        <v>-4050</v>
      </c>
      <c r="N120" s="297">
        <v>500</v>
      </c>
      <c r="O120" s="300" t="s">
        <v>607</v>
      </c>
      <c r="P120" s="301">
        <v>45161</v>
      </c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</row>
    <row r="121" spans="1:38" ht="15" customHeight="1">
      <c r="A121" s="247"/>
      <c r="B121" s="248"/>
      <c r="C121" s="249"/>
      <c r="D121" s="273"/>
      <c r="E121" s="249"/>
      <c r="F121" s="274"/>
      <c r="G121" s="249"/>
      <c r="H121" s="249"/>
      <c r="I121" s="274"/>
      <c r="J121" s="249"/>
      <c r="K121" s="247"/>
      <c r="L121" s="275"/>
      <c r="M121" s="276"/>
      <c r="N121" s="247"/>
      <c r="O121" s="249"/>
      <c r="P121" s="248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</row>
    <row r="122" spans="1:38" ht="15" customHeight="1">
      <c r="A122" s="247"/>
      <c r="B122" s="248"/>
      <c r="C122" s="249"/>
      <c r="D122" s="273"/>
      <c r="E122" s="249"/>
      <c r="F122" s="274"/>
      <c r="G122" s="249"/>
      <c r="H122" s="249"/>
      <c r="I122" s="274"/>
      <c r="J122" s="249"/>
      <c r="K122" s="247"/>
      <c r="L122" s="275"/>
      <c r="M122" s="276"/>
      <c r="N122" s="247"/>
      <c r="O122" s="249"/>
      <c r="P122" s="248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</row>
    <row r="123" spans="1:38" ht="15" customHeight="1">
      <c r="A123" s="247"/>
      <c r="B123" s="248"/>
      <c r="C123" s="249"/>
      <c r="D123" s="273"/>
      <c r="E123" s="249"/>
      <c r="F123" s="274"/>
      <c r="G123" s="249"/>
      <c r="H123" s="249"/>
      <c r="I123" s="274"/>
      <c r="J123" s="249"/>
      <c r="K123" s="247"/>
      <c r="L123" s="275"/>
      <c r="M123" s="276"/>
      <c r="N123" s="247"/>
      <c r="O123" s="249"/>
      <c r="P123" s="248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60"/>
    </row>
    <row r="124" spans="1:38" ht="38.25" customHeight="1">
      <c r="A124" s="102" t="s">
        <v>620</v>
      </c>
      <c r="B124" s="169"/>
      <c r="C124" s="169"/>
      <c r="D124" s="170"/>
      <c r="E124" s="145"/>
      <c r="F124" s="6"/>
      <c r="G124" s="6"/>
      <c r="H124" s="146"/>
      <c r="I124" s="171"/>
      <c r="J124" s="1"/>
      <c r="K124" s="6"/>
      <c r="L124" s="6"/>
      <c r="M124" s="6"/>
      <c r="N124" s="1"/>
      <c r="O124" s="1"/>
      <c r="Q124" s="1"/>
      <c r="R124" s="6"/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</row>
    <row r="125" spans="1:38" ht="38.25">
      <c r="A125" s="103" t="s">
        <v>16</v>
      </c>
      <c r="B125" s="104" t="s">
        <v>568</v>
      </c>
      <c r="C125" s="104"/>
      <c r="D125" s="105" t="s">
        <v>580</v>
      </c>
      <c r="E125" s="104" t="s">
        <v>581</v>
      </c>
      <c r="F125" s="104" t="s">
        <v>582</v>
      </c>
      <c r="G125" s="104" t="s">
        <v>583</v>
      </c>
      <c r="H125" s="104" t="s">
        <v>584</v>
      </c>
      <c r="I125" s="104" t="s">
        <v>585</v>
      </c>
      <c r="J125" s="103" t="s">
        <v>586</v>
      </c>
      <c r="K125" s="149" t="s">
        <v>605</v>
      </c>
      <c r="L125" s="150" t="s">
        <v>588</v>
      </c>
      <c r="M125" s="106" t="s">
        <v>589</v>
      </c>
      <c r="N125" s="104" t="s">
        <v>590</v>
      </c>
      <c r="O125" s="105" t="s">
        <v>591</v>
      </c>
      <c r="P125" s="104" t="s">
        <v>592</v>
      </c>
      <c r="Q125" s="41"/>
      <c r="R125" s="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</row>
    <row r="126" spans="1:38" ht="14.25" customHeight="1">
      <c r="A126" s="107">
        <v>1</v>
      </c>
      <c r="B126" s="108">
        <v>44840</v>
      </c>
      <c r="C126" s="163"/>
      <c r="D126" s="163" t="s">
        <v>621</v>
      </c>
      <c r="E126" s="107" t="s">
        <v>606</v>
      </c>
      <c r="F126" s="107" t="s">
        <v>622</v>
      </c>
      <c r="G126" s="107">
        <v>1220</v>
      </c>
      <c r="H126" s="107"/>
      <c r="I126" s="107" t="s">
        <v>623</v>
      </c>
      <c r="J126" s="109" t="s">
        <v>594</v>
      </c>
      <c r="K126" s="109"/>
      <c r="L126" s="110"/>
      <c r="M126" s="172"/>
      <c r="N126" s="109"/>
      <c r="O126" s="109"/>
      <c r="P126" s="110"/>
      <c r="Q126" s="41"/>
      <c r="R126" s="41" t="s">
        <v>595</v>
      </c>
      <c r="S126" s="41"/>
      <c r="T126" s="1"/>
      <c r="U126" s="1"/>
      <c r="V126" s="1"/>
      <c r="W126" s="1"/>
      <c r="X126" s="1"/>
      <c r="Y126" s="1"/>
      <c r="Z126" s="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</row>
    <row r="127" spans="1:38" ht="14.25" customHeight="1">
      <c r="A127" s="326">
        <v>2</v>
      </c>
      <c r="B127" s="327">
        <v>45071</v>
      </c>
      <c r="C127" s="328"/>
      <c r="D127" s="329" t="s">
        <v>279</v>
      </c>
      <c r="E127" s="330" t="s">
        <v>606</v>
      </c>
      <c r="F127" s="325">
        <v>286</v>
      </c>
      <c r="G127" s="331">
        <v>267</v>
      </c>
      <c r="H127" s="325">
        <v>287</v>
      </c>
      <c r="I127" s="325" t="s">
        <v>625</v>
      </c>
      <c r="J127" s="332" t="s">
        <v>816</v>
      </c>
      <c r="K127" s="332">
        <f t="shared" ref="K127" si="97">H127-F127</f>
        <v>1</v>
      </c>
      <c r="L127" s="333">
        <f>(F127*-0.3)/100</f>
        <v>-0.85799999999999998</v>
      </c>
      <c r="M127" s="334">
        <f t="shared" ref="M127" si="98">(K127+L127)/F127</f>
        <v>4.9650349650349655E-4</v>
      </c>
      <c r="N127" s="335" t="s">
        <v>616</v>
      </c>
      <c r="O127" s="336">
        <v>45146</v>
      </c>
      <c r="P127" s="108"/>
      <c r="Q127" s="41"/>
      <c r="R127" s="41" t="s">
        <v>595</v>
      </c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</row>
    <row r="128" spans="1:38" ht="14.25" customHeight="1">
      <c r="A128" s="107">
        <v>3</v>
      </c>
      <c r="B128" s="108">
        <v>45152</v>
      </c>
      <c r="C128" s="163"/>
      <c r="D128" s="163" t="s">
        <v>1022</v>
      </c>
      <c r="E128" s="107" t="s">
        <v>606</v>
      </c>
      <c r="F128" s="107" t="s">
        <v>1065</v>
      </c>
      <c r="G128" s="107">
        <v>209</v>
      </c>
      <c r="H128" s="107"/>
      <c r="I128" s="107" t="s">
        <v>1053</v>
      </c>
      <c r="J128" s="109" t="s">
        <v>594</v>
      </c>
      <c r="K128" s="109"/>
      <c r="L128" s="110"/>
      <c r="M128" s="111"/>
      <c r="N128" s="246"/>
      <c r="O128" s="252"/>
      <c r="P128" s="108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</row>
    <row r="129" spans="1:38" ht="14.25" customHeight="1">
      <c r="A129" s="107"/>
      <c r="B129" s="108"/>
      <c r="C129" s="163"/>
      <c r="D129" s="163"/>
      <c r="E129" s="107"/>
      <c r="F129" s="107"/>
      <c r="G129" s="107"/>
      <c r="H129" s="107"/>
      <c r="I129" s="107"/>
      <c r="J129" s="109"/>
      <c r="K129" s="109"/>
      <c r="L129" s="110"/>
      <c r="M129" s="111"/>
      <c r="N129" s="246"/>
      <c r="O129" s="252"/>
      <c r="P129" s="108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</row>
    <row r="130" spans="1:38" ht="12.75" customHeight="1">
      <c r="A130" s="107"/>
      <c r="B130" s="108"/>
      <c r="C130" s="163"/>
      <c r="D130" s="163"/>
      <c r="E130" s="107"/>
      <c r="F130" s="107"/>
      <c r="G130" s="107"/>
      <c r="H130" s="107"/>
      <c r="I130" s="107"/>
      <c r="J130" s="109"/>
      <c r="K130" s="109"/>
      <c r="L130" s="110"/>
      <c r="M130" s="172"/>
      <c r="N130" s="109"/>
      <c r="O130" s="109"/>
      <c r="P130" s="108"/>
      <c r="R130" s="6"/>
      <c r="S130" s="1"/>
      <c r="T130" s="1"/>
      <c r="U130" s="1"/>
      <c r="V130" s="1"/>
      <c r="W130" s="1"/>
      <c r="X130" s="1"/>
      <c r="Y130" s="1"/>
    </row>
    <row r="131" spans="1:38" ht="12.75" customHeight="1">
      <c r="A131" s="130" t="s">
        <v>597</v>
      </c>
      <c r="B131" s="130"/>
      <c r="C131" s="130"/>
      <c r="D131" s="130"/>
      <c r="E131" s="41"/>
      <c r="F131" s="137" t="s">
        <v>599</v>
      </c>
      <c r="G131" s="62"/>
      <c r="H131" s="62"/>
      <c r="I131" s="62"/>
      <c r="J131" s="6"/>
      <c r="K131" s="153"/>
      <c r="L131" s="154"/>
      <c r="M131" s="6"/>
      <c r="N131" s="120"/>
      <c r="O131" s="173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36" t="s">
        <v>598</v>
      </c>
      <c r="B132" s="130"/>
      <c r="C132" s="130"/>
      <c r="D132" s="130"/>
      <c r="E132" s="6"/>
      <c r="F132" s="137" t="s">
        <v>602</v>
      </c>
      <c r="G132" s="6"/>
      <c r="H132" s="6" t="s">
        <v>626</v>
      </c>
      <c r="I132" s="6"/>
      <c r="J132" s="1"/>
      <c r="K132" s="6"/>
      <c r="L132" s="6"/>
      <c r="M132" s="6"/>
      <c r="N132" s="1"/>
      <c r="O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136"/>
      <c r="B133" s="130"/>
      <c r="C133" s="130"/>
      <c r="D133" s="130"/>
      <c r="E133" s="6"/>
      <c r="F133" s="137"/>
      <c r="G133" s="6"/>
      <c r="H133" s="6"/>
      <c r="I133" s="6"/>
      <c r="J133" s="1"/>
      <c r="K133" s="6"/>
      <c r="L133" s="6"/>
      <c r="M133" s="6"/>
      <c r="N133" s="1"/>
      <c r="O133" s="1"/>
      <c r="Q133" s="1"/>
      <c r="R133" s="62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36"/>
      <c r="B134" s="130"/>
      <c r="C134" s="130"/>
      <c r="D134" s="130"/>
      <c r="E134" s="6"/>
      <c r="F134" s="137"/>
      <c r="G134" s="62"/>
      <c r="H134" s="41"/>
      <c r="I134" s="62"/>
      <c r="J134" s="6"/>
      <c r="K134" s="153"/>
      <c r="L134" s="154"/>
      <c r="M134" s="6"/>
      <c r="N134" s="120"/>
      <c r="O134" s="155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36"/>
      <c r="B135" s="130"/>
      <c r="C135" s="130"/>
      <c r="D135" s="130"/>
      <c r="E135" s="6"/>
      <c r="F135" s="137"/>
      <c r="G135" s="62"/>
      <c r="H135" s="41"/>
      <c r="I135" s="62"/>
      <c r="J135" s="6"/>
      <c r="K135" s="153"/>
      <c r="L135" s="154"/>
      <c r="M135" s="6"/>
      <c r="N135" s="120"/>
      <c r="O135" s="155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36"/>
      <c r="B136" s="130"/>
      <c r="C136" s="130"/>
      <c r="D136" s="130"/>
      <c r="E136" s="6"/>
      <c r="F136" s="137"/>
      <c r="G136" s="62"/>
      <c r="H136" s="41"/>
      <c r="I136" s="62"/>
      <c r="J136" s="6"/>
      <c r="K136" s="153"/>
      <c r="L136" s="154"/>
      <c r="M136" s="6"/>
      <c r="N136" s="120"/>
      <c r="O136" s="155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36"/>
      <c r="B137" s="130"/>
      <c r="C137" s="130"/>
      <c r="D137" s="130"/>
      <c r="E137" s="6"/>
      <c r="F137" s="137"/>
      <c r="G137" s="62"/>
      <c r="H137" s="41"/>
      <c r="I137" s="62"/>
      <c r="J137" s="6"/>
      <c r="K137" s="153"/>
      <c r="L137" s="154"/>
      <c r="M137" s="6"/>
      <c r="N137" s="120"/>
      <c r="O137" s="155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36"/>
      <c r="B138" s="130"/>
      <c r="C138" s="130"/>
      <c r="D138" s="130"/>
      <c r="E138" s="6"/>
      <c r="F138" s="137"/>
      <c r="G138" s="62"/>
      <c r="H138" s="41"/>
      <c r="I138" s="62"/>
      <c r="J138" s="6"/>
      <c r="K138" s="153"/>
      <c r="L138" s="154"/>
      <c r="M138" s="6"/>
      <c r="N138" s="120"/>
      <c r="O138" s="155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36"/>
      <c r="B139" s="130"/>
      <c r="C139" s="130"/>
      <c r="D139" s="130"/>
      <c r="E139" s="6"/>
      <c r="F139" s="137"/>
      <c r="G139" s="62"/>
      <c r="H139" s="41"/>
      <c r="I139" s="62"/>
      <c r="J139" s="6"/>
      <c r="K139" s="153"/>
      <c r="L139" s="154"/>
      <c r="M139" s="6"/>
      <c r="N139" s="120"/>
      <c r="O139" s="155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62"/>
      <c r="B140" s="119"/>
      <c r="C140" s="119"/>
      <c r="D140" s="41"/>
      <c r="E140" s="62"/>
      <c r="F140" s="62"/>
      <c r="G140" s="62"/>
      <c r="H140" s="41"/>
      <c r="I140" s="62"/>
      <c r="J140" s="6"/>
      <c r="K140" s="153"/>
      <c r="L140" s="154"/>
      <c r="M140" s="6"/>
      <c r="N140" s="120"/>
      <c r="O140" s="155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38.25" customHeight="1">
      <c r="A141" s="41"/>
      <c r="B141" s="174" t="s">
        <v>627</v>
      </c>
      <c r="C141" s="174"/>
      <c r="D141" s="174"/>
      <c r="E141" s="174"/>
      <c r="F141" s="6"/>
      <c r="G141" s="6"/>
      <c r="H141" s="147"/>
      <c r="I141" s="6"/>
      <c r="J141" s="147"/>
      <c r="K141" s="148"/>
      <c r="L141" s="6"/>
      <c r="M141" s="6"/>
      <c r="N141" s="1"/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03" t="s">
        <v>16</v>
      </c>
      <c r="B142" s="104" t="s">
        <v>568</v>
      </c>
      <c r="C142" s="104"/>
      <c r="D142" s="105" t="s">
        <v>580</v>
      </c>
      <c r="E142" s="104" t="s">
        <v>581</v>
      </c>
      <c r="F142" s="104" t="s">
        <v>582</v>
      </c>
      <c r="G142" s="104" t="s">
        <v>628</v>
      </c>
      <c r="H142" s="104" t="s">
        <v>629</v>
      </c>
      <c r="I142" s="104" t="s">
        <v>585</v>
      </c>
      <c r="J142" s="175" t="s">
        <v>586</v>
      </c>
      <c r="K142" s="104" t="s">
        <v>587</v>
      </c>
      <c r="L142" s="104" t="s">
        <v>630</v>
      </c>
      <c r="M142" s="104" t="s">
        <v>590</v>
      </c>
      <c r="N142" s="105" t="s">
        <v>591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76">
        <v>1</v>
      </c>
      <c r="B143" s="177">
        <v>41579</v>
      </c>
      <c r="C143" s="177"/>
      <c r="D143" s="178" t="s">
        <v>631</v>
      </c>
      <c r="E143" s="179" t="s">
        <v>593</v>
      </c>
      <c r="F143" s="180">
        <v>82</v>
      </c>
      <c r="G143" s="179" t="s">
        <v>632</v>
      </c>
      <c r="H143" s="179">
        <v>100</v>
      </c>
      <c r="I143" s="181">
        <v>100</v>
      </c>
      <c r="J143" s="182" t="s">
        <v>633</v>
      </c>
      <c r="K143" s="183">
        <f t="shared" ref="K143:K195" si="99">H143-F143</f>
        <v>18</v>
      </c>
      <c r="L143" s="184">
        <f t="shared" ref="L143:L195" si="100">K143/F143</f>
        <v>0.21951219512195122</v>
      </c>
      <c r="M143" s="179" t="s">
        <v>596</v>
      </c>
      <c r="N143" s="185">
        <v>42657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76">
        <v>2</v>
      </c>
      <c r="B144" s="177">
        <v>41794</v>
      </c>
      <c r="C144" s="177"/>
      <c r="D144" s="178" t="s">
        <v>634</v>
      </c>
      <c r="E144" s="179" t="s">
        <v>606</v>
      </c>
      <c r="F144" s="180">
        <v>257</v>
      </c>
      <c r="G144" s="179" t="s">
        <v>632</v>
      </c>
      <c r="H144" s="179">
        <v>300</v>
      </c>
      <c r="I144" s="181">
        <v>300</v>
      </c>
      <c r="J144" s="182" t="s">
        <v>633</v>
      </c>
      <c r="K144" s="183">
        <f t="shared" si="99"/>
        <v>43</v>
      </c>
      <c r="L144" s="184">
        <f t="shared" si="100"/>
        <v>0.16731517509727625</v>
      </c>
      <c r="M144" s="179" t="s">
        <v>596</v>
      </c>
      <c r="N144" s="185">
        <v>41822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76">
        <v>3</v>
      </c>
      <c r="B145" s="177">
        <v>41828</v>
      </c>
      <c r="C145" s="177"/>
      <c r="D145" s="178" t="s">
        <v>635</v>
      </c>
      <c r="E145" s="179" t="s">
        <v>606</v>
      </c>
      <c r="F145" s="180">
        <v>393</v>
      </c>
      <c r="G145" s="179" t="s">
        <v>632</v>
      </c>
      <c r="H145" s="179">
        <v>468</v>
      </c>
      <c r="I145" s="181">
        <v>468</v>
      </c>
      <c r="J145" s="182" t="s">
        <v>633</v>
      </c>
      <c r="K145" s="183">
        <f t="shared" si="99"/>
        <v>75</v>
      </c>
      <c r="L145" s="184">
        <f t="shared" si="100"/>
        <v>0.19083969465648856</v>
      </c>
      <c r="M145" s="179" t="s">
        <v>596</v>
      </c>
      <c r="N145" s="185">
        <v>41863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6">
        <v>4</v>
      </c>
      <c r="B146" s="177">
        <v>41857</v>
      </c>
      <c r="C146" s="177"/>
      <c r="D146" s="178" t="s">
        <v>636</v>
      </c>
      <c r="E146" s="179" t="s">
        <v>606</v>
      </c>
      <c r="F146" s="180">
        <v>205</v>
      </c>
      <c r="G146" s="179" t="s">
        <v>632</v>
      </c>
      <c r="H146" s="179">
        <v>275</v>
      </c>
      <c r="I146" s="181">
        <v>250</v>
      </c>
      <c r="J146" s="182" t="s">
        <v>633</v>
      </c>
      <c r="K146" s="183">
        <f t="shared" si="99"/>
        <v>70</v>
      </c>
      <c r="L146" s="184">
        <f t="shared" si="100"/>
        <v>0.34146341463414637</v>
      </c>
      <c r="M146" s="179" t="s">
        <v>596</v>
      </c>
      <c r="N146" s="185">
        <v>41962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6">
        <v>5</v>
      </c>
      <c r="B147" s="177">
        <v>41886</v>
      </c>
      <c r="C147" s="177"/>
      <c r="D147" s="178" t="s">
        <v>637</v>
      </c>
      <c r="E147" s="179" t="s">
        <v>606</v>
      </c>
      <c r="F147" s="180">
        <v>162</v>
      </c>
      <c r="G147" s="179" t="s">
        <v>632</v>
      </c>
      <c r="H147" s="179">
        <v>190</v>
      </c>
      <c r="I147" s="181">
        <v>190</v>
      </c>
      <c r="J147" s="182" t="s">
        <v>633</v>
      </c>
      <c r="K147" s="183">
        <f t="shared" si="99"/>
        <v>28</v>
      </c>
      <c r="L147" s="184">
        <f t="shared" si="100"/>
        <v>0.1728395061728395</v>
      </c>
      <c r="M147" s="179" t="s">
        <v>596</v>
      </c>
      <c r="N147" s="185">
        <v>42006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6">
        <v>6</v>
      </c>
      <c r="B148" s="177">
        <v>41886</v>
      </c>
      <c r="C148" s="177"/>
      <c r="D148" s="178" t="s">
        <v>638</v>
      </c>
      <c r="E148" s="179" t="s">
        <v>606</v>
      </c>
      <c r="F148" s="180">
        <v>75</v>
      </c>
      <c r="G148" s="179" t="s">
        <v>632</v>
      </c>
      <c r="H148" s="179">
        <v>91.5</v>
      </c>
      <c r="I148" s="181" t="s">
        <v>624</v>
      </c>
      <c r="J148" s="182" t="s">
        <v>639</v>
      </c>
      <c r="K148" s="183">
        <f t="shared" si="99"/>
        <v>16.5</v>
      </c>
      <c r="L148" s="184">
        <f t="shared" si="100"/>
        <v>0.22</v>
      </c>
      <c r="M148" s="179" t="s">
        <v>596</v>
      </c>
      <c r="N148" s="185">
        <v>41954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6">
        <v>7</v>
      </c>
      <c r="B149" s="177">
        <v>41913</v>
      </c>
      <c r="C149" s="177"/>
      <c r="D149" s="178" t="s">
        <v>640</v>
      </c>
      <c r="E149" s="179" t="s">
        <v>606</v>
      </c>
      <c r="F149" s="180">
        <v>850</v>
      </c>
      <c r="G149" s="179" t="s">
        <v>632</v>
      </c>
      <c r="H149" s="179">
        <v>982.5</v>
      </c>
      <c r="I149" s="181">
        <v>1050</v>
      </c>
      <c r="J149" s="182" t="s">
        <v>641</v>
      </c>
      <c r="K149" s="183">
        <f t="shared" si="99"/>
        <v>132.5</v>
      </c>
      <c r="L149" s="184">
        <f t="shared" si="100"/>
        <v>0.15588235294117647</v>
      </c>
      <c r="M149" s="179" t="s">
        <v>596</v>
      </c>
      <c r="N149" s="185">
        <v>42039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6">
        <v>8</v>
      </c>
      <c r="B150" s="177">
        <v>41913</v>
      </c>
      <c r="C150" s="177"/>
      <c r="D150" s="178" t="s">
        <v>642</v>
      </c>
      <c r="E150" s="179" t="s">
        <v>606</v>
      </c>
      <c r="F150" s="180">
        <v>475</v>
      </c>
      <c r="G150" s="179" t="s">
        <v>632</v>
      </c>
      <c r="H150" s="179">
        <v>515</v>
      </c>
      <c r="I150" s="181">
        <v>600</v>
      </c>
      <c r="J150" s="182" t="s">
        <v>643</v>
      </c>
      <c r="K150" s="183">
        <f t="shared" si="99"/>
        <v>40</v>
      </c>
      <c r="L150" s="184">
        <f t="shared" si="100"/>
        <v>8.4210526315789472E-2</v>
      </c>
      <c r="M150" s="179" t="s">
        <v>596</v>
      </c>
      <c r="N150" s="185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6">
        <v>9</v>
      </c>
      <c r="B151" s="177">
        <v>41913</v>
      </c>
      <c r="C151" s="177"/>
      <c r="D151" s="178" t="s">
        <v>644</v>
      </c>
      <c r="E151" s="179" t="s">
        <v>606</v>
      </c>
      <c r="F151" s="180">
        <v>86</v>
      </c>
      <c r="G151" s="179" t="s">
        <v>632</v>
      </c>
      <c r="H151" s="179">
        <v>99</v>
      </c>
      <c r="I151" s="181">
        <v>140</v>
      </c>
      <c r="J151" s="182" t="s">
        <v>645</v>
      </c>
      <c r="K151" s="183">
        <f t="shared" si="99"/>
        <v>13</v>
      </c>
      <c r="L151" s="184">
        <f t="shared" si="100"/>
        <v>0.15116279069767441</v>
      </c>
      <c r="M151" s="179" t="s">
        <v>596</v>
      </c>
      <c r="N151" s="185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6">
        <v>10</v>
      </c>
      <c r="B152" s="177">
        <v>41926</v>
      </c>
      <c r="C152" s="177"/>
      <c r="D152" s="178" t="s">
        <v>646</v>
      </c>
      <c r="E152" s="179" t="s">
        <v>606</v>
      </c>
      <c r="F152" s="180">
        <v>496.6</v>
      </c>
      <c r="G152" s="179" t="s">
        <v>632</v>
      </c>
      <c r="H152" s="179">
        <v>621</v>
      </c>
      <c r="I152" s="181">
        <v>580</v>
      </c>
      <c r="J152" s="182" t="s">
        <v>633</v>
      </c>
      <c r="K152" s="183">
        <f t="shared" si="99"/>
        <v>124.39999999999998</v>
      </c>
      <c r="L152" s="184">
        <f t="shared" si="100"/>
        <v>0.25050342327829234</v>
      </c>
      <c r="M152" s="179" t="s">
        <v>596</v>
      </c>
      <c r="N152" s="185">
        <v>42605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6">
        <v>11</v>
      </c>
      <c r="B153" s="177">
        <v>41926</v>
      </c>
      <c r="C153" s="177"/>
      <c r="D153" s="178" t="s">
        <v>647</v>
      </c>
      <c r="E153" s="179" t="s">
        <v>606</v>
      </c>
      <c r="F153" s="180">
        <v>2481.9</v>
      </c>
      <c r="G153" s="179" t="s">
        <v>632</v>
      </c>
      <c r="H153" s="179">
        <v>2840</v>
      </c>
      <c r="I153" s="181">
        <v>2870</v>
      </c>
      <c r="J153" s="182" t="s">
        <v>648</v>
      </c>
      <c r="K153" s="183">
        <f t="shared" si="99"/>
        <v>358.09999999999991</v>
      </c>
      <c r="L153" s="184">
        <f t="shared" si="100"/>
        <v>0.14428462065353154</v>
      </c>
      <c r="M153" s="179" t="s">
        <v>596</v>
      </c>
      <c r="N153" s="185">
        <v>42017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6">
        <v>12</v>
      </c>
      <c r="B154" s="177">
        <v>41928</v>
      </c>
      <c r="C154" s="177"/>
      <c r="D154" s="178" t="s">
        <v>649</v>
      </c>
      <c r="E154" s="179" t="s">
        <v>606</v>
      </c>
      <c r="F154" s="180">
        <v>84.5</v>
      </c>
      <c r="G154" s="179" t="s">
        <v>632</v>
      </c>
      <c r="H154" s="179">
        <v>93</v>
      </c>
      <c r="I154" s="181">
        <v>110</v>
      </c>
      <c r="J154" s="182" t="s">
        <v>650</v>
      </c>
      <c r="K154" s="183">
        <f t="shared" si="99"/>
        <v>8.5</v>
      </c>
      <c r="L154" s="184">
        <f t="shared" si="100"/>
        <v>0.10059171597633136</v>
      </c>
      <c r="M154" s="179" t="s">
        <v>596</v>
      </c>
      <c r="N154" s="185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6">
        <v>13</v>
      </c>
      <c r="B155" s="177">
        <v>41928</v>
      </c>
      <c r="C155" s="177"/>
      <c r="D155" s="178" t="s">
        <v>651</v>
      </c>
      <c r="E155" s="179" t="s">
        <v>606</v>
      </c>
      <c r="F155" s="180">
        <v>401</v>
      </c>
      <c r="G155" s="179" t="s">
        <v>632</v>
      </c>
      <c r="H155" s="179">
        <v>428</v>
      </c>
      <c r="I155" s="181">
        <v>450</v>
      </c>
      <c r="J155" s="182" t="s">
        <v>652</v>
      </c>
      <c r="K155" s="183">
        <f t="shared" si="99"/>
        <v>27</v>
      </c>
      <c r="L155" s="184">
        <f t="shared" si="100"/>
        <v>6.7331670822942641E-2</v>
      </c>
      <c r="M155" s="179" t="s">
        <v>596</v>
      </c>
      <c r="N155" s="185">
        <v>42020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6">
        <v>14</v>
      </c>
      <c r="B156" s="177">
        <v>41928</v>
      </c>
      <c r="C156" s="177"/>
      <c r="D156" s="178" t="s">
        <v>653</v>
      </c>
      <c r="E156" s="179" t="s">
        <v>606</v>
      </c>
      <c r="F156" s="180">
        <v>101</v>
      </c>
      <c r="G156" s="179" t="s">
        <v>632</v>
      </c>
      <c r="H156" s="179">
        <v>112</v>
      </c>
      <c r="I156" s="181">
        <v>120</v>
      </c>
      <c r="J156" s="182" t="s">
        <v>654</v>
      </c>
      <c r="K156" s="183">
        <f t="shared" si="99"/>
        <v>11</v>
      </c>
      <c r="L156" s="184">
        <f t="shared" si="100"/>
        <v>0.10891089108910891</v>
      </c>
      <c r="M156" s="179" t="s">
        <v>596</v>
      </c>
      <c r="N156" s="185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6">
        <v>15</v>
      </c>
      <c r="B157" s="177">
        <v>41954</v>
      </c>
      <c r="C157" s="177"/>
      <c r="D157" s="178" t="s">
        <v>655</v>
      </c>
      <c r="E157" s="179" t="s">
        <v>606</v>
      </c>
      <c r="F157" s="180">
        <v>59</v>
      </c>
      <c r="G157" s="179" t="s">
        <v>632</v>
      </c>
      <c r="H157" s="179">
        <v>76</v>
      </c>
      <c r="I157" s="181">
        <v>76</v>
      </c>
      <c r="J157" s="182" t="s">
        <v>633</v>
      </c>
      <c r="K157" s="183">
        <f t="shared" si="99"/>
        <v>17</v>
      </c>
      <c r="L157" s="184">
        <f t="shared" si="100"/>
        <v>0.28813559322033899</v>
      </c>
      <c r="M157" s="179" t="s">
        <v>596</v>
      </c>
      <c r="N157" s="185">
        <v>43032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6">
        <v>16</v>
      </c>
      <c r="B158" s="177">
        <v>41954</v>
      </c>
      <c r="C158" s="177"/>
      <c r="D158" s="178" t="s">
        <v>644</v>
      </c>
      <c r="E158" s="179" t="s">
        <v>606</v>
      </c>
      <c r="F158" s="180">
        <v>99</v>
      </c>
      <c r="G158" s="179" t="s">
        <v>632</v>
      </c>
      <c r="H158" s="179">
        <v>120</v>
      </c>
      <c r="I158" s="181">
        <v>120</v>
      </c>
      <c r="J158" s="182" t="s">
        <v>617</v>
      </c>
      <c r="K158" s="183">
        <f t="shared" si="99"/>
        <v>21</v>
      </c>
      <c r="L158" s="184">
        <f t="shared" si="100"/>
        <v>0.21212121212121213</v>
      </c>
      <c r="M158" s="179" t="s">
        <v>596</v>
      </c>
      <c r="N158" s="185">
        <v>41960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6">
        <v>17</v>
      </c>
      <c r="B159" s="177">
        <v>41956</v>
      </c>
      <c r="C159" s="177"/>
      <c r="D159" s="178" t="s">
        <v>656</v>
      </c>
      <c r="E159" s="179" t="s">
        <v>606</v>
      </c>
      <c r="F159" s="180">
        <v>22</v>
      </c>
      <c r="G159" s="179" t="s">
        <v>632</v>
      </c>
      <c r="H159" s="179">
        <v>33.549999999999997</v>
      </c>
      <c r="I159" s="181">
        <v>32</v>
      </c>
      <c r="J159" s="182" t="s">
        <v>657</v>
      </c>
      <c r="K159" s="183">
        <f t="shared" si="99"/>
        <v>11.549999999999997</v>
      </c>
      <c r="L159" s="184">
        <f t="shared" si="100"/>
        <v>0.52499999999999991</v>
      </c>
      <c r="M159" s="179" t="s">
        <v>596</v>
      </c>
      <c r="N159" s="185">
        <v>42188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6">
        <v>18</v>
      </c>
      <c r="B160" s="177">
        <v>41976</v>
      </c>
      <c r="C160" s="177"/>
      <c r="D160" s="178" t="s">
        <v>658</v>
      </c>
      <c r="E160" s="179" t="s">
        <v>606</v>
      </c>
      <c r="F160" s="180">
        <v>440</v>
      </c>
      <c r="G160" s="179" t="s">
        <v>632</v>
      </c>
      <c r="H160" s="179">
        <v>520</v>
      </c>
      <c r="I160" s="181">
        <v>520</v>
      </c>
      <c r="J160" s="182" t="s">
        <v>659</v>
      </c>
      <c r="K160" s="183">
        <f t="shared" si="99"/>
        <v>80</v>
      </c>
      <c r="L160" s="184">
        <f t="shared" si="100"/>
        <v>0.18181818181818182</v>
      </c>
      <c r="M160" s="179" t="s">
        <v>596</v>
      </c>
      <c r="N160" s="185">
        <v>42208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6">
        <v>19</v>
      </c>
      <c r="B161" s="177">
        <v>41976</v>
      </c>
      <c r="C161" s="177"/>
      <c r="D161" s="178" t="s">
        <v>660</v>
      </c>
      <c r="E161" s="179" t="s">
        <v>606</v>
      </c>
      <c r="F161" s="180">
        <v>360</v>
      </c>
      <c r="G161" s="179" t="s">
        <v>632</v>
      </c>
      <c r="H161" s="179">
        <v>427</v>
      </c>
      <c r="I161" s="181">
        <v>425</v>
      </c>
      <c r="J161" s="182" t="s">
        <v>661</v>
      </c>
      <c r="K161" s="183">
        <f t="shared" si="99"/>
        <v>67</v>
      </c>
      <c r="L161" s="184">
        <f t="shared" si="100"/>
        <v>0.18611111111111112</v>
      </c>
      <c r="M161" s="179" t="s">
        <v>596</v>
      </c>
      <c r="N161" s="185">
        <v>42058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6">
        <v>20</v>
      </c>
      <c r="B162" s="177">
        <v>42012</v>
      </c>
      <c r="C162" s="177"/>
      <c r="D162" s="178" t="s">
        <v>662</v>
      </c>
      <c r="E162" s="179" t="s">
        <v>606</v>
      </c>
      <c r="F162" s="180">
        <v>360</v>
      </c>
      <c r="G162" s="179" t="s">
        <v>632</v>
      </c>
      <c r="H162" s="179">
        <v>455</v>
      </c>
      <c r="I162" s="181">
        <v>420</v>
      </c>
      <c r="J162" s="182" t="s">
        <v>663</v>
      </c>
      <c r="K162" s="183">
        <f t="shared" si="99"/>
        <v>95</v>
      </c>
      <c r="L162" s="184">
        <f t="shared" si="100"/>
        <v>0.2638888888888889</v>
      </c>
      <c r="M162" s="179" t="s">
        <v>596</v>
      </c>
      <c r="N162" s="185">
        <v>42024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6">
        <v>21</v>
      </c>
      <c r="B163" s="177">
        <v>42012</v>
      </c>
      <c r="C163" s="177"/>
      <c r="D163" s="178" t="s">
        <v>664</v>
      </c>
      <c r="E163" s="179" t="s">
        <v>606</v>
      </c>
      <c r="F163" s="180">
        <v>130</v>
      </c>
      <c r="G163" s="179"/>
      <c r="H163" s="179">
        <v>175.5</v>
      </c>
      <c r="I163" s="181">
        <v>165</v>
      </c>
      <c r="J163" s="182" t="s">
        <v>665</v>
      </c>
      <c r="K163" s="183">
        <f t="shared" si="99"/>
        <v>45.5</v>
      </c>
      <c r="L163" s="184">
        <f t="shared" si="100"/>
        <v>0.35</v>
      </c>
      <c r="M163" s="179" t="s">
        <v>596</v>
      </c>
      <c r="N163" s="185">
        <v>43088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22</v>
      </c>
      <c r="B164" s="177">
        <v>42040</v>
      </c>
      <c r="C164" s="177"/>
      <c r="D164" s="178" t="s">
        <v>405</v>
      </c>
      <c r="E164" s="179" t="s">
        <v>593</v>
      </c>
      <c r="F164" s="180">
        <v>98</v>
      </c>
      <c r="G164" s="179"/>
      <c r="H164" s="179">
        <v>120</v>
      </c>
      <c r="I164" s="181">
        <v>120</v>
      </c>
      <c r="J164" s="182" t="s">
        <v>633</v>
      </c>
      <c r="K164" s="183">
        <f t="shared" si="99"/>
        <v>22</v>
      </c>
      <c r="L164" s="184">
        <f t="shared" si="100"/>
        <v>0.22448979591836735</v>
      </c>
      <c r="M164" s="179" t="s">
        <v>596</v>
      </c>
      <c r="N164" s="185">
        <v>42753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23</v>
      </c>
      <c r="B165" s="177">
        <v>42040</v>
      </c>
      <c r="C165" s="177"/>
      <c r="D165" s="178" t="s">
        <v>666</v>
      </c>
      <c r="E165" s="179" t="s">
        <v>593</v>
      </c>
      <c r="F165" s="180">
        <v>196</v>
      </c>
      <c r="G165" s="179"/>
      <c r="H165" s="179">
        <v>262</v>
      </c>
      <c r="I165" s="181">
        <v>255</v>
      </c>
      <c r="J165" s="182" t="s">
        <v>633</v>
      </c>
      <c r="K165" s="183">
        <f t="shared" si="99"/>
        <v>66</v>
      </c>
      <c r="L165" s="184">
        <f t="shared" si="100"/>
        <v>0.33673469387755101</v>
      </c>
      <c r="M165" s="179" t="s">
        <v>596</v>
      </c>
      <c r="N165" s="185">
        <v>42599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6">
        <v>24</v>
      </c>
      <c r="B166" s="187">
        <v>42067</v>
      </c>
      <c r="C166" s="187"/>
      <c r="D166" s="188" t="s">
        <v>404</v>
      </c>
      <c r="E166" s="189" t="s">
        <v>593</v>
      </c>
      <c r="F166" s="190">
        <v>235</v>
      </c>
      <c r="G166" s="190"/>
      <c r="H166" s="191">
        <v>77</v>
      </c>
      <c r="I166" s="191" t="s">
        <v>667</v>
      </c>
      <c r="J166" s="192" t="s">
        <v>668</v>
      </c>
      <c r="K166" s="193">
        <f t="shared" si="99"/>
        <v>-158</v>
      </c>
      <c r="L166" s="194">
        <f t="shared" si="100"/>
        <v>-0.67234042553191486</v>
      </c>
      <c r="M166" s="190" t="s">
        <v>607</v>
      </c>
      <c r="N166" s="187">
        <v>43522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25</v>
      </c>
      <c r="B167" s="177">
        <v>42067</v>
      </c>
      <c r="C167" s="177"/>
      <c r="D167" s="178" t="s">
        <v>669</v>
      </c>
      <c r="E167" s="179" t="s">
        <v>593</v>
      </c>
      <c r="F167" s="180">
        <v>185</v>
      </c>
      <c r="G167" s="179"/>
      <c r="H167" s="179">
        <v>224</v>
      </c>
      <c r="I167" s="181" t="s">
        <v>670</v>
      </c>
      <c r="J167" s="182" t="s">
        <v>633</v>
      </c>
      <c r="K167" s="183">
        <f t="shared" si="99"/>
        <v>39</v>
      </c>
      <c r="L167" s="184">
        <f t="shared" si="100"/>
        <v>0.21081081081081082</v>
      </c>
      <c r="M167" s="179" t="s">
        <v>596</v>
      </c>
      <c r="N167" s="185">
        <v>42647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6">
        <v>26</v>
      </c>
      <c r="B168" s="187">
        <v>42090</v>
      </c>
      <c r="C168" s="187"/>
      <c r="D168" s="195" t="s">
        <v>671</v>
      </c>
      <c r="E168" s="190" t="s">
        <v>593</v>
      </c>
      <c r="F168" s="190">
        <v>49.5</v>
      </c>
      <c r="G168" s="191"/>
      <c r="H168" s="191">
        <v>15.85</v>
      </c>
      <c r="I168" s="191">
        <v>67</v>
      </c>
      <c r="J168" s="192" t="s">
        <v>672</v>
      </c>
      <c r="K168" s="191">
        <f t="shared" si="99"/>
        <v>-33.65</v>
      </c>
      <c r="L168" s="196">
        <f t="shared" si="100"/>
        <v>-0.67979797979797973</v>
      </c>
      <c r="M168" s="190" t="s">
        <v>607</v>
      </c>
      <c r="N168" s="197">
        <v>43627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27</v>
      </c>
      <c r="B169" s="177">
        <v>42093</v>
      </c>
      <c r="C169" s="177"/>
      <c r="D169" s="178" t="s">
        <v>673</v>
      </c>
      <c r="E169" s="179" t="s">
        <v>593</v>
      </c>
      <c r="F169" s="180">
        <v>183.5</v>
      </c>
      <c r="G169" s="179"/>
      <c r="H169" s="179">
        <v>219</v>
      </c>
      <c r="I169" s="181">
        <v>218</v>
      </c>
      <c r="J169" s="182" t="s">
        <v>674</v>
      </c>
      <c r="K169" s="183">
        <f t="shared" si="99"/>
        <v>35.5</v>
      </c>
      <c r="L169" s="184">
        <f t="shared" si="100"/>
        <v>0.19346049046321526</v>
      </c>
      <c r="M169" s="179" t="s">
        <v>596</v>
      </c>
      <c r="N169" s="185">
        <v>42103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28</v>
      </c>
      <c r="B170" s="177">
        <v>42114</v>
      </c>
      <c r="C170" s="177"/>
      <c r="D170" s="178" t="s">
        <v>675</v>
      </c>
      <c r="E170" s="179" t="s">
        <v>593</v>
      </c>
      <c r="F170" s="180">
        <f>(227+237)/2</f>
        <v>232</v>
      </c>
      <c r="G170" s="179"/>
      <c r="H170" s="179">
        <v>298</v>
      </c>
      <c r="I170" s="181">
        <v>298</v>
      </c>
      <c r="J170" s="182" t="s">
        <v>633</v>
      </c>
      <c r="K170" s="183">
        <f t="shared" si="99"/>
        <v>66</v>
      </c>
      <c r="L170" s="184">
        <f t="shared" si="100"/>
        <v>0.28448275862068967</v>
      </c>
      <c r="M170" s="179" t="s">
        <v>596</v>
      </c>
      <c r="N170" s="185">
        <v>42823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29</v>
      </c>
      <c r="B171" s="177">
        <v>42128</v>
      </c>
      <c r="C171" s="177"/>
      <c r="D171" s="178" t="s">
        <v>676</v>
      </c>
      <c r="E171" s="179" t="s">
        <v>606</v>
      </c>
      <c r="F171" s="180">
        <v>385</v>
      </c>
      <c r="G171" s="179"/>
      <c r="H171" s="179">
        <f>212.5+331</f>
        <v>543.5</v>
      </c>
      <c r="I171" s="181">
        <v>510</v>
      </c>
      <c r="J171" s="182" t="s">
        <v>677</v>
      </c>
      <c r="K171" s="183">
        <f t="shared" si="99"/>
        <v>158.5</v>
      </c>
      <c r="L171" s="184">
        <f t="shared" si="100"/>
        <v>0.41168831168831171</v>
      </c>
      <c r="M171" s="179" t="s">
        <v>596</v>
      </c>
      <c r="N171" s="185">
        <v>42235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30</v>
      </c>
      <c r="B172" s="177">
        <v>42128</v>
      </c>
      <c r="C172" s="177"/>
      <c r="D172" s="178" t="s">
        <v>678</v>
      </c>
      <c r="E172" s="179" t="s">
        <v>606</v>
      </c>
      <c r="F172" s="180">
        <v>115.5</v>
      </c>
      <c r="G172" s="179"/>
      <c r="H172" s="179">
        <v>146</v>
      </c>
      <c r="I172" s="181">
        <v>142</v>
      </c>
      <c r="J172" s="182" t="s">
        <v>679</v>
      </c>
      <c r="K172" s="183">
        <f t="shared" si="99"/>
        <v>30.5</v>
      </c>
      <c r="L172" s="184">
        <f t="shared" si="100"/>
        <v>0.26406926406926406</v>
      </c>
      <c r="M172" s="179" t="s">
        <v>596</v>
      </c>
      <c r="N172" s="185">
        <v>42202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31</v>
      </c>
      <c r="B173" s="177">
        <v>42151</v>
      </c>
      <c r="C173" s="177"/>
      <c r="D173" s="178" t="s">
        <v>542</v>
      </c>
      <c r="E173" s="179" t="s">
        <v>606</v>
      </c>
      <c r="F173" s="180">
        <v>237.5</v>
      </c>
      <c r="G173" s="179"/>
      <c r="H173" s="179">
        <v>279.5</v>
      </c>
      <c r="I173" s="181">
        <v>278</v>
      </c>
      <c r="J173" s="182" t="s">
        <v>633</v>
      </c>
      <c r="K173" s="183">
        <f t="shared" si="99"/>
        <v>42</v>
      </c>
      <c r="L173" s="184">
        <f t="shared" si="100"/>
        <v>0.17684210526315788</v>
      </c>
      <c r="M173" s="179" t="s">
        <v>596</v>
      </c>
      <c r="N173" s="185">
        <v>42222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32</v>
      </c>
      <c r="B174" s="177">
        <v>42174</v>
      </c>
      <c r="C174" s="177"/>
      <c r="D174" s="178" t="s">
        <v>651</v>
      </c>
      <c r="E174" s="179" t="s">
        <v>593</v>
      </c>
      <c r="F174" s="180">
        <v>340</v>
      </c>
      <c r="G174" s="179"/>
      <c r="H174" s="179">
        <v>448</v>
      </c>
      <c r="I174" s="181">
        <v>448</v>
      </c>
      <c r="J174" s="182" t="s">
        <v>633</v>
      </c>
      <c r="K174" s="183">
        <f t="shared" si="99"/>
        <v>108</v>
      </c>
      <c r="L174" s="184">
        <f t="shared" si="100"/>
        <v>0.31764705882352939</v>
      </c>
      <c r="M174" s="179" t="s">
        <v>596</v>
      </c>
      <c r="N174" s="185">
        <v>43018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33</v>
      </c>
      <c r="B175" s="177">
        <v>42191</v>
      </c>
      <c r="C175" s="177"/>
      <c r="D175" s="178" t="s">
        <v>680</v>
      </c>
      <c r="E175" s="179" t="s">
        <v>593</v>
      </c>
      <c r="F175" s="180">
        <v>390</v>
      </c>
      <c r="G175" s="179"/>
      <c r="H175" s="179">
        <v>460</v>
      </c>
      <c r="I175" s="181">
        <v>460</v>
      </c>
      <c r="J175" s="182" t="s">
        <v>633</v>
      </c>
      <c r="K175" s="183">
        <f t="shared" si="99"/>
        <v>70</v>
      </c>
      <c r="L175" s="184">
        <f t="shared" si="100"/>
        <v>0.17948717948717949</v>
      </c>
      <c r="M175" s="179" t="s">
        <v>596</v>
      </c>
      <c r="N175" s="185">
        <v>42478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6">
        <v>34</v>
      </c>
      <c r="B176" s="187">
        <v>42195</v>
      </c>
      <c r="C176" s="187"/>
      <c r="D176" s="188" t="s">
        <v>681</v>
      </c>
      <c r="E176" s="189" t="s">
        <v>593</v>
      </c>
      <c r="F176" s="190">
        <v>122.5</v>
      </c>
      <c r="G176" s="190"/>
      <c r="H176" s="191">
        <v>61</v>
      </c>
      <c r="I176" s="191">
        <v>172</v>
      </c>
      <c r="J176" s="192" t="s">
        <v>682</v>
      </c>
      <c r="K176" s="193">
        <f t="shared" si="99"/>
        <v>-61.5</v>
      </c>
      <c r="L176" s="194">
        <f t="shared" si="100"/>
        <v>-0.50204081632653064</v>
      </c>
      <c r="M176" s="190" t="s">
        <v>607</v>
      </c>
      <c r="N176" s="187">
        <v>43333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35</v>
      </c>
      <c r="B177" s="177">
        <v>42219</v>
      </c>
      <c r="C177" s="177"/>
      <c r="D177" s="178" t="s">
        <v>683</v>
      </c>
      <c r="E177" s="179" t="s">
        <v>593</v>
      </c>
      <c r="F177" s="180">
        <v>297.5</v>
      </c>
      <c r="G177" s="179"/>
      <c r="H177" s="179">
        <v>350</v>
      </c>
      <c r="I177" s="181">
        <v>360</v>
      </c>
      <c r="J177" s="182" t="s">
        <v>684</v>
      </c>
      <c r="K177" s="183">
        <f t="shared" si="99"/>
        <v>52.5</v>
      </c>
      <c r="L177" s="184">
        <f t="shared" si="100"/>
        <v>0.17647058823529413</v>
      </c>
      <c r="M177" s="179" t="s">
        <v>596</v>
      </c>
      <c r="N177" s="185">
        <v>42232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36</v>
      </c>
      <c r="B178" s="177">
        <v>42219</v>
      </c>
      <c r="C178" s="177"/>
      <c r="D178" s="178" t="s">
        <v>685</v>
      </c>
      <c r="E178" s="179" t="s">
        <v>593</v>
      </c>
      <c r="F178" s="180">
        <v>115.5</v>
      </c>
      <c r="G178" s="179"/>
      <c r="H178" s="179">
        <v>149</v>
      </c>
      <c r="I178" s="181">
        <v>140</v>
      </c>
      <c r="J178" s="182" t="s">
        <v>686</v>
      </c>
      <c r="K178" s="183">
        <f t="shared" si="99"/>
        <v>33.5</v>
      </c>
      <c r="L178" s="184">
        <f t="shared" si="100"/>
        <v>0.29004329004329005</v>
      </c>
      <c r="M178" s="179" t="s">
        <v>596</v>
      </c>
      <c r="N178" s="185">
        <v>42740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37</v>
      </c>
      <c r="B179" s="177">
        <v>42251</v>
      </c>
      <c r="C179" s="177"/>
      <c r="D179" s="178" t="s">
        <v>542</v>
      </c>
      <c r="E179" s="179" t="s">
        <v>593</v>
      </c>
      <c r="F179" s="180">
        <v>226</v>
      </c>
      <c r="G179" s="179"/>
      <c r="H179" s="179">
        <v>292</v>
      </c>
      <c r="I179" s="181">
        <v>292</v>
      </c>
      <c r="J179" s="182" t="s">
        <v>687</v>
      </c>
      <c r="K179" s="183">
        <f t="shared" si="99"/>
        <v>66</v>
      </c>
      <c r="L179" s="184">
        <f t="shared" si="100"/>
        <v>0.29203539823008851</v>
      </c>
      <c r="M179" s="179" t="s">
        <v>596</v>
      </c>
      <c r="N179" s="185">
        <v>42286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38</v>
      </c>
      <c r="B180" s="177">
        <v>42254</v>
      </c>
      <c r="C180" s="177"/>
      <c r="D180" s="178" t="s">
        <v>675</v>
      </c>
      <c r="E180" s="179" t="s">
        <v>593</v>
      </c>
      <c r="F180" s="180">
        <v>232.5</v>
      </c>
      <c r="G180" s="179"/>
      <c r="H180" s="179">
        <v>312.5</v>
      </c>
      <c r="I180" s="181">
        <v>310</v>
      </c>
      <c r="J180" s="182" t="s">
        <v>633</v>
      </c>
      <c r="K180" s="183">
        <f t="shared" si="99"/>
        <v>80</v>
      </c>
      <c r="L180" s="184">
        <f t="shared" si="100"/>
        <v>0.34408602150537637</v>
      </c>
      <c r="M180" s="179" t="s">
        <v>596</v>
      </c>
      <c r="N180" s="185">
        <v>42823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39</v>
      </c>
      <c r="B181" s="177">
        <v>42268</v>
      </c>
      <c r="C181" s="177"/>
      <c r="D181" s="178" t="s">
        <v>688</v>
      </c>
      <c r="E181" s="179" t="s">
        <v>593</v>
      </c>
      <c r="F181" s="180">
        <v>196.5</v>
      </c>
      <c r="G181" s="179"/>
      <c r="H181" s="179">
        <v>238</v>
      </c>
      <c r="I181" s="181">
        <v>238</v>
      </c>
      <c r="J181" s="182" t="s">
        <v>687</v>
      </c>
      <c r="K181" s="183">
        <f t="shared" si="99"/>
        <v>41.5</v>
      </c>
      <c r="L181" s="184">
        <f t="shared" si="100"/>
        <v>0.21119592875318066</v>
      </c>
      <c r="M181" s="179" t="s">
        <v>596</v>
      </c>
      <c r="N181" s="185">
        <v>42291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40</v>
      </c>
      <c r="B182" s="177">
        <v>42271</v>
      </c>
      <c r="C182" s="177"/>
      <c r="D182" s="178" t="s">
        <v>631</v>
      </c>
      <c r="E182" s="179" t="s">
        <v>593</v>
      </c>
      <c r="F182" s="180">
        <v>65</v>
      </c>
      <c r="G182" s="179"/>
      <c r="H182" s="179">
        <v>82</v>
      </c>
      <c r="I182" s="181">
        <v>82</v>
      </c>
      <c r="J182" s="182" t="s">
        <v>687</v>
      </c>
      <c r="K182" s="183">
        <f t="shared" si="99"/>
        <v>17</v>
      </c>
      <c r="L182" s="184">
        <f t="shared" si="100"/>
        <v>0.26153846153846155</v>
      </c>
      <c r="M182" s="179" t="s">
        <v>596</v>
      </c>
      <c r="N182" s="185">
        <v>42578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41</v>
      </c>
      <c r="B183" s="177">
        <v>42291</v>
      </c>
      <c r="C183" s="177"/>
      <c r="D183" s="178" t="s">
        <v>689</v>
      </c>
      <c r="E183" s="179" t="s">
        <v>593</v>
      </c>
      <c r="F183" s="180">
        <v>144</v>
      </c>
      <c r="G183" s="179"/>
      <c r="H183" s="179">
        <v>182.5</v>
      </c>
      <c r="I183" s="181">
        <v>181</v>
      </c>
      <c r="J183" s="182" t="s">
        <v>687</v>
      </c>
      <c r="K183" s="183">
        <f t="shared" si="99"/>
        <v>38.5</v>
      </c>
      <c r="L183" s="184">
        <f t="shared" si="100"/>
        <v>0.2673611111111111</v>
      </c>
      <c r="M183" s="179" t="s">
        <v>596</v>
      </c>
      <c r="N183" s="185">
        <v>42817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42</v>
      </c>
      <c r="B184" s="177">
        <v>42291</v>
      </c>
      <c r="C184" s="177"/>
      <c r="D184" s="178" t="s">
        <v>690</v>
      </c>
      <c r="E184" s="179" t="s">
        <v>593</v>
      </c>
      <c r="F184" s="180">
        <v>264</v>
      </c>
      <c r="G184" s="179"/>
      <c r="H184" s="179">
        <v>311</v>
      </c>
      <c r="I184" s="181">
        <v>311</v>
      </c>
      <c r="J184" s="182" t="s">
        <v>687</v>
      </c>
      <c r="K184" s="183">
        <f t="shared" si="99"/>
        <v>47</v>
      </c>
      <c r="L184" s="184">
        <f t="shared" si="100"/>
        <v>0.17803030303030304</v>
      </c>
      <c r="M184" s="179" t="s">
        <v>596</v>
      </c>
      <c r="N184" s="185">
        <v>42604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43</v>
      </c>
      <c r="B185" s="177">
        <v>42318</v>
      </c>
      <c r="C185" s="177"/>
      <c r="D185" s="178" t="s">
        <v>691</v>
      </c>
      <c r="E185" s="179" t="s">
        <v>606</v>
      </c>
      <c r="F185" s="180">
        <v>549.5</v>
      </c>
      <c r="G185" s="179"/>
      <c r="H185" s="179">
        <v>630</v>
      </c>
      <c r="I185" s="181">
        <v>630</v>
      </c>
      <c r="J185" s="182" t="s">
        <v>687</v>
      </c>
      <c r="K185" s="183">
        <f t="shared" si="99"/>
        <v>80.5</v>
      </c>
      <c r="L185" s="184">
        <f t="shared" si="100"/>
        <v>0.1464968152866242</v>
      </c>
      <c r="M185" s="179" t="s">
        <v>596</v>
      </c>
      <c r="N185" s="185">
        <v>42419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44</v>
      </c>
      <c r="B186" s="177">
        <v>42342</v>
      </c>
      <c r="C186" s="177"/>
      <c r="D186" s="178" t="s">
        <v>692</v>
      </c>
      <c r="E186" s="179" t="s">
        <v>593</v>
      </c>
      <c r="F186" s="180">
        <v>1027.5</v>
      </c>
      <c r="G186" s="179"/>
      <c r="H186" s="179">
        <v>1315</v>
      </c>
      <c r="I186" s="181">
        <v>1250</v>
      </c>
      <c r="J186" s="182" t="s">
        <v>687</v>
      </c>
      <c r="K186" s="183">
        <f t="shared" si="99"/>
        <v>287.5</v>
      </c>
      <c r="L186" s="184">
        <f t="shared" si="100"/>
        <v>0.27980535279805352</v>
      </c>
      <c r="M186" s="179" t="s">
        <v>596</v>
      </c>
      <c r="N186" s="185">
        <v>43244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45</v>
      </c>
      <c r="B187" s="177">
        <v>42367</v>
      </c>
      <c r="C187" s="177"/>
      <c r="D187" s="178" t="s">
        <v>693</v>
      </c>
      <c r="E187" s="179" t="s">
        <v>593</v>
      </c>
      <c r="F187" s="180">
        <v>465</v>
      </c>
      <c r="G187" s="179"/>
      <c r="H187" s="179">
        <v>540</v>
      </c>
      <c r="I187" s="181">
        <v>540</v>
      </c>
      <c r="J187" s="182" t="s">
        <v>687</v>
      </c>
      <c r="K187" s="183">
        <f t="shared" si="99"/>
        <v>75</v>
      </c>
      <c r="L187" s="184">
        <f t="shared" si="100"/>
        <v>0.16129032258064516</v>
      </c>
      <c r="M187" s="179" t="s">
        <v>596</v>
      </c>
      <c r="N187" s="185">
        <v>42530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46</v>
      </c>
      <c r="B188" s="177">
        <v>42380</v>
      </c>
      <c r="C188" s="177"/>
      <c r="D188" s="178" t="s">
        <v>405</v>
      </c>
      <c r="E188" s="179" t="s">
        <v>606</v>
      </c>
      <c r="F188" s="180">
        <v>81</v>
      </c>
      <c r="G188" s="179"/>
      <c r="H188" s="179">
        <v>110</v>
      </c>
      <c r="I188" s="181">
        <v>110</v>
      </c>
      <c r="J188" s="182" t="s">
        <v>687</v>
      </c>
      <c r="K188" s="183">
        <f t="shared" si="99"/>
        <v>29</v>
      </c>
      <c r="L188" s="184">
        <f t="shared" si="100"/>
        <v>0.35802469135802467</v>
      </c>
      <c r="M188" s="179" t="s">
        <v>596</v>
      </c>
      <c r="N188" s="185">
        <v>42745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47</v>
      </c>
      <c r="B189" s="177">
        <v>42382</v>
      </c>
      <c r="C189" s="177"/>
      <c r="D189" s="178" t="s">
        <v>694</v>
      </c>
      <c r="E189" s="179" t="s">
        <v>606</v>
      </c>
      <c r="F189" s="180">
        <v>417.5</v>
      </c>
      <c r="G189" s="179"/>
      <c r="H189" s="179">
        <v>547</v>
      </c>
      <c r="I189" s="181">
        <v>535</v>
      </c>
      <c r="J189" s="182" t="s">
        <v>687</v>
      </c>
      <c r="K189" s="183">
        <f t="shared" si="99"/>
        <v>129.5</v>
      </c>
      <c r="L189" s="184">
        <f t="shared" si="100"/>
        <v>0.31017964071856285</v>
      </c>
      <c r="M189" s="179" t="s">
        <v>596</v>
      </c>
      <c r="N189" s="185">
        <v>42578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48</v>
      </c>
      <c r="B190" s="177">
        <v>42408</v>
      </c>
      <c r="C190" s="177"/>
      <c r="D190" s="178" t="s">
        <v>695</v>
      </c>
      <c r="E190" s="179" t="s">
        <v>593</v>
      </c>
      <c r="F190" s="180">
        <v>650</v>
      </c>
      <c r="G190" s="179"/>
      <c r="H190" s="179">
        <v>800</v>
      </c>
      <c r="I190" s="181">
        <v>800</v>
      </c>
      <c r="J190" s="182" t="s">
        <v>687</v>
      </c>
      <c r="K190" s="183">
        <f t="shared" si="99"/>
        <v>150</v>
      </c>
      <c r="L190" s="184">
        <f t="shared" si="100"/>
        <v>0.23076923076923078</v>
      </c>
      <c r="M190" s="179" t="s">
        <v>596</v>
      </c>
      <c r="N190" s="185">
        <v>43154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49</v>
      </c>
      <c r="B191" s="177">
        <v>42433</v>
      </c>
      <c r="C191" s="177"/>
      <c r="D191" s="178" t="s">
        <v>237</v>
      </c>
      <c r="E191" s="179" t="s">
        <v>593</v>
      </c>
      <c r="F191" s="180">
        <v>437.5</v>
      </c>
      <c r="G191" s="179"/>
      <c r="H191" s="179">
        <v>504.5</v>
      </c>
      <c r="I191" s="181">
        <v>522</v>
      </c>
      <c r="J191" s="182" t="s">
        <v>696</v>
      </c>
      <c r="K191" s="183">
        <f t="shared" si="99"/>
        <v>67</v>
      </c>
      <c r="L191" s="184">
        <f t="shared" si="100"/>
        <v>0.15314285714285714</v>
      </c>
      <c r="M191" s="179" t="s">
        <v>596</v>
      </c>
      <c r="N191" s="185">
        <v>42480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50</v>
      </c>
      <c r="B192" s="177">
        <v>42438</v>
      </c>
      <c r="C192" s="177"/>
      <c r="D192" s="178" t="s">
        <v>697</v>
      </c>
      <c r="E192" s="179" t="s">
        <v>593</v>
      </c>
      <c r="F192" s="180">
        <v>189.5</v>
      </c>
      <c r="G192" s="179"/>
      <c r="H192" s="179">
        <v>218</v>
      </c>
      <c r="I192" s="181">
        <v>218</v>
      </c>
      <c r="J192" s="182" t="s">
        <v>687</v>
      </c>
      <c r="K192" s="183">
        <f t="shared" si="99"/>
        <v>28.5</v>
      </c>
      <c r="L192" s="184">
        <f t="shared" si="100"/>
        <v>0.15039577836411611</v>
      </c>
      <c r="M192" s="179" t="s">
        <v>596</v>
      </c>
      <c r="N192" s="185">
        <v>43034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6">
        <v>51</v>
      </c>
      <c r="B193" s="187">
        <v>42471</v>
      </c>
      <c r="C193" s="187"/>
      <c r="D193" s="195" t="s">
        <v>698</v>
      </c>
      <c r="E193" s="190" t="s">
        <v>593</v>
      </c>
      <c r="F193" s="190">
        <v>36.5</v>
      </c>
      <c r="G193" s="191"/>
      <c r="H193" s="191">
        <v>15.85</v>
      </c>
      <c r="I193" s="191">
        <v>60</v>
      </c>
      <c r="J193" s="192" t="s">
        <v>699</v>
      </c>
      <c r="K193" s="193">
        <f t="shared" si="99"/>
        <v>-20.65</v>
      </c>
      <c r="L193" s="194">
        <f t="shared" si="100"/>
        <v>-0.5657534246575342</v>
      </c>
      <c r="M193" s="190" t="s">
        <v>607</v>
      </c>
      <c r="N193" s="198">
        <v>43627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52</v>
      </c>
      <c r="B194" s="177">
        <v>42472</v>
      </c>
      <c r="C194" s="177"/>
      <c r="D194" s="178" t="s">
        <v>700</v>
      </c>
      <c r="E194" s="179" t="s">
        <v>593</v>
      </c>
      <c r="F194" s="180">
        <v>93</v>
      </c>
      <c r="G194" s="179"/>
      <c r="H194" s="179">
        <v>149</v>
      </c>
      <c r="I194" s="181">
        <v>140</v>
      </c>
      <c r="J194" s="182" t="s">
        <v>701</v>
      </c>
      <c r="K194" s="183">
        <f t="shared" si="99"/>
        <v>56</v>
      </c>
      <c r="L194" s="184">
        <f t="shared" si="100"/>
        <v>0.60215053763440862</v>
      </c>
      <c r="M194" s="179" t="s">
        <v>596</v>
      </c>
      <c r="N194" s="185">
        <v>42740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53</v>
      </c>
      <c r="B195" s="177">
        <v>42472</v>
      </c>
      <c r="C195" s="177"/>
      <c r="D195" s="178" t="s">
        <v>702</v>
      </c>
      <c r="E195" s="179" t="s">
        <v>593</v>
      </c>
      <c r="F195" s="180">
        <v>130</v>
      </c>
      <c r="G195" s="179"/>
      <c r="H195" s="179">
        <v>150</v>
      </c>
      <c r="I195" s="181" t="s">
        <v>703</v>
      </c>
      <c r="J195" s="182" t="s">
        <v>687</v>
      </c>
      <c r="K195" s="183">
        <f t="shared" si="99"/>
        <v>20</v>
      </c>
      <c r="L195" s="184">
        <f t="shared" si="100"/>
        <v>0.15384615384615385</v>
      </c>
      <c r="M195" s="179" t="s">
        <v>596</v>
      </c>
      <c r="N195" s="185">
        <v>42564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54</v>
      </c>
      <c r="B196" s="177">
        <v>42473</v>
      </c>
      <c r="C196" s="177"/>
      <c r="D196" s="178" t="s">
        <v>704</v>
      </c>
      <c r="E196" s="179" t="s">
        <v>593</v>
      </c>
      <c r="F196" s="180">
        <v>196</v>
      </c>
      <c r="G196" s="179"/>
      <c r="H196" s="179">
        <v>299</v>
      </c>
      <c r="I196" s="181">
        <v>299</v>
      </c>
      <c r="J196" s="182" t="s">
        <v>687</v>
      </c>
      <c r="K196" s="183">
        <v>103</v>
      </c>
      <c r="L196" s="184">
        <v>0.52551020408163296</v>
      </c>
      <c r="M196" s="179" t="s">
        <v>596</v>
      </c>
      <c r="N196" s="185">
        <v>42620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55</v>
      </c>
      <c r="B197" s="177">
        <v>42473</v>
      </c>
      <c r="C197" s="177"/>
      <c r="D197" s="178" t="s">
        <v>705</v>
      </c>
      <c r="E197" s="179" t="s">
        <v>593</v>
      </c>
      <c r="F197" s="180">
        <v>88</v>
      </c>
      <c r="G197" s="179"/>
      <c r="H197" s="179">
        <v>103</v>
      </c>
      <c r="I197" s="181">
        <v>103</v>
      </c>
      <c r="J197" s="182" t="s">
        <v>687</v>
      </c>
      <c r="K197" s="183">
        <v>15</v>
      </c>
      <c r="L197" s="184">
        <v>0.170454545454545</v>
      </c>
      <c r="M197" s="179" t="s">
        <v>596</v>
      </c>
      <c r="N197" s="185">
        <v>42530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56</v>
      </c>
      <c r="B198" s="177">
        <v>42492</v>
      </c>
      <c r="C198" s="177"/>
      <c r="D198" s="178" t="s">
        <v>706</v>
      </c>
      <c r="E198" s="179" t="s">
        <v>593</v>
      </c>
      <c r="F198" s="180">
        <v>127.5</v>
      </c>
      <c r="G198" s="179"/>
      <c r="H198" s="179">
        <v>148</v>
      </c>
      <c r="I198" s="181" t="s">
        <v>707</v>
      </c>
      <c r="J198" s="182" t="s">
        <v>687</v>
      </c>
      <c r="K198" s="183">
        <f t="shared" ref="K198:K202" si="101">H198-F198</f>
        <v>20.5</v>
      </c>
      <c r="L198" s="184">
        <f t="shared" ref="L198:L202" si="102">K198/F198</f>
        <v>0.16078431372549021</v>
      </c>
      <c r="M198" s="179" t="s">
        <v>596</v>
      </c>
      <c r="N198" s="185">
        <v>42564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57</v>
      </c>
      <c r="B199" s="177">
        <v>42493</v>
      </c>
      <c r="C199" s="177"/>
      <c r="D199" s="178" t="s">
        <v>708</v>
      </c>
      <c r="E199" s="179" t="s">
        <v>593</v>
      </c>
      <c r="F199" s="180">
        <v>675</v>
      </c>
      <c r="G199" s="179"/>
      <c r="H199" s="179">
        <v>815</v>
      </c>
      <c r="I199" s="181" t="s">
        <v>709</v>
      </c>
      <c r="J199" s="182" t="s">
        <v>687</v>
      </c>
      <c r="K199" s="183">
        <f t="shared" si="101"/>
        <v>140</v>
      </c>
      <c r="L199" s="184">
        <f t="shared" si="102"/>
        <v>0.2074074074074074</v>
      </c>
      <c r="M199" s="179" t="s">
        <v>596</v>
      </c>
      <c r="N199" s="185">
        <v>43154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6">
        <v>58</v>
      </c>
      <c r="B200" s="187">
        <v>42522</v>
      </c>
      <c r="C200" s="187"/>
      <c r="D200" s="188" t="s">
        <v>710</v>
      </c>
      <c r="E200" s="189" t="s">
        <v>593</v>
      </c>
      <c r="F200" s="190">
        <v>500</v>
      </c>
      <c r="G200" s="190"/>
      <c r="H200" s="191">
        <v>232.5</v>
      </c>
      <c r="I200" s="191" t="s">
        <v>711</v>
      </c>
      <c r="J200" s="192" t="s">
        <v>712</v>
      </c>
      <c r="K200" s="193">
        <f t="shared" si="101"/>
        <v>-267.5</v>
      </c>
      <c r="L200" s="194">
        <f t="shared" si="102"/>
        <v>-0.53500000000000003</v>
      </c>
      <c r="M200" s="190" t="s">
        <v>607</v>
      </c>
      <c r="N200" s="187">
        <v>43735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59</v>
      </c>
      <c r="B201" s="177">
        <v>42527</v>
      </c>
      <c r="C201" s="177"/>
      <c r="D201" s="178" t="s">
        <v>544</v>
      </c>
      <c r="E201" s="179" t="s">
        <v>593</v>
      </c>
      <c r="F201" s="180">
        <v>110</v>
      </c>
      <c r="G201" s="179"/>
      <c r="H201" s="179">
        <v>126.5</v>
      </c>
      <c r="I201" s="181">
        <v>125</v>
      </c>
      <c r="J201" s="182" t="s">
        <v>639</v>
      </c>
      <c r="K201" s="183">
        <f t="shared" si="101"/>
        <v>16.5</v>
      </c>
      <c r="L201" s="184">
        <f t="shared" si="102"/>
        <v>0.15</v>
      </c>
      <c r="M201" s="179" t="s">
        <v>596</v>
      </c>
      <c r="N201" s="185">
        <v>42552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60</v>
      </c>
      <c r="B202" s="177">
        <v>42538</v>
      </c>
      <c r="C202" s="177"/>
      <c r="D202" s="178" t="s">
        <v>713</v>
      </c>
      <c r="E202" s="179" t="s">
        <v>593</v>
      </c>
      <c r="F202" s="180">
        <v>44</v>
      </c>
      <c r="G202" s="179"/>
      <c r="H202" s="179">
        <v>69.5</v>
      </c>
      <c r="I202" s="181">
        <v>69.5</v>
      </c>
      <c r="J202" s="182" t="s">
        <v>714</v>
      </c>
      <c r="K202" s="183">
        <f t="shared" si="101"/>
        <v>25.5</v>
      </c>
      <c r="L202" s="184">
        <f t="shared" si="102"/>
        <v>0.57954545454545459</v>
      </c>
      <c r="M202" s="179" t="s">
        <v>596</v>
      </c>
      <c r="N202" s="185">
        <v>42977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61</v>
      </c>
      <c r="B203" s="177">
        <v>42549</v>
      </c>
      <c r="C203" s="177"/>
      <c r="D203" s="178" t="s">
        <v>715</v>
      </c>
      <c r="E203" s="179" t="s">
        <v>593</v>
      </c>
      <c r="F203" s="180">
        <v>262.5</v>
      </c>
      <c r="G203" s="179"/>
      <c r="H203" s="179">
        <v>340</v>
      </c>
      <c r="I203" s="181">
        <v>333</v>
      </c>
      <c r="J203" s="182" t="s">
        <v>716</v>
      </c>
      <c r="K203" s="183">
        <v>77.5</v>
      </c>
      <c r="L203" s="184">
        <v>0.29523809523809502</v>
      </c>
      <c r="M203" s="179" t="s">
        <v>596</v>
      </c>
      <c r="N203" s="185">
        <v>43017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62</v>
      </c>
      <c r="B204" s="177">
        <v>42549</v>
      </c>
      <c r="C204" s="177"/>
      <c r="D204" s="178" t="s">
        <v>717</v>
      </c>
      <c r="E204" s="179" t="s">
        <v>593</v>
      </c>
      <c r="F204" s="180">
        <v>840</v>
      </c>
      <c r="G204" s="179"/>
      <c r="H204" s="179">
        <v>1230</v>
      </c>
      <c r="I204" s="181">
        <v>1230</v>
      </c>
      <c r="J204" s="182" t="s">
        <v>687</v>
      </c>
      <c r="K204" s="183">
        <v>390</v>
      </c>
      <c r="L204" s="184">
        <v>0.46428571428571402</v>
      </c>
      <c r="M204" s="179" t="s">
        <v>596</v>
      </c>
      <c r="N204" s="185">
        <v>42649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9">
        <v>63</v>
      </c>
      <c r="B205" s="200">
        <v>42556</v>
      </c>
      <c r="C205" s="200"/>
      <c r="D205" s="201" t="s">
        <v>718</v>
      </c>
      <c r="E205" s="202" t="s">
        <v>593</v>
      </c>
      <c r="F205" s="202">
        <v>395</v>
      </c>
      <c r="G205" s="203"/>
      <c r="H205" s="203">
        <f>(468.5+342.5)/2</f>
        <v>405.5</v>
      </c>
      <c r="I205" s="203">
        <v>510</v>
      </c>
      <c r="J205" s="204" t="s">
        <v>719</v>
      </c>
      <c r="K205" s="205">
        <f t="shared" ref="K205:K211" si="103">H205-F205</f>
        <v>10.5</v>
      </c>
      <c r="L205" s="206">
        <f t="shared" ref="L205:L211" si="104">K205/F205</f>
        <v>2.6582278481012658E-2</v>
      </c>
      <c r="M205" s="202" t="s">
        <v>616</v>
      </c>
      <c r="N205" s="200">
        <v>43606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6">
        <v>64</v>
      </c>
      <c r="B206" s="187">
        <v>42584</v>
      </c>
      <c r="C206" s="187"/>
      <c r="D206" s="188" t="s">
        <v>720</v>
      </c>
      <c r="E206" s="189" t="s">
        <v>606</v>
      </c>
      <c r="F206" s="190">
        <f>169.5-12.8</f>
        <v>156.69999999999999</v>
      </c>
      <c r="G206" s="190"/>
      <c r="H206" s="191">
        <v>77</v>
      </c>
      <c r="I206" s="191" t="s">
        <v>721</v>
      </c>
      <c r="J206" s="192" t="s">
        <v>722</v>
      </c>
      <c r="K206" s="193">
        <f t="shared" si="103"/>
        <v>-79.699999999999989</v>
      </c>
      <c r="L206" s="194">
        <f t="shared" si="104"/>
        <v>-0.50861518825781749</v>
      </c>
      <c r="M206" s="190" t="s">
        <v>607</v>
      </c>
      <c r="N206" s="187">
        <v>43522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6">
        <v>65</v>
      </c>
      <c r="B207" s="187">
        <v>42586</v>
      </c>
      <c r="C207" s="187"/>
      <c r="D207" s="188" t="s">
        <v>723</v>
      </c>
      <c r="E207" s="189" t="s">
        <v>593</v>
      </c>
      <c r="F207" s="190">
        <v>400</v>
      </c>
      <c r="G207" s="190"/>
      <c r="H207" s="191">
        <v>305</v>
      </c>
      <c r="I207" s="191">
        <v>475</v>
      </c>
      <c r="J207" s="192" t="s">
        <v>724</v>
      </c>
      <c r="K207" s="193">
        <f t="shared" si="103"/>
        <v>-95</v>
      </c>
      <c r="L207" s="194">
        <f t="shared" si="104"/>
        <v>-0.23749999999999999</v>
      </c>
      <c r="M207" s="190" t="s">
        <v>607</v>
      </c>
      <c r="N207" s="187">
        <v>43606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66</v>
      </c>
      <c r="B208" s="177">
        <v>42593</v>
      </c>
      <c r="C208" s="177"/>
      <c r="D208" s="178" t="s">
        <v>725</v>
      </c>
      <c r="E208" s="179" t="s">
        <v>593</v>
      </c>
      <c r="F208" s="180">
        <v>86.5</v>
      </c>
      <c r="G208" s="179"/>
      <c r="H208" s="179">
        <v>130</v>
      </c>
      <c r="I208" s="181">
        <v>130</v>
      </c>
      <c r="J208" s="182" t="s">
        <v>726</v>
      </c>
      <c r="K208" s="183">
        <f t="shared" si="103"/>
        <v>43.5</v>
      </c>
      <c r="L208" s="184">
        <f t="shared" si="104"/>
        <v>0.50289017341040465</v>
      </c>
      <c r="M208" s="179" t="s">
        <v>596</v>
      </c>
      <c r="N208" s="185">
        <v>43091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6">
        <v>67</v>
      </c>
      <c r="B209" s="187">
        <v>42600</v>
      </c>
      <c r="C209" s="187"/>
      <c r="D209" s="188" t="s">
        <v>122</v>
      </c>
      <c r="E209" s="189" t="s">
        <v>593</v>
      </c>
      <c r="F209" s="190">
        <v>133.5</v>
      </c>
      <c r="G209" s="190"/>
      <c r="H209" s="191">
        <v>126.5</v>
      </c>
      <c r="I209" s="191">
        <v>178</v>
      </c>
      <c r="J209" s="192" t="s">
        <v>727</v>
      </c>
      <c r="K209" s="193">
        <f t="shared" si="103"/>
        <v>-7</v>
      </c>
      <c r="L209" s="194">
        <f t="shared" si="104"/>
        <v>-5.2434456928838954E-2</v>
      </c>
      <c r="M209" s="190" t="s">
        <v>607</v>
      </c>
      <c r="N209" s="187">
        <v>42615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68</v>
      </c>
      <c r="B210" s="177">
        <v>42613</v>
      </c>
      <c r="C210" s="177"/>
      <c r="D210" s="178" t="s">
        <v>728</v>
      </c>
      <c r="E210" s="179" t="s">
        <v>593</v>
      </c>
      <c r="F210" s="180">
        <v>560</v>
      </c>
      <c r="G210" s="179"/>
      <c r="H210" s="179">
        <v>725</v>
      </c>
      <c r="I210" s="181">
        <v>725</v>
      </c>
      <c r="J210" s="182" t="s">
        <v>633</v>
      </c>
      <c r="K210" s="183">
        <f t="shared" si="103"/>
        <v>165</v>
      </c>
      <c r="L210" s="184">
        <f t="shared" si="104"/>
        <v>0.29464285714285715</v>
      </c>
      <c r="M210" s="179" t="s">
        <v>596</v>
      </c>
      <c r="N210" s="185">
        <v>42456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69</v>
      </c>
      <c r="B211" s="177">
        <v>42614</v>
      </c>
      <c r="C211" s="177"/>
      <c r="D211" s="178" t="s">
        <v>729</v>
      </c>
      <c r="E211" s="179" t="s">
        <v>593</v>
      </c>
      <c r="F211" s="180">
        <v>160.5</v>
      </c>
      <c r="G211" s="179"/>
      <c r="H211" s="179">
        <v>210</v>
      </c>
      <c r="I211" s="181">
        <v>210</v>
      </c>
      <c r="J211" s="182" t="s">
        <v>633</v>
      </c>
      <c r="K211" s="183">
        <f t="shared" si="103"/>
        <v>49.5</v>
      </c>
      <c r="L211" s="184">
        <f t="shared" si="104"/>
        <v>0.30841121495327101</v>
      </c>
      <c r="M211" s="179" t="s">
        <v>596</v>
      </c>
      <c r="N211" s="185">
        <v>42871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70</v>
      </c>
      <c r="B212" s="177">
        <v>42646</v>
      </c>
      <c r="C212" s="177"/>
      <c r="D212" s="178" t="s">
        <v>417</v>
      </c>
      <c r="E212" s="179" t="s">
        <v>593</v>
      </c>
      <c r="F212" s="180">
        <v>430</v>
      </c>
      <c r="G212" s="179"/>
      <c r="H212" s="179">
        <v>596</v>
      </c>
      <c r="I212" s="181">
        <v>575</v>
      </c>
      <c r="J212" s="182" t="s">
        <v>730</v>
      </c>
      <c r="K212" s="183">
        <v>166</v>
      </c>
      <c r="L212" s="184">
        <v>0.38604651162790699</v>
      </c>
      <c r="M212" s="179" t="s">
        <v>596</v>
      </c>
      <c r="N212" s="185">
        <v>42769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71</v>
      </c>
      <c r="B213" s="177">
        <v>42657</v>
      </c>
      <c r="C213" s="177"/>
      <c r="D213" s="178" t="s">
        <v>731</v>
      </c>
      <c r="E213" s="179" t="s">
        <v>593</v>
      </c>
      <c r="F213" s="180">
        <v>280</v>
      </c>
      <c r="G213" s="179"/>
      <c r="H213" s="179">
        <v>345</v>
      </c>
      <c r="I213" s="181">
        <v>345</v>
      </c>
      <c r="J213" s="182" t="s">
        <v>633</v>
      </c>
      <c r="K213" s="183">
        <f t="shared" ref="K213:K218" si="105">H213-F213</f>
        <v>65</v>
      </c>
      <c r="L213" s="184">
        <f t="shared" ref="L213:L214" si="106">K213/F213</f>
        <v>0.23214285714285715</v>
      </c>
      <c r="M213" s="179" t="s">
        <v>596</v>
      </c>
      <c r="N213" s="185">
        <v>42814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72</v>
      </c>
      <c r="B214" s="177">
        <v>42657</v>
      </c>
      <c r="C214" s="177"/>
      <c r="D214" s="178" t="s">
        <v>732</v>
      </c>
      <c r="E214" s="179" t="s">
        <v>593</v>
      </c>
      <c r="F214" s="180">
        <v>245</v>
      </c>
      <c r="G214" s="179"/>
      <c r="H214" s="179">
        <v>325.5</v>
      </c>
      <c r="I214" s="181">
        <v>330</v>
      </c>
      <c r="J214" s="182" t="s">
        <v>733</v>
      </c>
      <c r="K214" s="183">
        <f t="shared" si="105"/>
        <v>80.5</v>
      </c>
      <c r="L214" s="184">
        <f t="shared" si="106"/>
        <v>0.32857142857142857</v>
      </c>
      <c r="M214" s="179" t="s">
        <v>596</v>
      </c>
      <c r="N214" s="185">
        <v>42769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73</v>
      </c>
      <c r="B215" s="177">
        <v>42660</v>
      </c>
      <c r="C215" s="177"/>
      <c r="D215" s="178" t="s">
        <v>734</v>
      </c>
      <c r="E215" s="179" t="s">
        <v>593</v>
      </c>
      <c r="F215" s="180">
        <v>125</v>
      </c>
      <c r="G215" s="179"/>
      <c r="H215" s="179">
        <v>160</v>
      </c>
      <c r="I215" s="181">
        <v>160</v>
      </c>
      <c r="J215" s="182" t="s">
        <v>687</v>
      </c>
      <c r="K215" s="183">
        <f t="shared" si="105"/>
        <v>35</v>
      </c>
      <c r="L215" s="184">
        <v>0.28000000000000003</v>
      </c>
      <c r="M215" s="179" t="s">
        <v>596</v>
      </c>
      <c r="N215" s="185">
        <v>42803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74</v>
      </c>
      <c r="B216" s="177">
        <v>42660</v>
      </c>
      <c r="C216" s="177"/>
      <c r="D216" s="178" t="s">
        <v>735</v>
      </c>
      <c r="E216" s="179" t="s">
        <v>593</v>
      </c>
      <c r="F216" s="180">
        <v>114</v>
      </c>
      <c r="G216" s="179"/>
      <c r="H216" s="179">
        <v>145</v>
      </c>
      <c r="I216" s="181">
        <v>145</v>
      </c>
      <c r="J216" s="182" t="s">
        <v>687</v>
      </c>
      <c r="K216" s="183">
        <f t="shared" si="105"/>
        <v>31</v>
      </c>
      <c r="L216" s="184">
        <f t="shared" ref="L216:L218" si="107">K216/F216</f>
        <v>0.27192982456140352</v>
      </c>
      <c r="M216" s="179" t="s">
        <v>596</v>
      </c>
      <c r="N216" s="185">
        <v>42859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75</v>
      </c>
      <c r="B217" s="177">
        <v>42660</v>
      </c>
      <c r="C217" s="177"/>
      <c r="D217" s="178" t="s">
        <v>736</v>
      </c>
      <c r="E217" s="179" t="s">
        <v>593</v>
      </c>
      <c r="F217" s="180">
        <v>212</v>
      </c>
      <c r="G217" s="179"/>
      <c r="H217" s="179">
        <v>280</v>
      </c>
      <c r="I217" s="181">
        <v>276</v>
      </c>
      <c r="J217" s="182" t="s">
        <v>737</v>
      </c>
      <c r="K217" s="183">
        <f t="shared" si="105"/>
        <v>68</v>
      </c>
      <c r="L217" s="184">
        <f t="shared" si="107"/>
        <v>0.32075471698113206</v>
      </c>
      <c r="M217" s="179" t="s">
        <v>596</v>
      </c>
      <c r="N217" s="185">
        <v>42858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76</v>
      </c>
      <c r="B218" s="177">
        <v>42678</v>
      </c>
      <c r="C218" s="177"/>
      <c r="D218" s="178" t="s">
        <v>466</v>
      </c>
      <c r="E218" s="179" t="s">
        <v>593</v>
      </c>
      <c r="F218" s="180">
        <v>155</v>
      </c>
      <c r="G218" s="179"/>
      <c r="H218" s="179">
        <v>210</v>
      </c>
      <c r="I218" s="181">
        <v>210</v>
      </c>
      <c r="J218" s="182" t="s">
        <v>738</v>
      </c>
      <c r="K218" s="183">
        <f t="shared" si="105"/>
        <v>55</v>
      </c>
      <c r="L218" s="184">
        <f t="shared" si="107"/>
        <v>0.35483870967741937</v>
      </c>
      <c r="M218" s="179" t="s">
        <v>596</v>
      </c>
      <c r="N218" s="185">
        <v>42944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6">
        <v>77</v>
      </c>
      <c r="B219" s="187">
        <v>42710</v>
      </c>
      <c r="C219" s="187"/>
      <c r="D219" s="188" t="s">
        <v>739</v>
      </c>
      <c r="E219" s="189" t="s">
        <v>593</v>
      </c>
      <c r="F219" s="190">
        <v>150.5</v>
      </c>
      <c r="G219" s="190"/>
      <c r="H219" s="191">
        <v>72.5</v>
      </c>
      <c r="I219" s="191">
        <v>174</v>
      </c>
      <c r="J219" s="192" t="s">
        <v>740</v>
      </c>
      <c r="K219" s="193">
        <v>-78</v>
      </c>
      <c r="L219" s="194">
        <v>-0.51827242524916906</v>
      </c>
      <c r="M219" s="190" t="s">
        <v>607</v>
      </c>
      <c r="N219" s="187">
        <v>43333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78</v>
      </c>
      <c r="B220" s="177">
        <v>42712</v>
      </c>
      <c r="C220" s="177"/>
      <c r="D220" s="178" t="s">
        <v>741</v>
      </c>
      <c r="E220" s="179" t="s">
        <v>593</v>
      </c>
      <c r="F220" s="180">
        <v>380</v>
      </c>
      <c r="G220" s="179"/>
      <c r="H220" s="179">
        <v>478</v>
      </c>
      <c r="I220" s="181">
        <v>468</v>
      </c>
      <c r="J220" s="182" t="s">
        <v>687</v>
      </c>
      <c r="K220" s="183">
        <f t="shared" ref="K220:K222" si="108">H220-F220</f>
        <v>98</v>
      </c>
      <c r="L220" s="184">
        <f t="shared" ref="L220:L222" si="109">K220/F220</f>
        <v>0.25789473684210529</v>
      </c>
      <c r="M220" s="179" t="s">
        <v>596</v>
      </c>
      <c r="N220" s="185">
        <v>43025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79</v>
      </c>
      <c r="B221" s="177">
        <v>42734</v>
      </c>
      <c r="C221" s="177"/>
      <c r="D221" s="178" t="s">
        <v>121</v>
      </c>
      <c r="E221" s="179" t="s">
        <v>593</v>
      </c>
      <c r="F221" s="180">
        <v>305</v>
      </c>
      <c r="G221" s="179"/>
      <c r="H221" s="179">
        <v>375</v>
      </c>
      <c r="I221" s="181">
        <v>375</v>
      </c>
      <c r="J221" s="182" t="s">
        <v>687</v>
      </c>
      <c r="K221" s="183">
        <f t="shared" si="108"/>
        <v>70</v>
      </c>
      <c r="L221" s="184">
        <f t="shared" si="109"/>
        <v>0.22950819672131148</v>
      </c>
      <c r="M221" s="179" t="s">
        <v>596</v>
      </c>
      <c r="N221" s="185">
        <v>42768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80</v>
      </c>
      <c r="B222" s="177">
        <v>42739</v>
      </c>
      <c r="C222" s="177"/>
      <c r="D222" s="178" t="s">
        <v>104</v>
      </c>
      <c r="E222" s="179" t="s">
        <v>593</v>
      </c>
      <c r="F222" s="180">
        <v>99.5</v>
      </c>
      <c r="G222" s="179"/>
      <c r="H222" s="179">
        <v>158</v>
      </c>
      <c r="I222" s="181">
        <v>158</v>
      </c>
      <c r="J222" s="182" t="s">
        <v>687</v>
      </c>
      <c r="K222" s="183">
        <f t="shared" si="108"/>
        <v>58.5</v>
      </c>
      <c r="L222" s="184">
        <f t="shared" si="109"/>
        <v>0.5879396984924623</v>
      </c>
      <c r="M222" s="179" t="s">
        <v>596</v>
      </c>
      <c r="N222" s="185">
        <v>42898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81</v>
      </c>
      <c r="B223" s="177">
        <v>42739</v>
      </c>
      <c r="C223" s="177"/>
      <c r="D223" s="178" t="s">
        <v>104</v>
      </c>
      <c r="E223" s="179" t="s">
        <v>593</v>
      </c>
      <c r="F223" s="180">
        <v>99.5</v>
      </c>
      <c r="G223" s="179"/>
      <c r="H223" s="179">
        <v>158</v>
      </c>
      <c r="I223" s="181">
        <v>158</v>
      </c>
      <c r="J223" s="182" t="s">
        <v>687</v>
      </c>
      <c r="K223" s="183">
        <v>58.5</v>
      </c>
      <c r="L223" s="184">
        <v>0.58793969849246197</v>
      </c>
      <c r="M223" s="179" t="s">
        <v>596</v>
      </c>
      <c r="N223" s="185">
        <v>42898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82</v>
      </c>
      <c r="B224" s="177">
        <v>42786</v>
      </c>
      <c r="C224" s="177"/>
      <c r="D224" s="178" t="s">
        <v>210</v>
      </c>
      <c r="E224" s="179" t="s">
        <v>593</v>
      </c>
      <c r="F224" s="180">
        <v>140.5</v>
      </c>
      <c r="G224" s="179"/>
      <c r="H224" s="179">
        <v>220</v>
      </c>
      <c r="I224" s="181">
        <v>220</v>
      </c>
      <c r="J224" s="182" t="s">
        <v>687</v>
      </c>
      <c r="K224" s="183">
        <f>H224-F224</f>
        <v>79.5</v>
      </c>
      <c r="L224" s="184">
        <f>K224/F224</f>
        <v>0.5658362989323843</v>
      </c>
      <c r="M224" s="179" t="s">
        <v>596</v>
      </c>
      <c r="N224" s="185">
        <v>42864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83</v>
      </c>
      <c r="B225" s="177">
        <v>42786</v>
      </c>
      <c r="C225" s="177"/>
      <c r="D225" s="178" t="s">
        <v>742</v>
      </c>
      <c r="E225" s="179" t="s">
        <v>593</v>
      </c>
      <c r="F225" s="180">
        <v>202.5</v>
      </c>
      <c r="G225" s="179"/>
      <c r="H225" s="179">
        <v>234</v>
      </c>
      <c r="I225" s="181">
        <v>234</v>
      </c>
      <c r="J225" s="182" t="s">
        <v>687</v>
      </c>
      <c r="K225" s="183">
        <v>31.5</v>
      </c>
      <c r="L225" s="184">
        <v>0.155555555555556</v>
      </c>
      <c r="M225" s="179" t="s">
        <v>596</v>
      </c>
      <c r="N225" s="185">
        <v>42836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84</v>
      </c>
      <c r="B226" s="177">
        <v>42818</v>
      </c>
      <c r="C226" s="177"/>
      <c r="D226" s="178" t="s">
        <v>743</v>
      </c>
      <c r="E226" s="179" t="s">
        <v>593</v>
      </c>
      <c r="F226" s="180">
        <v>300.5</v>
      </c>
      <c r="G226" s="179"/>
      <c r="H226" s="179">
        <v>417.5</v>
      </c>
      <c r="I226" s="181">
        <v>420</v>
      </c>
      <c r="J226" s="182" t="s">
        <v>744</v>
      </c>
      <c r="K226" s="183">
        <f>H226-F226</f>
        <v>117</v>
      </c>
      <c r="L226" s="184">
        <f>K226/F226</f>
        <v>0.38935108153078202</v>
      </c>
      <c r="M226" s="179" t="s">
        <v>596</v>
      </c>
      <c r="N226" s="185">
        <v>43070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85</v>
      </c>
      <c r="B227" s="177">
        <v>42818</v>
      </c>
      <c r="C227" s="177"/>
      <c r="D227" s="178" t="s">
        <v>717</v>
      </c>
      <c r="E227" s="179" t="s">
        <v>593</v>
      </c>
      <c r="F227" s="180">
        <v>850</v>
      </c>
      <c r="G227" s="179"/>
      <c r="H227" s="179">
        <v>1042.5</v>
      </c>
      <c r="I227" s="181">
        <v>1023</v>
      </c>
      <c r="J227" s="182" t="s">
        <v>745</v>
      </c>
      <c r="K227" s="183">
        <v>192.5</v>
      </c>
      <c r="L227" s="184">
        <v>0.22647058823529401</v>
      </c>
      <c r="M227" s="179" t="s">
        <v>596</v>
      </c>
      <c r="N227" s="185">
        <v>42830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86</v>
      </c>
      <c r="B228" s="177">
        <v>42830</v>
      </c>
      <c r="C228" s="177"/>
      <c r="D228" s="178" t="s">
        <v>497</v>
      </c>
      <c r="E228" s="179" t="s">
        <v>593</v>
      </c>
      <c r="F228" s="180">
        <v>785</v>
      </c>
      <c r="G228" s="179"/>
      <c r="H228" s="179">
        <v>930</v>
      </c>
      <c r="I228" s="181">
        <v>920</v>
      </c>
      <c r="J228" s="182" t="s">
        <v>746</v>
      </c>
      <c r="K228" s="183">
        <f>H228-F228</f>
        <v>145</v>
      </c>
      <c r="L228" s="184">
        <f>K228/F228</f>
        <v>0.18471337579617833</v>
      </c>
      <c r="M228" s="179" t="s">
        <v>596</v>
      </c>
      <c r="N228" s="185">
        <v>42976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6">
        <v>87</v>
      </c>
      <c r="B229" s="187">
        <v>42831</v>
      </c>
      <c r="C229" s="187"/>
      <c r="D229" s="188" t="s">
        <v>747</v>
      </c>
      <c r="E229" s="189" t="s">
        <v>593</v>
      </c>
      <c r="F229" s="190">
        <v>40</v>
      </c>
      <c r="G229" s="190"/>
      <c r="H229" s="191">
        <v>13.1</v>
      </c>
      <c r="I229" s="191">
        <v>60</v>
      </c>
      <c r="J229" s="192" t="s">
        <v>748</v>
      </c>
      <c r="K229" s="193">
        <v>-26.9</v>
      </c>
      <c r="L229" s="194">
        <v>-0.67249999999999999</v>
      </c>
      <c r="M229" s="190" t="s">
        <v>607</v>
      </c>
      <c r="N229" s="187">
        <v>43138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88</v>
      </c>
      <c r="B230" s="177">
        <v>42837</v>
      </c>
      <c r="C230" s="177"/>
      <c r="D230" s="178" t="s">
        <v>102</v>
      </c>
      <c r="E230" s="179" t="s">
        <v>593</v>
      </c>
      <c r="F230" s="180">
        <v>289.5</v>
      </c>
      <c r="G230" s="179"/>
      <c r="H230" s="179">
        <v>354</v>
      </c>
      <c r="I230" s="181">
        <v>360</v>
      </c>
      <c r="J230" s="182" t="s">
        <v>749</v>
      </c>
      <c r="K230" s="183">
        <f t="shared" ref="K230:K238" si="110">H230-F230</f>
        <v>64.5</v>
      </c>
      <c r="L230" s="184">
        <f t="shared" ref="L230:L238" si="111">K230/F230</f>
        <v>0.22279792746113988</v>
      </c>
      <c r="M230" s="179" t="s">
        <v>596</v>
      </c>
      <c r="N230" s="185">
        <v>43040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89</v>
      </c>
      <c r="B231" s="177">
        <v>42845</v>
      </c>
      <c r="C231" s="177"/>
      <c r="D231" s="178" t="s">
        <v>437</v>
      </c>
      <c r="E231" s="179" t="s">
        <v>593</v>
      </c>
      <c r="F231" s="180">
        <v>700</v>
      </c>
      <c r="G231" s="179"/>
      <c r="H231" s="179">
        <v>840</v>
      </c>
      <c r="I231" s="181">
        <v>840</v>
      </c>
      <c r="J231" s="182" t="s">
        <v>750</v>
      </c>
      <c r="K231" s="183">
        <f t="shared" si="110"/>
        <v>140</v>
      </c>
      <c r="L231" s="184">
        <f t="shared" si="111"/>
        <v>0.2</v>
      </c>
      <c r="M231" s="179" t="s">
        <v>596</v>
      </c>
      <c r="N231" s="185">
        <v>42893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90</v>
      </c>
      <c r="B232" s="177">
        <v>42887</v>
      </c>
      <c r="C232" s="177"/>
      <c r="D232" s="178" t="s">
        <v>751</v>
      </c>
      <c r="E232" s="179" t="s">
        <v>593</v>
      </c>
      <c r="F232" s="180">
        <v>130</v>
      </c>
      <c r="G232" s="179"/>
      <c r="H232" s="179">
        <v>144.25</v>
      </c>
      <c r="I232" s="181">
        <v>170</v>
      </c>
      <c r="J232" s="182" t="s">
        <v>752</v>
      </c>
      <c r="K232" s="183">
        <f t="shared" si="110"/>
        <v>14.25</v>
      </c>
      <c r="L232" s="184">
        <f t="shared" si="111"/>
        <v>0.10961538461538461</v>
      </c>
      <c r="M232" s="179" t="s">
        <v>596</v>
      </c>
      <c r="N232" s="185">
        <v>43675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91</v>
      </c>
      <c r="B233" s="177">
        <v>42901</v>
      </c>
      <c r="C233" s="177"/>
      <c r="D233" s="178" t="s">
        <v>753</v>
      </c>
      <c r="E233" s="179" t="s">
        <v>593</v>
      </c>
      <c r="F233" s="180">
        <v>214.5</v>
      </c>
      <c r="G233" s="179"/>
      <c r="H233" s="179">
        <v>262</v>
      </c>
      <c r="I233" s="181">
        <v>262</v>
      </c>
      <c r="J233" s="182" t="s">
        <v>618</v>
      </c>
      <c r="K233" s="183">
        <f t="shared" si="110"/>
        <v>47.5</v>
      </c>
      <c r="L233" s="184">
        <f t="shared" si="111"/>
        <v>0.22144522144522144</v>
      </c>
      <c r="M233" s="179" t="s">
        <v>596</v>
      </c>
      <c r="N233" s="185">
        <v>42977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7">
        <v>92</v>
      </c>
      <c r="B234" s="208">
        <v>42933</v>
      </c>
      <c r="C234" s="208"/>
      <c r="D234" s="209" t="s">
        <v>754</v>
      </c>
      <c r="E234" s="210" t="s">
        <v>593</v>
      </c>
      <c r="F234" s="211">
        <v>370</v>
      </c>
      <c r="G234" s="210"/>
      <c r="H234" s="210">
        <v>447.5</v>
      </c>
      <c r="I234" s="212">
        <v>450</v>
      </c>
      <c r="J234" s="213" t="s">
        <v>687</v>
      </c>
      <c r="K234" s="183">
        <f t="shared" si="110"/>
        <v>77.5</v>
      </c>
      <c r="L234" s="214">
        <f t="shared" si="111"/>
        <v>0.20945945945945946</v>
      </c>
      <c r="M234" s="210" t="s">
        <v>596</v>
      </c>
      <c r="N234" s="215">
        <v>43035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7">
        <v>93</v>
      </c>
      <c r="B235" s="208">
        <v>42943</v>
      </c>
      <c r="C235" s="208"/>
      <c r="D235" s="209" t="s">
        <v>208</v>
      </c>
      <c r="E235" s="210" t="s">
        <v>593</v>
      </c>
      <c r="F235" s="211">
        <v>657.5</v>
      </c>
      <c r="G235" s="210"/>
      <c r="H235" s="210">
        <v>825</v>
      </c>
      <c r="I235" s="212">
        <v>820</v>
      </c>
      <c r="J235" s="213" t="s">
        <v>687</v>
      </c>
      <c r="K235" s="183">
        <f t="shared" si="110"/>
        <v>167.5</v>
      </c>
      <c r="L235" s="214">
        <f t="shared" si="111"/>
        <v>0.25475285171102663</v>
      </c>
      <c r="M235" s="210" t="s">
        <v>596</v>
      </c>
      <c r="N235" s="215">
        <v>43090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94</v>
      </c>
      <c r="B236" s="177">
        <v>42964</v>
      </c>
      <c r="C236" s="177"/>
      <c r="D236" s="178" t="s">
        <v>385</v>
      </c>
      <c r="E236" s="179" t="s">
        <v>593</v>
      </c>
      <c r="F236" s="180">
        <v>605</v>
      </c>
      <c r="G236" s="179"/>
      <c r="H236" s="179">
        <v>750</v>
      </c>
      <c r="I236" s="181">
        <v>750</v>
      </c>
      <c r="J236" s="182" t="s">
        <v>746</v>
      </c>
      <c r="K236" s="183">
        <f t="shared" si="110"/>
        <v>145</v>
      </c>
      <c r="L236" s="184">
        <f t="shared" si="111"/>
        <v>0.23966942148760331</v>
      </c>
      <c r="M236" s="179" t="s">
        <v>596</v>
      </c>
      <c r="N236" s="185">
        <v>43027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6">
        <v>95</v>
      </c>
      <c r="B237" s="187">
        <v>42979</v>
      </c>
      <c r="C237" s="187"/>
      <c r="D237" s="195" t="s">
        <v>755</v>
      </c>
      <c r="E237" s="190" t="s">
        <v>593</v>
      </c>
      <c r="F237" s="190">
        <v>255</v>
      </c>
      <c r="G237" s="191"/>
      <c r="H237" s="191">
        <v>217.25</v>
      </c>
      <c r="I237" s="191">
        <v>320</v>
      </c>
      <c r="J237" s="192" t="s">
        <v>756</v>
      </c>
      <c r="K237" s="193">
        <f t="shared" si="110"/>
        <v>-37.75</v>
      </c>
      <c r="L237" s="196">
        <f t="shared" si="111"/>
        <v>-0.14803921568627451</v>
      </c>
      <c r="M237" s="190" t="s">
        <v>607</v>
      </c>
      <c r="N237" s="187">
        <v>43661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96</v>
      </c>
      <c r="B238" s="177">
        <v>42997</v>
      </c>
      <c r="C238" s="177"/>
      <c r="D238" s="178" t="s">
        <v>757</v>
      </c>
      <c r="E238" s="179" t="s">
        <v>593</v>
      </c>
      <c r="F238" s="180">
        <v>215</v>
      </c>
      <c r="G238" s="179"/>
      <c r="H238" s="179">
        <v>258</v>
      </c>
      <c r="I238" s="181">
        <v>258</v>
      </c>
      <c r="J238" s="182" t="s">
        <v>687</v>
      </c>
      <c r="K238" s="183">
        <f t="shared" si="110"/>
        <v>43</v>
      </c>
      <c r="L238" s="184">
        <f t="shared" si="111"/>
        <v>0.2</v>
      </c>
      <c r="M238" s="179" t="s">
        <v>596</v>
      </c>
      <c r="N238" s="185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97</v>
      </c>
      <c r="B239" s="177">
        <v>42997</v>
      </c>
      <c r="C239" s="177"/>
      <c r="D239" s="178" t="s">
        <v>757</v>
      </c>
      <c r="E239" s="179" t="s">
        <v>593</v>
      </c>
      <c r="F239" s="180">
        <v>215</v>
      </c>
      <c r="G239" s="179"/>
      <c r="H239" s="179">
        <v>258</v>
      </c>
      <c r="I239" s="181">
        <v>258</v>
      </c>
      <c r="J239" s="213" t="s">
        <v>687</v>
      </c>
      <c r="K239" s="183">
        <v>43</v>
      </c>
      <c r="L239" s="184">
        <v>0.2</v>
      </c>
      <c r="M239" s="179" t="s">
        <v>596</v>
      </c>
      <c r="N239" s="185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7">
        <v>98</v>
      </c>
      <c r="B240" s="208">
        <v>42998</v>
      </c>
      <c r="C240" s="208"/>
      <c r="D240" s="209" t="s">
        <v>758</v>
      </c>
      <c r="E240" s="210" t="s">
        <v>593</v>
      </c>
      <c r="F240" s="180">
        <v>75</v>
      </c>
      <c r="G240" s="210"/>
      <c r="H240" s="210">
        <v>90</v>
      </c>
      <c r="I240" s="212">
        <v>90</v>
      </c>
      <c r="J240" s="182" t="s">
        <v>759</v>
      </c>
      <c r="K240" s="183">
        <f t="shared" ref="K240:K245" si="112">H240-F240</f>
        <v>15</v>
      </c>
      <c r="L240" s="184">
        <f t="shared" ref="L240:L245" si="113">K240/F240</f>
        <v>0.2</v>
      </c>
      <c r="M240" s="179" t="s">
        <v>596</v>
      </c>
      <c r="N240" s="185">
        <v>43019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7">
        <v>99</v>
      </c>
      <c r="B241" s="208">
        <v>43011</v>
      </c>
      <c r="C241" s="208"/>
      <c r="D241" s="209" t="s">
        <v>760</v>
      </c>
      <c r="E241" s="210" t="s">
        <v>593</v>
      </c>
      <c r="F241" s="211">
        <v>315</v>
      </c>
      <c r="G241" s="210"/>
      <c r="H241" s="210">
        <v>392</v>
      </c>
      <c r="I241" s="212">
        <v>384</v>
      </c>
      <c r="J241" s="213" t="s">
        <v>761</v>
      </c>
      <c r="K241" s="183">
        <f t="shared" si="112"/>
        <v>77</v>
      </c>
      <c r="L241" s="214">
        <f t="shared" si="113"/>
        <v>0.24444444444444444</v>
      </c>
      <c r="M241" s="210" t="s">
        <v>596</v>
      </c>
      <c r="N241" s="215">
        <v>43017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7">
        <v>100</v>
      </c>
      <c r="B242" s="208">
        <v>43013</v>
      </c>
      <c r="C242" s="208"/>
      <c r="D242" s="209" t="s">
        <v>470</v>
      </c>
      <c r="E242" s="210" t="s">
        <v>593</v>
      </c>
      <c r="F242" s="211">
        <v>145</v>
      </c>
      <c r="G242" s="210"/>
      <c r="H242" s="210">
        <v>179</v>
      </c>
      <c r="I242" s="212">
        <v>180</v>
      </c>
      <c r="J242" s="213" t="s">
        <v>762</v>
      </c>
      <c r="K242" s="183">
        <f t="shared" si="112"/>
        <v>34</v>
      </c>
      <c r="L242" s="214">
        <f t="shared" si="113"/>
        <v>0.23448275862068965</v>
      </c>
      <c r="M242" s="210" t="s">
        <v>596</v>
      </c>
      <c r="N242" s="215">
        <v>43025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7">
        <v>101</v>
      </c>
      <c r="B243" s="208">
        <v>43014</v>
      </c>
      <c r="C243" s="208"/>
      <c r="D243" s="209" t="s">
        <v>360</v>
      </c>
      <c r="E243" s="210" t="s">
        <v>593</v>
      </c>
      <c r="F243" s="211">
        <v>256</v>
      </c>
      <c r="G243" s="210"/>
      <c r="H243" s="210">
        <v>323</v>
      </c>
      <c r="I243" s="212">
        <v>320</v>
      </c>
      <c r="J243" s="213" t="s">
        <v>687</v>
      </c>
      <c r="K243" s="183">
        <f t="shared" si="112"/>
        <v>67</v>
      </c>
      <c r="L243" s="214">
        <f t="shared" si="113"/>
        <v>0.26171875</v>
      </c>
      <c r="M243" s="210" t="s">
        <v>596</v>
      </c>
      <c r="N243" s="215">
        <v>43067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7">
        <v>102</v>
      </c>
      <c r="B244" s="208">
        <v>43017</v>
      </c>
      <c r="C244" s="208"/>
      <c r="D244" s="209" t="s">
        <v>374</v>
      </c>
      <c r="E244" s="210" t="s">
        <v>593</v>
      </c>
      <c r="F244" s="211">
        <v>137.5</v>
      </c>
      <c r="G244" s="210"/>
      <c r="H244" s="210">
        <v>184</v>
      </c>
      <c r="I244" s="212">
        <v>183</v>
      </c>
      <c r="J244" s="213" t="s">
        <v>763</v>
      </c>
      <c r="K244" s="183">
        <f t="shared" si="112"/>
        <v>46.5</v>
      </c>
      <c r="L244" s="214">
        <f t="shared" si="113"/>
        <v>0.33818181818181819</v>
      </c>
      <c r="M244" s="210" t="s">
        <v>596</v>
      </c>
      <c r="N244" s="215">
        <v>43108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7">
        <v>103</v>
      </c>
      <c r="B245" s="208">
        <v>43018</v>
      </c>
      <c r="C245" s="208"/>
      <c r="D245" s="209" t="s">
        <v>764</v>
      </c>
      <c r="E245" s="210" t="s">
        <v>593</v>
      </c>
      <c r="F245" s="211">
        <v>125.5</v>
      </c>
      <c r="G245" s="210"/>
      <c r="H245" s="210">
        <v>158</v>
      </c>
      <c r="I245" s="212">
        <v>155</v>
      </c>
      <c r="J245" s="213" t="s">
        <v>765</v>
      </c>
      <c r="K245" s="183">
        <f t="shared" si="112"/>
        <v>32.5</v>
      </c>
      <c r="L245" s="214">
        <f t="shared" si="113"/>
        <v>0.25896414342629481</v>
      </c>
      <c r="M245" s="210" t="s">
        <v>596</v>
      </c>
      <c r="N245" s="215">
        <v>43067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7">
        <v>104</v>
      </c>
      <c r="B246" s="208">
        <v>43018</v>
      </c>
      <c r="C246" s="208"/>
      <c r="D246" s="209" t="s">
        <v>766</v>
      </c>
      <c r="E246" s="210" t="s">
        <v>593</v>
      </c>
      <c r="F246" s="211">
        <v>895</v>
      </c>
      <c r="G246" s="210"/>
      <c r="H246" s="210">
        <v>1122.5</v>
      </c>
      <c r="I246" s="212">
        <v>1078</v>
      </c>
      <c r="J246" s="213" t="s">
        <v>767</v>
      </c>
      <c r="K246" s="183">
        <v>227.5</v>
      </c>
      <c r="L246" s="214">
        <v>0.25418994413407803</v>
      </c>
      <c r="M246" s="210" t="s">
        <v>596</v>
      </c>
      <c r="N246" s="215">
        <v>43117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7">
        <v>105</v>
      </c>
      <c r="B247" s="208">
        <v>43020</v>
      </c>
      <c r="C247" s="208"/>
      <c r="D247" s="209" t="s">
        <v>369</v>
      </c>
      <c r="E247" s="210" t="s">
        <v>593</v>
      </c>
      <c r="F247" s="211">
        <v>525</v>
      </c>
      <c r="G247" s="210"/>
      <c r="H247" s="210">
        <v>629</v>
      </c>
      <c r="I247" s="212">
        <v>629</v>
      </c>
      <c r="J247" s="213" t="s">
        <v>687</v>
      </c>
      <c r="K247" s="183">
        <v>104</v>
      </c>
      <c r="L247" s="214">
        <v>0.19809523809523799</v>
      </c>
      <c r="M247" s="210" t="s">
        <v>596</v>
      </c>
      <c r="N247" s="215">
        <v>43119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7">
        <v>106</v>
      </c>
      <c r="B248" s="208">
        <v>43046</v>
      </c>
      <c r="C248" s="208"/>
      <c r="D248" s="209" t="s">
        <v>410</v>
      </c>
      <c r="E248" s="210" t="s">
        <v>593</v>
      </c>
      <c r="F248" s="211">
        <v>740</v>
      </c>
      <c r="G248" s="210"/>
      <c r="H248" s="210">
        <v>892.5</v>
      </c>
      <c r="I248" s="212">
        <v>900</v>
      </c>
      <c r="J248" s="213" t="s">
        <v>768</v>
      </c>
      <c r="K248" s="183">
        <f t="shared" ref="K248:K250" si="114">H248-F248</f>
        <v>152.5</v>
      </c>
      <c r="L248" s="214">
        <f t="shared" ref="L248:L250" si="115">K248/F248</f>
        <v>0.20608108108108109</v>
      </c>
      <c r="M248" s="210" t="s">
        <v>596</v>
      </c>
      <c r="N248" s="215">
        <v>43052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107</v>
      </c>
      <c r="B249" s="177">
        <v>43073</v>
      </c>
      <c r="C249" s="177"/>
      <c r="D249" s="178" t="s">
        <v>769</v>
      </c>
      <c r="E249" s="179" t="s">
        <v>593</v>
      </c>
      <c r="F249" s="180">
        <v>118.5</v>
      </c>
      <c r="G249" s="179"/>
      <c r="H249" s="179">
        <v>143.5</v>
      </c>
      <c r="I249" s="181">
        <v>145</v>
      </c>
      <c r="J249" s="182" t="s">
        <v>770</v>
      </c>
      <c r="K249" s="183">
        <f t="shared" si="114"/>
        <v>25</v>
      </c>
      <c r="L249" s="184">
        <f t="shared" si="115"/>
        <v>0.2109704641350211</v>
      </c>
      <c r="M249" s="179" t="s">
        <v>596</v>
      </c>
      <c r="N249" s="185">
        <v>43097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6">
        <v>108</v>
      </c>
      <c r="B250" s="187">
        <v>43090</v>
      </c>
      <c r="C250" s="187"/>
      <c r="D250" s="188" t="s">
        <v>442</v>
      </c>
      <c r="E250" s="189" t="s">
        <v>593</v>
      </c>
      <c r="F250" s="190">
        <v>715</v>
      </c>
      <c r="G250" s="190"/>
      <c r="H250" s="191">
        <v>500</v>
      </c>
      <c r="I250" s="191">
        <v>872</v>
      </c>
      <c r="J250" s="192" t="s">
        <v>771</v>
      </c>
      <c r="K250" s="193">
        <f t="shared" si="114"/>
        <v>-215</v>
      </c>
      <c r="L250" s="194">
        <f t="shared" si="115"/>
        <v>-0.30069930069930068</v>
      </c>
      <c r="M250" s="190" t="s">
        <v>607</v>
      </c>
      <c r="N250" s="187">
        <v>43670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109</v>
      </c>
      <c r="B251" s="177">
        <v>43098</v>
      </c>
      <c r="C251" s="177"/>
      <c r="D251" s="178" t="s">
        <v>760</v>
      </c>
      <c r="E251" s="179" t="s">
        <v>593</v>
      </c>
      <c r="F251" s="180">
        <v>435</v>
      </c>
      <c r="G251" s="179"/>
      <c r="H251" s="179">
        <v>542.5</v>
      </c>
      <c r="I251" s="181">
        <v>539</v>
      </c>
      <c r="J251" s="182" t="s">
        <v>687</v>
      </c>
      <c r="K251" s="183">
        <v>107.5</v>
      </c>
      <c r="L251" s="184">
        <v>0.247126436781609</v>
      </c>
      <c r="M251" s="179" t="s">
        <v>596</v>
      </c>
      <c r="N251" s="185">
        <v>43206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110</v>
      </c>
      <c r="B252" s="177">
        <v>43098</v>
      </c>
      <c r="C252" s="177"/>
      <c r="D252" s="178" t="s">
        <v>562</v>
      </c>
      <c r="E252" s="179" t="s">
        <v>593</v>
      </c>
      <c r="F252" s="180">
        <v>885</v>
      </c>
      <c r="G252" s="179"/>
      <c r="H252" s="179">
        <v>1090</v>
      </c>
      <c r="I252" s="181">
        <v>1084</v>
      </c>
      <c r="J252" s="182" t="s">
        <v>687</v>
      </c>
      <c r="K252" s="183">
        <v>205</v>
      </c>
      <c r="L252" s="184">
        <v>0.23163841807909599</v>
      </c>
      <c r="M252" s="179" t="s">
        <v>596</v>
      </c>
      <c r="N252" s="185">
        <v>43213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111</v>
      </c>
      <c r="B253" s="217">
        <v>43192</v>
      </c>
      <c r="C253" s="217"/>
      <c r="D253" s="195" t="s">
        <v>772</v>
      </c>
      <c r="E253" s="190" t="s">
        <v>593</v>
      </c>
      <c r="F253" s="218">
        <v>478.5</v>
      </c>
      <c r="G253" s="190"/>
      <c r="H253" s="190">
        <v>442</v>
      </c>
      <c r="I253" s="191">
        <v>613</v>
      </c>
      <c r="J253" s="192" t="s">
        <v>773</v>
      </c>
      <c r="K253" s="193">
        <f t="shared" ref="K253:K256" si="116">H253-F253</f>
        <v>-36.5</v>
      </c>
      <c r="L253" s="194">
        <f t="shared" ref="L253:L256" si="117">K253/F253</f>
        <v>-7.6280041797283177E-2</v>
      </c>
      <c r="M253" s="190" t="s">
        <v>607</v>
      </c>
      <c r="N253" s="187">
        <v>43762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6">
        <v>112</v>
      </c>
      <c r="B254" s="187">
        <v>43194</v>
      </c>
      <c r="C254" s="187"/>
      <c r="D254" s="188" t="s">
        <v>774</v>
      </c>
      <c r="E254" s="189" t="s">
        <v>593</v>
      </c>
      <c r="F254" s="190">
        <f>141.5-7.3</f>
        <v>134.19999999999999</v>
      </c>
      <c r="G254" s="190"/>
      <c r="H254" s="191">
        <v>77</v>
      </c>
      <c r="I254" s="191">
        <v>180</v>
      </c>
      <c r="J254" s="192" t="s">
        <v>775</v>
      </c>
      <c r="K254" s="193">
        <f t="shared" si="116"/>
        <v>-57.199999999999989</v>
      </c>
      <c r="L254" s="194">
        <f t="shared" si="117"/>
        <v>-0.42622950819672129</v>
      </c>
      <c r="M254" s="190" t="s">
        <v>607</v>
      </c>
      <c r="N254" s="187">
        <v>43522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6">
        <v>113</v>
      </c>
      <c r="B255" s="187">
        <v>43209</v>
      </c>
      <c r="C255" s="187"/>
      <c r="D255" s="188" t="s">
        <v>776</v>
      </c>
      <c r="E255" s="189" t="s">
        <v>593</v>
      </c>
      <c r="F255" s="190">
        <v>430</v>
      </c>
      <c r="G255" s="190"/>
      <c r="H255" s="191">
        <v>220</v>
      </c>
      <c r="I255" s="191">
        <v>537</v>
      </c>
      <c r="J255" s="192" t="s">
        <v>777</v>
      </c>
      <c r="K255" s="193">
        <f t="shared" si="116"/>
        <v>-210</v>
      </c>
      <c r="L255" s="194">
        <f t="shared" si="117"/>
        <v>-0.48837209302325579</v>
      </c>
      <c r="M255" s="190" t="s">
        <v>607</v>
      </c>
      <c r="N255" s="187">
        <v>43252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7">
        <v>114</v>
      </c>
      <c r="B256" s="208">
        <v>43220</v>
      </c>
      <c r="C256" s="208"/>
      <c r="D256" s="209" t="s">
        <v>778</v>
      </c>
      <c r="E256" s="210" t="s">
        <v>593</v>
      </c>
      <c r="F256" s="210">
        <v>153.5</v>
      </c>
      <c r="G256" s="210"/>
      <c r="H256" s="210">
        <v>196</v>
      </c>
      <c r="I256" s="212">
        <v>196</v>
      </c>
      <c r="J256" s="182" t="s">
        <v>779</v>
      </c>
      <c r="K256" s="183">
        <f t="shared" si="116"/>
        <v>42.5</v>
      </c>
      <c r="L256" s="184">
        <f t="shared" si="117"/>
        <v>0.27687296416938112</v>
      </c>
      <c r="M256" s="179" t="s">
        <v>596</v>
      </c>
      <c r="N256" s="185">
        <v>43605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6">
        <v>115</v>
      </c>
      <c r="B257" s="187">
        <v>43306</v>
      </c>
      <c r="C257" s="187"/>
      <c r="D257" s="188" t="s">
        <v>747</v>
      </c>
      <c r="E257" s="189" t="s">
        <v>593</v>
      </c>
      <c r="F257" s="190">
        <v>27.5</v>
      </c>
      <c r="G257" s="190"/>
      <c r="H257" s="191">
        <v>13.1</v>
      </c>
      <c r="I257" s="191">
        <v>60</v>
      </c>
      <c r="J257" s="192" t="s">
        <v>780</v>
      </c>
      <c r="K257" s="193">
        <v>-14.4</v>
      </c>
      <c r="L257" s="194">
        <v>-0.52363636363636401</v>
      </c>
      <c r="M257" s="190" t="s">
        <v>607</v>
      </c>
      <c r="N257" s="187">
        <v>43138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116</v>
      </c>
      <c r="B258" s="217">
        <v>43318</v>
      </c>
      <c r="C258" s="217"/>
      <c r="D258" s="195" t="s">
        <v>781</v>
      </c>
      <c r="E258" s="190" t="s">
        <v>593</v>
      </c>
      <c r="F258" s="190">
        <v>148.5</v>
      </c>
      <c r="G258" s="190"/>
      <c r="H258" s="190">
        <v>102</v>
      </c>
      <c r="I258" s="191">
        <v>182</v>
      </c>
      <c r="J258" s="192" t="s">
        <v>782</v>
      </c>
      <c r="K258" s="193">
        <f>H258-F258</f>
        <v>-46.5</v>
      </c>
      <c r="L258" s="194">
        <f>K258/F258</f>
        <v>-0.31313131313131315</v>
      </c>
      <c r="M258" s="190" t="s">
        <v>607</v>
      </c>
      <c r="N258" s="187">
        <v>43661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117</v>
      </c>
      <c r="B259" s="177">
        <v>43335</v>
      </c>
      <c r="C259" s="177"/>
      <c r="D259" s="178" t="s">
        <v>783</v>
      </c>
      <c r="E259" s="179" t="s">
        <v>593</v>
      </c>
      <c r="F259" s="210">
        <v>285</v>
      </c>
      <c r="G259" s="179"/>
      <c r="H259" s="179">
        <v>355</v>
      </c>
      <c r="I259" s="181">
        <v>364</v>
      </c>
      <c r="J259" s="182" t="s">
        <v>784</v>
      </c>
      <c r="K259" s="183">
        <v>70</v>
      </c>
      <c r="L259" s="184">
        <v>0.24561403508771901</v>
      </c>
      <c r="M259" s="179" t="s">
        <v>596</v>
      </c>
      <c r="N259" s="185">
        <v>43455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118</v>
      </c>
      <c r="B260" s="177">
        <v>43341</v>
      </c>
      <c r="C260" s="177"/>
      <c r="D260" s="178" t="s">
        <v>400</v>
      </c>
      <c r="E260" s="179" t="s">
        <v>593</v>
      </c>
      <c r="F260" s="210">
        <v>525</v>
      </c>
      <c r="G260" s="179"/>
      <c r="H260" s="179">
        <v>585</v>
      </c>
      <c r="I260" s="181">
        <v>635</v>
      </c>
      <c r="J260" s="182" t="s">
        <v>785</v>
      </c>
      <c r="K260" s="183">
        <f t="shared" ref="K260:K311" si="118">H260-F260</f>
        <v>60</v>
      </c>
      <c r="L260" s="184">
        <f t="shared" ref="L260:L311" si="119">K260/F260</f>
        <v>0.11428571428571428</v>
      </c>
      <c r="M260" s="179" t="s">
        <v>596</v>
      </c>
      <c r="N260" s="185">
        <v>43662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119</v>
      </c>
      <c r="B261" s="177">
        <v>43395</v>
      </c>
      <c r="C261" s="177"/>
      <c r="D261" s="178" t="s">
        <v>385</v>
      </c>
      <c r="E261" s="179" t="s">
        <v>593</v>
      </c>
      <c r="F261" s="210">
        <v>475</v>
      </c>
      <c r="G261" s="179"/>
      <c r="H261" s="179">
        <v>574</v>
      </c>
      <c r="I261" s="181">
        <v>570</v>
      </c>
      <c r="J261" s="182" t="s">
        <v>687</v>
      </c>
      <c r="K261" s="183">
        <f t="shared" si="118"/>
        <v>99</v>
      </c>
      <c r="L261" s="184">
        <f t="shared" si="119"/>
        <v>0.20842105263157895</v>
      </c>
      <c r="M261" s="179" t="s">
        <v>596</v>
      </c>
      <c r="N261" s="185">
        <v>43403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7">
        <v>120</v>
      </c>
      <c r="B262" s="208">
        <v>43397</v>
      </c>
      <c r="C262" s="208"/>
      <c r="D262" s="209" t="s">
        <v>786</v>
      </c>
      <c r="E262" s="210" t="s">
        <v>593</v>
      </c>
      <c r="F262" s="210">
        <v>707.5</v>
      </c>
      <c r="G262" s="210"/>
      <c r="H262" s="210">
        <v>872</v>
      </c>
      <c r="I262" s="212">
        <v>872</v>
      </c>
      <c r="J262" s="213" t="s">
        <v>687</v>
      </c>
      <c r="K262" s="183">
        <f t="shared" si="118"/>
        <v>164.5</v>
      </c>
      <c r="L262" s="214">
        <f t="shared" si="119"/>
        <v>0.23250883392226149</v>
      </c>
      <c r="M262" s="210" t="s">
        <v>596</v>
      </c>
      <c r="N262" s="215">
        <v>43482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7">
        <v>121</v>
      </c>
      <c r="B263" s="208">
        <v>43398</v>
      </c>
      <c r="C263" s="208"/>
      <c r="D263" s="209" t="s">
        <v>787</v>
      </c>
      <c r="E263" s="210" t="s">
        <v>593</v>
      </c>
      <c r="F263" s="210">
        <v>162</v>
      </c>
      <c r="G263" s="210"/>
      <c r="H263" s="210">
        <v>204</v>
      </c>
      <c r="I263" s="212">
        <v>209</v>
      </c>
      <c r="J263" s="213" t="s">
        <v>788</v>
      </c>
      <c r="K263" s="183">
        <f t="shared" si="118"/>
        <v>42</v>
      </c>
      <c r="L263" s="214">
        <f t="shared" si="119"/>
        <v>0.25925925925925924</v>
      </c>
      <c r="M263" s="210" t="s">
        <v>596</v>
      </c>
      <c r="N263" s="215">
        <v>43539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7">
        <v>122</v>
      </c>
      <c r="B264" s="208">
        <v>43399</v>
      </c>
      <c r="C264" s="208"/>
      <c r="D264" s="209" t="s">
        <v>490</v>
      </c>
      <c r="E264" s="210" t="s">
        <v>593</v>
      </c>
      <c r="F264" s="210">
        <v>240</v>
      </c>
      <c r="G264" s="210"/>
      <c r="H264" s="210">
        <v>297</v>
      </c>
      <c r="I264" s="212">
        <v>297</v>
      </c>
      <c r="J264" s="213" t="s">
        <v>687</v>
      </c>
      <c r="K264" s="219">
        <f t="shared" si="118"/>
        <v>57</v>
      </c>
      <c r="L264" s="214">
        <f t="shared" si="119"/>
        <v>0.23749999999999999</v>
      </c>
      <c r="M264" s="210" t="s">
        <v>596</v>
      </c>
      <c r="N264" s="215">
        <v>43417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123</v>
      </c>
      <c r="B265" s="177">
        <v>43439</v>
      </c>
      <c r="C265" s="177"/>
      <c r="D265" s="178" t="s">
        <v>789</v>
      </c>
      <c r="E265" s="179" t="s">
        <v>593</v>
      </c>
      <c r="F265" s="179">
        <v>202.5</v>
      </c>
      <c r="G265" s="179"/>
      <c r="H265" s="179">
        <v>255</v>
      </c>
      <c r="I265" s="181">
        <v>252</v>
      </c>
      <c r="J265" s="182" t="s">
        <v>687</v>
      </c>
      <c r="K265" s="183">
        <f t="shared" si="118"/>
        <v>52.5</v>
      </c>
      <c r="L265" s="184">
        <f t="shared" si="119"/>
        <v>0.25925925925925924</v>
      </c>
      <c r="M265" s="179" t="s">
        <v>596</v>
      </c>
      <c r="N265" s="185">
        <v>43542</v>
      </c>
      <c r="O265" s="1"/>
      <c r="P265" s="1"/>
      <c r="Q265" s="1"/>
      <c r="R265" s="6" t="s">
        <v>790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7">
        <v>124</v>
      </c>
      <c r="B266" s="208">
        <v>43465</v>
      </c>
      <c r="C266" s="177"/>
      <c r="D266" s="209" t="s">
        <v>159</v>
      </c>
      <c r="E266" s="210" t="s">
        <v>593</v>
      </c>
      <c r="F266" s="210">
        <v>710</v>
      </c>
      <c r="G266" s="210"/>
      <c r="H266" s="210">
        <v>866</v>
      </c>
      <c r="I266" s="212">
        <v>866</v>
      </c>
      <c r="J266" s="213" t="s">
        <v>687</v>
      </c>
      <c r="K266" s="183">
        <f t="shared" si="118"/>
        <v>156</v>
      </c>
      <c r="L266" s="184">
        <f t="shared" si="119"/>
        <v>0.21971830985915494</v>
      </c>
      <c r="M266" s="179" t="s">
        <v>596</v>
      </c>
      <c r="N266" s="185">
        <v>43553</v>
      </c>
      <c r="O266" s="1"/>
      <c r="P266" s="1"/>
      <c r="Q266" s="1"/>
      <c r="R266" s="6" t="s">
        <v>790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7">
        <v>125</v>
      </c>
      <c r="B267" s="208">
        <v>43522</v>
      </c>
      <c r="C267" s="208"/>
      <c r="D267" s="209" t="s">
        <v>174</v>
      </c>
      <c r="E267" s="210" t="s">
        <v>593</v>
      </c>
      <c r="F267" s="210">
        <v>337.25</v>
      </c>
      <c r="G267" s="210"/>
      <c r="H267" s="210">
        <v>398.5</v>
      </c>
      <c r="I267" s="212">
        <v>411</v>
      </c>
      <c r="J267" s="182" t="s">
        <v>791</v>
      </c>
      <c r="K267" s="183">
        <f t="shared" si="118"/>
        <v>61.25</v>
      </c>
      <c r="L267" s="184">
        <f t="shared" si="119"/>
        <v>0.1816160118606375</v>
      </c>
      <c r="M267" s="179" t="s">
        <v>596</v>
      </c>
      <c r="N267" s="185">
        <v>43760</v>
      </c>
      <c r="O267" s="1"/>
      <c r="P267" s="1"/>
      <c r="Q267" s="1"/>
      <c r="R267" s="6" t="s">
        <v>790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0">
        <v>126</v>
      </c>
      <c r="B268" s="221">
        <v>43559</v>
      </c>
      <c r="C268" s="221"/>
      <c r="D268" s="222" t="s">
        <v>792</v>
      </c>
      <c r="E268" s="223" t="s">
        <v>593</v>
      </c>
      <c r="F268" s="223">
        <v>130</v>
      </c>
      <c r="G268" s="223"/>
      <c r="H268" s="223">
        <v>65</v>
      </c>
      <c r="I268" s="224">
        <v>158</v>
      </c>
      <c r="J268" s="192" t="s">
        <v>793</v>
      </c>
      <c r="K268" s="193">
        <f t="shared" si="118"/>
        <v>-65</v>
      </c>
      <c r="L268" s="194">
        <f t="shared" si="119"/>
        <v>-0.5</v>
      </c>
      <c r="M268" s="190" t="s">
        <v>607</v>
      </c>
      <c r="N268" s="187">
        <v>43726</v>
      </c>
      <c r="O268" s="1"/>
      <c r="P268" s="1"/>
      <c r="Q268" s="1"/>
      <c r="R268" s="6" t="s">
        <v>794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7">
        <v>127</v>
      </c>
      <c r="B269" s="208">
        <v>43017</v>
      </c>
      <c r="C269" s="208"/>
      <c r="D269" s="209" t="s">
        <v>210</v>
      </c>
      <c r="E269" s="210" t="s">
        <v>593</v>
      </c>
      <c r="F269" s="210">
        <v>141.5</v>
      </c>
      <c r="G269" s="210"/>
      <c r="H269" s="210">
        <v>183.5</v>
      </c>
      <c r="I269" s="212">
        <v>210</v>
      </c>
      <c r="J269" s="182" t="s">
        <v>788</v>
      </c>
      <c r="K269" s="183">
        <f t="shared" si="118"/>
        <v>42</v>
      </c>
      <c r="L269" s="184">
        <f t="shared" si="119"/>
        <v>0.29681978798586572</v>
      </c>
      <c r="M269" s="179" t="s">
        <v>596</v>
      </c>
      <c r="N269" s="185">
        <v>43042</v>
      </c>
      <c r="O269" s="1"/>
      <c r="P269" s="1"/>
      <c r="Q269" s="1"/>
      <c r="R269" s="6" t="s">
        <v>794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0">
        <v>128</v>
      </c>
      <c r="B270" s="221">
        <v>43074</v>
      </c>
      <c r="C270" s="221"/>
      <c r="D270" s="222" t="s">
        <v>795</v>
      </c>
      <c r="E270" s="223" t="s">
        <v>593</v>
      </c>
      <c r="F270" s="218">
        <v>172</v>
      </c>
      <c r="G270" s="223"/>
      <c r="H270" s="223">
        <v>155.25</v>
      </c>
      <c r="I270" s="224">
        <v>230</v>
      </c>
      <c r="J270" s="192" t="s">
        <v>796</v>
      </c>
      <c r="K270" s="193">
        <f t="shared" si="118"/>
        <v>-16.75</v>
      </c>
      <c r="L270" s="194">
        <f t="shared" si="119"/>
        <v>-9.7383720930232565E-2</v>
      </c>
      <c r="M270" s="190" t="s">
        <v>607</v>
      </c>
      <c r="N270" s="187">
        <v>43787</v>
      </c>
      <c r="O270" s="1"/>
      <c r="P270" s="1"/>
      <c r="Q270" s="1"/>
      <c r="R270" s="6" t="s">
        <v>794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7">
        <v>129</v>
      </c>
      <c r="B271" s="208">
        <v>43398</v>
      </c>
      <c r="C271" s="208"/>
      <c r="D271" s="209" t="s">
        <v>120</v>
      </c>
      <c r="E271" s="210" t="s">
        <v>593</v>
      </c>
      <c r="F271" s="210">
        <v>698.5</v>
      </c>
      <c r="G271" s="210"/>
      <c r="H271" s="210">
        <v>890</v>
      </c>
      <c r="I271" s="212">
        <v>890</v>
      </c>
      <c r="J271" s="182" t="s">
        <v>797</v>
      </c>
      <c r="K271" s="183">
        <f t="shared" si="118"/>
        <v>191.5</v>
      </c>
      <c r="L271" s="184">
        <f t="shared" si="119"/>
        <v>0.27415891195418757</v>
      </c>
      <c r="M271" s="179" t="s">
        <v>596</v>
      </c>
      <c r="N271" s="185">
        <v>44328</v>
      </c>
      <c r="O271" s="1"/>
      <c r="P271" s="1"/>
      <c r="Q271" s="1"/>
      <c r="R271" s="6" t="s">
        <v>790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7">
        <v>130</v>
      </c>
      <c r="B272" s="208">
        <v>42877</v>
      </c>
      <c r="C272" s="208"/>
      <c r="D272" s="209" t="s">
        <v>798</v>
      </c>
      <c r="E272" s="210" t="s">
        <v>593</v>
      </c>
      <c r="F272" s="210">
        <v>127.6</v>
      </c>
      <c r="G272" s="210"/>
      <c r="H272" s="210">
        <v>138</v>
      </c>
      <c r="I272" s="212">
        <v>190</v>
      </c>
      <c r="J272" s="182" t="s">
        <v>799</v>
      </c>
      <c r="K272" s="183">
        <f t="shared" si="118"/>
        <v>10.400000000000006</v>
      </c>
      <c r="L272" s="184">
        <f t="shared" si="119"/>
        <v>8.1504702194357417E-2</v>
      </c>
      <c r="M272" s="179" t="s">
        <v>596</v>
      </c>
      <c r="N272" s="185">
        <v>43774</v>
      </c>
      <c r="O272" s="1"/>
      <c r="P272" s="1"/>
      <c r="Q272" s="1"/>
      <c r="R272" s="6" t="s">
        <v>794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7">
        <v>131</v>
      </c>
      <c r="B273" s="208">
        <v>43158</v>
      </c>
      <c r="C273" s="208"/>
      <c r="D273" s="209" t="s">
        <v>800</v>
      </c>
      <c r="E273" s="210" t="s">
        <v>593</v>
      </c>
      <c r="F273" s="210">
        <v>317</v>
      </c>
      <c r="G273" s="210"/>
      <c r="H273" s="210">
        <v>382.5</v>
      </c>
      <c r="I273" s="212">
        <v>398</v>
      </c>
      <c r="J273" s="182" t="s">
        <v>801</v>
      </c>
      <c r="K273" s="183">
        <f t="shared" si="118"/>
        <v>65.5</v>
      </c>
      <c r="L273" s="184">
        <f t="shared" si="119"/>
        <v>0.20662460567823343</v>
      </c>
      <c r="M273" s="179" t="s">
        <v>596</v>
      </c>
      <c r="N273" s="185">
        <v>44238</v>
      </c>
      <c r="O273" s="1"/>
      <c r="P273" s="1"/>
      <c r="Q273" s="1"/>
      <c r="R273" s="6" t="s">
        <v>794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0">
        <v>132</v>
      </c>
      <c r="B274" s="221">
        <v>43164</v>
      </c>
      <c r="C274" s="221"/>
      <c r="D274" s="222" t="s">
        <v>166</v>
      </c>
      <c r="E274" s="223" t="s">
        <v>593</v>
      </c>
      <c r="F274" s="218">
        <f>510-14.4</f>
        <v>495.6</v>
      </c>
      <c r="G274" s="223"/>
      <c r="H274" s="223">
        <v>350</v>
      </c>
      <c r="I274" s="224">
        <v>672</v>
      </c>
      <c r="J274" s="192" t="s">
        <v>802</v>
      </c>
      <c r="K274" s="193">
        <f t="shared" si="118"/>
        <v>-145.60000000000002</v>
      </c>
      <c r="L274" s="194">
        <f t="shared" si="119"/>
        <v>-0.29378531073446329</v>
      </c>
      <c r="M274" s="190" t="s">
        <v>607</v>
      </c>
      <c r="N274" s="187">
        <v>43887</v>
      </c>
      <c r="O274" s="1"/>
      <c r="P274" s="1"/>
      <c r="Q274" s="1"/>
      <c r="R274" s="6" t="s">
        <v>790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0">
        <v>133</v>
      </c>
      <c r="B275" s="221">
        <v>43237</v>
      </c>
      <c r="C275" s="221"/>
      <c r="D275" s="222" t="s">
        <v>803</v>
      </c>
      <c r="E275" s="223" t="s">
        <v>593</v>
      </c>
      <c r="F275" s="218">
        <v>230.3</v>
      </c>
      <c r="G275" s="223"/>
      <c r="H275" s="223">
        <v>102.5</v>
      </c>
      <c r="I275" s="224">
        <v>348</v>
      </c>
      <c r="J275" s="192" t="s">
        <v>804</v>
      </c>
      <c r="K275" s="193">
        <f t="shared" si="118"/>
        <v>-127.80000000000001</v>
      </c>
      <c r="L275" s="194">
        <f t="shared" si="119"/>
        <v>-0.55492835432045162</v>
      </c>
      <c r="M275" s="190" t="s">
        <v>607</v>
      </c>
      <c r="N275" s="187">
        <v>43896</v>
      </c>
      <c r="O275" s="1"/>
      <c r="P275" s="1"/>
      <c r="Q275" s="1"/>
      <c r="R275" s="6" t="s">
        <v>790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7">
        <v>134</v>
      </c>
      <c r="B276" s="208">
        <v>43258</v>
      </c>
      <c r="C276" s="208"/>
      <c r="D276" s="209" t="s">
        <v>446</v>
      </c>
      <c r="E276" s="210" t="s">
        <v>593</v>
      </c>
      <c r="F276" s="210">
        <f>342.5-5.1</f>
        <v>337.4</v>
      </c>
      <c r="G276" s="210"/>
      <c r="H276" s="210">
        <v>412.5</v>
      </c>
      <c r="I276" s="212">
        <v>439</v>
      </c>
      <c r="J276" s="182" t="s">
        <v>805</v>
      </c>
      <c r="K276" s="183">
        <f t="shared" si="118"/>
        <v>75.100000000000023</v>
      </c>
      <c r="L276" s="184">
        <f t="shared" si="119"/>
        <v>0.22258446947243635</v>
      </c>
      <c r="M276" s="179" t="s">
        <v>596</v>
      </c>
      <c r="N276" s="185">
        <v>44230</v>
      </c>
      <c r="O276" s="1"/>
      <c r="P276" s="1"/>
      <c r="Q276" s="1"/>
      <c r="R276" s="6" t="s">
        <v>794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1">
        <v>135</v>
      </c>
      <c r="B277" s="200">
        <v>43285</v>
      </c>
      <c r="C277" s="200"/>
      <c r="D277" s="201" t="s">
        <v>58</v>
      </c>
      <c r="E277" s="202" t="s">
        <v>593</v>
      </c>
      <c r="F277" s="202">
        <f>127.5-5.53</f>
        <v>121.97</v>
      </c>
      <c r="G277" s="203"/>
      <c r="H277" s="203">
        <v>122.5</v>
      </c>
      <c r="I277" s="203">
        <v>170</v>
      </c>
      <c r="J277" s="204" t="s">
        <v>806</v>
      </c>
      <c r="K277" s="205">
        <f t="shared" si="118"/>
        <v>0.53000000000000114</v>
      </c>
      <c r="L277" s="206">
        <f t="shared" si="119"/>
        <v>4.3453308190538747E-3</v>
      </c>
      <c r="M277" s="202" t="s">
        <v>616</v>
      </c>
      <c r="N277" s="200">
        <v>44431</v>
      </c>
      <c r="O277" s="1"/>
      <c r="P277" s="1"/>
      <c r="Q277" s="1"/>
      <c r="R277" s="6" t="s">
        <v>790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0">
        <v>136</v>
      </c>
      <c r="B278" s="221">
        <v>43294</v>
      </c>
      <c r="C278" s="221"/>
      <c r="D278" s="222" t="s">
        <v>807</v>
      </c>
      <c r="E278" s="223" t="s">
        <v>593</v>
      </c>
      <c r="F278" s="218">
        <v>46.5</v>
      </c>
      <c r="G278" s="223"/>
      <c r="H278" s="223">
        <v>17</v>
      </c>
      <c r="I278" s="224">
        <v>59</v>
      </c>
      <c r="J278" s="192" t="s">
        <v>808</v>
      </c>
      <c r="K278" s="193">
        <f t="shared" si="118"/>
        <v>-29.5</v>
      </c>
      <c r="L278" s="194">
        <f t="shared" si="119"/>
        <v>-0.63440860215053763</v>
      </c>
      <c r="M278" s="190" t="s">
        <v>607</v>
      </c>
      <c r="N278" s="187">
        <v>43887</v>
      </c>
      <c r="O278" s="1"/>
      <c r="P278" s="1"/>
      <c r="Q278" s="1"/>
      <c r="R278" s="6" t="s">
        <v>790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7">
        <v>137</v>
      </c>
      <c r="B279" s="208">
        <v>43396</v>
      </c>
      <c r="C279" s="208"/>
      <c r="D279" s="209" t="s">
        <v>429</v>
      </c>
      <c r="E279" s="210" t="s">
        <v>593</v>
      </c>
      <c r="F279" s="210">
        <v>156.5</v>
      </c>
      <c r="G279" s="210"/>
      <c r="H279" s="210">
        <v>207.5</v>
      </c>
      <c r="I279" s="212">
        <v>191</v>
      </c>
      <c r="J279" s="182" t="s">
        <v>687</v>
      </c>
      <c r="K279" s="183">
        <f t="shared" si="118"/>
        <v>51</v>
      </c>
      <c r="L279" s="184">
        <f t="shared" si="119"/>
        <v>0.32587859424920129</v>
      </c>
      <c r="M279" s="179" t="s">
        <v>596</v>
      </c>
      <c r="N279" s="185">
        <v>44369</v>
      </c>
      <c r="O279" s="1"/>
      <c r="P279" s="1"/>
      <c r="Q279" s="1"/>
      <c r="R279" s="6" t="s">
        <v>790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7">
        <v>138</v>
      </c>
      <c r="B280" s="208">
        <v>43439</v>
      </c>
      <c r="C280" s="208"/>
      <c r="D280" s="209" t="s">
        <v>348</v>
      </c>
      <c r="E280" s="210" t="s">
        <v>593</v>
      </c>
      <c r="F280" s="210">
        <v>259.5</v>
      </c>
      <c r="G280" s="210"/>
      <c r="H280" s="210">
        <v>320</v>
      </c>
      <c r="I280" s="212">
        <v>320</v>
      </c>
      <c r="J280" s="182" t="s">
        <v>687</v>
      </c>
      <c r="K280" s="183">
        <f t="shared" si="118"/>
        <v>60.5</v>
      </c>
      <c r="L280" s="184">
        <f t="shared" si="119"/>
        <v>0.23314065510597304</v>
      </c>
      <c r="M280" s="179" t="s">
        <v>596</v>
      </c>
      <c r="N280" s="185">
        <v>44323</v>
      </c>
      <c r="O280" s="1"/>
      <c r="P280" s="1"/>
      <c r="Q280" s="1"/>
      <c r="R280" s="6" t="s">
        <v>790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0">
        <v>139</v>
      </c>
      <c r="B281" s="221">
        <v>43439</v>
      </c>
      <c r="C281" s="221"/>
      <c r="D281" s="222" t="s">
        <v>809</v>
      </c>
      <c r="E281" s="223" t="s">
        <v>593</v>
      </c>
      <c r="F281" s="223">
        <v>715</v>
      </c>
      <c r="G281" s="223"/>
      <c r="H281" s="223">
        <v>445</v>
      </c>
      <c r="I281" s="224">
        <v>840</v>
      </c>
      <c r="J281" s="192" t="s">
        <v>810</v>
      </c>
      <c r="K281" s="193">
        <f t="shared" si="118"/>
        <v>-270</v>
      </c>
      <c r="L281" s="194">
        <f t="shared" si="119"/>
        <v>-0.3776223776223776</v>
      </c>
      <c r="M281" s="190" t="s">
        <v>607</v>
      </c>
      <c r="N281" s="187">
        <v>43800</v>
      </c>
      <c r="O281" s="1"/>
      <c r="P281" s="1"/>
      <c r="Q281" s="1"/>
      <c r="R281" s="6" t="s">
        <v>790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7">
        <v>140</v>
      </c>
      <c r="B282" s="208">
        <v>43469</v>
      </c>
      <c r="C282" s="208"/>
      <c r="D282" s="209" t="s">
        <v>180</v>
      </c>
      <c r="E282" s="210" t="s">
        <v>593</v>
      </c>
      <c r="F282" s="210">
        <v>875</v>
      </c>
      <c r="G282" s="210"/>
      <c r="H282" s="210">
        <v>1165</v>
      </c>
      <c r="I282" s="212">
        <v>1185</v>
      </c>
      <c r="J282" s="182" t="s">
        <v>811</v>
      </c>
      <c r="K282" s="183">
        <f t="shared" si="118"/>
        <v>290</v>
      </c>
      <c r="L282" s="184">
        <f t="shared" si="119"/>
        <v>0.33142857142857141</v>
      </c>
      <c r="M282" s="179" t="s">
        <v>596</v>
      </c>
      <c r="N282" s="185">
        <v>43847</v>
      </c>
      <c r="O282" s="1"/>
      <c r="P282" s="1"/>
      <c r="Q282" s="1"/>
      <c r="R282" s="6" t="s">
        <v>790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7">
        <v>141</v>
      </c>
      <c r="B283" s="208">
        <v>43559</v>
      </c>
      <c r="C283" s="208"/>
      <c r="D283" s="209" t="s">
        <v>366</v>
      </c>
      <c r="E283" s="210" t="s">
        <v>593</v>
      </c>
      <c r="F283" s="210">
        <f>387-14.63</f>
        <v>372.37</v>
      </c>
      <c r="G283" s="210"/>
      <c r="H283" s="210">
        <v>490</v>
      </c>
      <c r="I283" s="212">
        <v>490</v>
      </c>
      <c r="J283" s="182" t="s">
        <v>687</v>
      </c>
      <c r="K283" s="183">
        <f t="shared" si="118"/>
        <v>117.63</v>
      </c>
      <c r="L283" s="184">
        <f t="shared" si="119"/>
        <v>0.31589548030185027</v>
      </c>
      <c r="M283" s="179" t="s">
        <v>596</v>
      </c>
      <c r="N283" s="185">
        <v>43850</v>
      </c>
      <c r="O283" s="1"/>
      <c r="P283" s="1"/>
      <c r="Q283" s="1"/>
      <c r="R283" s="6" t="s">
        <v>790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0">
        <v>142</v>
      </c>
      <c r="B284" s="221">
        <v>43578</v>
      </c>
      <c r="C284" s="221"/>
      <c r="D284" s="222" t="s">
        <v>812</v>
      </c>
      <c r="E284" s="223" t="s">
        <v>606</v>
      </c>
      <c r="F284" s="223">
        <v>220</v>
      </c>
      <c r="G284" s="223"/>
      <c r="H284" s="223">
        <v>127.5</v>
      </c>
      <c r="I284" s="224">
        <v>284</v>
      </c>
      <c r="J284" s="192" t="s">
        <v>813</v>
      </c>
      <c r="K284" s="193">
        <f t="shared" si="118"/>
        <v>-92.5</v>
      </c>
      <c r="L284" s="194">
        <f t="shared" si="119"/>
        <v>-0.42045454545454547</v>
      </c>
      <c r="M284" s="190" t="s">
        <v>607</v>
      </c>
      <c r="N284" s="187">
        <v>43896</v>
      </c>
      <c r="O284" s="1"/>
      <c r="P284" s="1"/>
      <c r="Q284" s="1"/>
      <c r="R284" s="6" t="s">
        <v>790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7">
        <v>143</v>
      </c>
      <c r="B285" s="208">
        <v>43622</v>
      </c>
      <c r="C285" s="208"/>
      <c r="D285" s="209" t="s">
        <v>491</v>
      </c>
      <c r="E285" s="210" t="s">
        <v>606</v>
      </c>
      <c r="F285" s="210">
        <v>332.8</v>
      </c>
      <c r="G285" s="210"/>
      <c r="H285" s="210">
        <v>405</v>
      </c>
      <c r="I285" s="212">
        <v>419</v>
      </c>
      <c r="J285" s="182" t="s">
        <v>814</v>
      </c>
      <c r="K285" s="183">
        <f t="shared" si="118"/>
        <v>72.199999999999989</v>
      </c>
      <c r="L285" s="184">
        <f t="shared" si="119"/>
        <v>0.21694711538461534</v>
      </c>
      <c r="M285" s="179" t="s">
        <v>596</v>
      </c>
      <c r="N285" s="185">
        <v>43860</v>
      </c>
      <c r="O285" s="1"/>
      <c r="P285" s="1"/>
      <c r="Q285" s="1"/>
      <c r="R285" s="6" t="s">
        <v>794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1">
        <v>144</v>
      </c>
      <c r="B286" s="200">
        <v>43641</v>
      </c>
      <c r="C286" s="200"/>
      <c r="D286" s="201" t="s">
        <v>172</v>
      </c>
      <c r="E286" s="202" t="s">
        <v>593</v>
      </c>
      <c r="F286" s="202">
        <v>386</v>
      </c>
      <c r="G286" s="203"/>
      <c r="H286" s="203">
        <v>395</v>
      </c>
      <c r="I286" s="203">
        <v>452</v>
      </c>
      <c r="J286" s="204" t="s">
        <v>815</v>
      </c>
      <c r="K286" s="205">
        <f t="shared" si="118"/>
        <v>9</v>
      </c>
      <c r="L286" s="206">
        <f t="shared" si="119"/>
        <v>2.3316062176165803E-2</v>
      </c>
      <c r="M286" s="202" t="s">
        <v>616</v>
      </c>
      <c r="N286" s="200">
        <v>43868</v>
      </c>
      <c r="O286" s="1"/>
      <c r="P286" s="1"/>
      <c r="Q286" s="1"/>
      <c r="R286" s="6" t="s">
        <v>794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1">
        <v>145</v>
      </c>
      <c r="B287" s="200">
        <v>43707</v>
      </c>
      <c r="C287" s="200"/>
      <c r="D287" s="201" t="s">
        <v>146</v>
      </c>
      <c r="E287" s="202" t="s">
        <v>593</v>
      </c>
      <c r="F287" s="202">
        <v>137.5</v>
      </c>
      <c r="G287" s="203"/>
      <c r="H287" s="203">
        <v>138.5</v>
      </c>
      <c r="I287" s="203">
        <v>190</v>
      </c>
      <c r="J287" s="204" t="s">
        <v>816</v>
      </c>
      <c r="K287" s="205">
        <f t="shared" si="118"/>
        <v>1</v>
      </c>
      <c r="L287" s="206">
        <f t="shared" si="119"/>
        <v>7.2727272727272727E-3</v>
      </c>
      <c r="M287" s="202" t="s">
        <v>616</v>
      </c>
      <c r="N287" s="200">
        <v>44432</v>
      </c>
      <c r="O287" s="1"/>
      <c r="P287" s="1"/>
      <c r="Q287" s="1"/>
      <c r="R287" s="6" t="s">
        <v>790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7">
        <v>146</v>
      </c>
      <c r="B288" s="208">
        <v>43731</v>
      </c>
      <c r="C288" s="208"/>
      <c r="D288" s="209" t="s">
        <v>439</v>
      </c>
      <c r="E288" s="210" t="s">
        <v>593</v>
      </c>
      <c r="F288" s="210">
        <v>235</v>
      </c>
      <c r="G288" s="210"/>
      <c r="H288" s="210">
        <v>295</v>
      </c>
      <c r="I288" s="212">
        <v>296</v>
      </c>
      <c r="J288" s="182" t="s">
        <v>817</v>
      </c>
      <c r="K288" s="183">
        <f t="shared" si="118"/>
        <v>60</v>
      </c>
      <c r="L288" s="184">
        <f t="shared" si="119"/>
        <v>0.25531914893617019</v>
      </c>
      <c r="M288" s="179" t="s">
        <v>596</v>
      </c>
      <c r="N288" s="185">
        <v>43844</v>
      </c>
      <c r="O288" s="1"/>
      <c r="P288" s="1"/>
      <c r="Q288" s="1"/>
      <c r="R288" s="6" t="s">
        <v>794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7">
        <v>147</v>
      </c>
      <c r="B289" s="208">
        <v>43752</v>
      </c>
      <c r="C289" s="208"/>
      <c r="D289" s="209" t="s">
        <v>818</v>
      </c>
      <c r="E289" s="210" t="s">
        <v>593</v>
      </c>
      <c r="F289" s="210">
        <v>277.5</v>
      </c>
      <c r="G289" s="210"/>
      <c r="H289" s="210">
        <v>333</v>
      </c>
      <c r="I289" s="212">
        <v>333</v>
      </c>
      <c r="J289" s="182" t="s">
        <v>819</v>
      </c>
      <c r="K289" s="183">
        <f t="shared" si="118"/>
        <v>55.5</v>
      </c>
      <c r="L289" s="184">
        <f t="shared" si="119"/>
        <v>0.2</v>
      </c>
      <c r="M289" s="179" t="s">
        <v>596</v>
      </c>
      <c r="N289" s="185">
        <v>43846</v>
      </c>
      <c r="O289" s="1"/>
      <c r="P289" s="1"/>
      <c r="Q289" s="1"/>
      <c r="R289" s="6" t="s">
        <v>790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7">
        <v>148</v>
      </c>
      <c r="B290" s="208">
        <v>43752</v>
      </c>
      <c r="C290" s="208"/>
      <c r="D290" s="209" t="s">
        <v>820</v>
      </c>
      <c r="E290" s="210" t="s">
        <v>593</v>
      </c>
      <c r="F290" s="210">
        <v>930</v>
      </c>
      <c r="G290" s="210"/>
      <c r="H290" s="210">
        <v>1165</v>
      </c>
      <c r="I290" s="212">
        <v>1200</v>
      </c>
      <c r="J290" s="182" t="s">
        <v>821</v>
      </c>
      <c r="K290" s="183">
        <f t="shared" si="118"/>
        <v>235</v>
      </c>
      <c r="L290" s="184">
        <f t="shared" si="119"/>
        <v>0.25268817204301075</v>
      </c>
      <c r="M290" s="179" t="s">
        <v>596</v>
      </c>
      <c r="N290" s="185">
        <v>43847</v>
      </c>
      <c r="O290" s="1"/>
      <c r="P290" s="1"/>
      <c r="Q290" s="1"/>
      <c r="R290" s="6" t="s">
        <v>794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07">
        <v>149</v>
      </c>
      <c r="B291" s="208">
        <v>43753</v>
      </c>
      <c r="C291" s="208"/>
      <c r="D291" s="209" t="s">
        <v>822</v>
      </c>
      <c r="E291" s="210" t="s">
        <v>593</v>
      </c>
      <c r="F291" s="180">
        <v>111</v>
      </c>
      <c r="G291" s="210"/>
      <c r="H291" s="210">
        <v>141</v>
      </c>
      <c r="I291" s="212">
        <v>141</v>
      </c>
      <c r="J291" s="182" t="s">
        <v>823</v>
      </c>
      <c r="K291" s="183">
        <f t="shared" si="118"/>
        <v>30</v>
      </c>
      <c r="L291" s="184">
        <f t="shared" si="119"/>
        <v>0.27027027027027029</v>
      </c>
      <c r="M291" s="179" t="s">
        <v>596</v>
      </c>
      <c r="N291" s="185">
        <v>44328</v>
      </c>
      <c r="O291" s="1"/>
      <c r="P291" s="1"/>
      <c r="Q291" s="1"/>
      <c r="R291" s="6" t="s">
        <v>794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07">
        <v>150</v>
      </c>
      <c r="B292" s="208">
        <v>43753</v>
      </c>
      <c r="C292" s="208"/>
      <c r="D292" s="209" t="s">
        <v>824</v>
      </c>
      <c r="E292" s="210" t="s">
        <v>593</v>
      </c>
      <c r="F292" s="180">
        <v>296</v>
      </c>
      <c r="G292" s="210"/>
      <c r="H292" s="210">
        <v>370</v>
      </c>
      <c r="I292" s="212">
        <v>370</v>
      </c>
      <c r="J292" s="182" t="s">
        <v>687</v>
      </c>
      <c r="K292" s="183">
        <f t="shared" si="118"/>
        <v>74</v>
      </c>
      <c r="L292" s="184">
        <f t="shared" si="119"/>
        <v>0.25</v>
      </c>
      <c r="M292" s="179" t="s">
        <v>596</v>
      </c>
      <c r="N292" s="185">
        <v>43853</v>
      </c>
      <c r="O292" s="1"/>
      <c r="P292" s="1"/>
      <c r="Q292" s="1"/>
      <c r="R292" s="6" t="s">
        <v>794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07">
        <v>151</v>
      </c>
      <c r="B293" s="208">
        <v>43754</v>
      </c>
      <c r="C293" s="208"/>
      <c r="D293" s="209" t="s">
        <v>825</v>
      </c>
      <c r="E293" s="210" t="s">
        <v>593</v>
      </c>
      <c r="F293" s="180">
        <v>300</v>
      </c>
      <c r="G293" s="210"/>
      <c r="H293" s="210">
        <v>382.5</v>
      </c>
      <c r="I293" s="212">
        <v>344</v>
      </c>
      <c r="J293" s="182" t="s">
        <v>826</v>
      </c>
      <c r="K293" s="183">
        <f t="shared" si="118"/>
        <v>82.5</v>
      </c>
      <c r="L293" s="184">
        <f t="shared" si="119"/>
        <v>0.27500000000000002</v>
      </c>
      <c r="M293" s="179" t="s">
        <v>596</v>
      </c>
      <c r="N293" s="185">
        <v>44238</v>
      </c>
      <c r="O293" s="1"/>
      <c r="P293" s="1"/>
      <c r="Q293" s="1"/>
      <c r="R293" s="6" t="s">
        <v>794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07">
        <v>152</v>
      </c>
      <c r="B294" s="208">
        <v>43832</v>
      </c>
      <c r="C294" s="208"/>
      <c r="D294" s="209" t="s">
        <v>827</v>
      </c>
      <c r="E294" s="210" t="s">
        <v>593</v>
      </c>
      <c r="F294" s="180">
        <v>495</v>
      </c>
      <c r="G294" s="210"/>
      <c r="H294" s="210">
        <v>595</v>
      </c>
      <c r="I294" s="212">
        <v>590</v>
      </c>
      <c r="J294" s="182" t="s">
        <v>619</v>
      </c>
      <c r="K294" s="183">
        <f t="shared" si="118"/>
        <v>100</v>
      </c>
      <c r="L294" s="184">
        <f t="shared" si="119"/>
        <v>0.20202020202020202</v>
      </c>
      <c r="M294" s="179" t="s">
        <v>596</v>
      </c>
      <c r="N294" s="185">
        <v>44589</v>
      </c>
      <c r="O294" s="1"/>
      <c r="P294" s="1"/>
      <c r="Q294" s="1"/>
      <c r="R294" s="6" t="s">
        <v>794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07">
        <v>153</v>
      </c>
      <c r="B295" s="208">
        <v>43966</v>
      </c>
      <c r="C295" s="208"/>
      <c r="D295" s="209" t="s">
        <v>76</v>
      </c>
      <c r="E295" s="210" t="s">
        <v>593</v>
      </c>
      <c r="F295" s="180">
        <v>67.5</v>
      </c>
      <c r="G295" s="210"/>
      <c r="H295" s="210">
        <v>86</v>
      </c>
      <c r="I295" s="212">
        <v>86</v>
      </c>
      <c r="J295" s="182" t="s">
        <v>828</v>
      </c>
      <c r="K295" s="183">
        <f t="shared" si="118"/>
        <v>18.5</v>
      </c>
      <c r="L295" s="184">
        <f t="shared" si="119"/>
        <v>0.27407407407407408</v>
      </c>
      <c r="M295" s="179" t="s">
        <v>596</v>
      </c>
      <c r="N295" s="185">
        <v>44008</v>
      </c>
      <c r="O295" s="1"/>
      <c r="P295" s="1"/>
      <c r="Q295" s="1"/>
      <c r="R295" s="6" t="s">
        <v>794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07">
        <v>154</v>
      </c>
      <c r="B296" s="208">
        <v>44035</v>
      </c>
      <c r="C296" s="208"/>
      <c r="D296" s="209" t="s">
        <v>490</v>
      </c>
      <c r="E296" s="210" t="s">
        <v>593</v>
      </c>
      <c r="F296" s="180">
        <v>231</v>
      </c>
      <c r="G296" s="210"/>
      <c r="H296" s="210">
        <v>281</v>
      </c>
      <c r="I296" s="212">
        <v>281</v>
      </c>
      <c r="J296" s="182" t="s">
        <v>687</v>
      </c>
      <c r="K296" s="183">
        <f t="shared" si="118"/>
        <v>50</v>
      </c>
      <c r="L296" s="184">
        <f t="shared" si="119"/>
        <v>0.21645021645021645</v>
      </c>
      <c r="M296" s="179" t="s">
        <v>596</v>
      </c>
      <c r="N296" s="185">
        <v>44358</v>
      </c>
      <c r="O296" s="1"/>
      <c r="P296" s="1"/>
      <c r="Q296" s="1"/>
      <c r="R296" s="6" t="s">
        <v>794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7">
        <v>155</v>
      </c>
      <c r="B297" s="208">
        <v>44092</v>
      </c>
      <c r="C297" s="208"/>
      <c r="D297" s="209" t="s">
        <v>144</v>
      </c>
      <c r="E297" s="210" t="s">
        <v>593</v>
      </c>
      <c r="F297" s="210">
        <v>206</v>
      </c>
      <c r="G297" s="210"/>
      <c r="H297" s="210">
        <v>248</v>
      </c>
      <c r="I297" s="212">
        <v>248</v>
      </c>
      <c r="J297" s="182" t="s">
        <v>687</v>
      </c>
      <c r="K297" s="183">
        <f t="shared" si="118"/>
        <v>42</v>
      </c>
      <c r="L297" s="184">
        <f t="shared" si="119"/>
        <v>0.20388349514563106</v>
      </c>
      <c r="M297" s="179" t="s">
        <v>596</v>
      </c>
      <c r="N297" s="185">
        <v>44214</v>
      </c>
      <c r="O297" s="1"/>
      <c r="P297" s="1"/>
      <c r="Q297" s="1"/>
      <c r="R297" s="6" t="s">
        <v>794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07">
        <v>156</v>
      </c>
      <c r="B298" s="208">
        <v>44140</v>
      </c>
      <c r="C298" s="208"/>
      <c r="D298" s="209" t="s">
        <v>144</v>
      </c>
      <c r="E298" s="210" t="s">
        <v>593</v>
      </c>
      <c r="F298" s="210">
        <v>182.5</v>
      </c>
      <c r="G298" s="210"/>
      <c r="H298" s="210">
        <v>248</v>
      </c>
      <c r="I298" s="212">
        <v>248</v>
      </c>
      <c r="J298" s="182" t="s">
        <v>687</v>
      </c>
      <c r="K298" s="183">
        <f t="shared" si="118"/>
        <v>65.5</v>
      </c>
      <c r="L298" s="184">
        <f t="shared" si="119"/>
        <v>0.35890410958904112</v>
      </c>
      <c r="M298" s="179" t="s">
        <v>596</v>
      </c>
      <c r="N298" s="185">
        <v>44214</v>
      </c>
      <c r="O298" s="1"/>
      <c r="P298" s="1"/>
      <c r="Q298" s="1"/>
      <c r="R298" s="6" t="s">
        <v>794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07">
        <v>157</v>
      </c>
      <c r="B299" s="208">
        <v>44140</v>
      </c>
      <c r="C299" s="208"/>
      <c r="D299" s="209" t="s">
        <v>348</v>
      </c>
      <c r="E299" s="210" t="s">
        <v>593</v>
      </c>
      <c r="F299" s="210">
        <v>247.5</v>
      </c>
      <c r="G299" s="210"/>
      <c r="H299" s="210">
        <v>320</v>
      </c>
      <c r="I299" s="212">
        <v>320</v>
      </c>
      <c r="J299" s="182" t="s">
        <v>687</v>
      </c>
      <c r="K299" s="183">
        <f t="shared" si="118"/>
        <v>72.5</v>
      </c>
      <c r="L299" s="184">
        <f t="shared" si="119"/>
        <v>0.29292929292929293</v>
      </c>
      <c r="M299" s="179" t="s">
        <v>596</v>
      </c>
      <c r="N299" s="185">
        <v>44323</v>
      </c>
      <c r="O299" s="1"/>
      <c r="P299" s="1"/>
      <c r="Q299" s="1"/>
      <c r="R299" s="6" t="s">
        <v>794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07">
        <v>158</v>
      </c>
      <c r="B300" s="208">
        <v>44140</v>
      </c>
      <c r="C300" s="208"/>
      <c r="D300" s="209" t="s">
        <v>203</v>
      </c>
      <c r="E300" s="210" t="s">
        <v>593</v>
      </c>
      <c r="F300" s="180">
        <v>925</v>
      </c>
      <c r="G300" s="210"/>
      <c r="H300" s="210">
        <v>1095</v>
      </c>
      <c r="I300" s="212">
        <v>1093</v>
      </c>
      <c r="J300" s="182" t="s">
        <v>829</v>
      </c>
      <c r="K300" s="183">
        <f t="shared" si="118"/>
        <v>170</v>
      </c>
      <c r="L300" s="184">
        <f t="shared" si="119"/>
        <v>0.18378378378378379</v>
      </c>
      <c r="M300" s="179" t="s">
        <v>596</v>
      </c>
      <c r="N300" s="185">
        <v>44201</v>
      </c>
      <c r="O300" s="1"/>
      <c r="P300" s="1"/>
      <c r="Q300" s="1"/>
      <c r="R300" s="6" t="s">
        <v>794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07">
        <v>159</v>
      </c>
      <c r="B301" s="208">
        <v>44140</v>
      </c>
      <c r="C301" s="208"/>
      <c r="D301" s="209" t="s">
        <v>366</v>
      </c>
      <c r="E301" s="210" t="s">
        <v>593</v>
      </c>
      <c r="F301" s="180">
        <v>332.5</v>
      </c>
      <c r="G301" s="210"/>
      <c r="H301" s="210">
        <v>393</v>
      </c>
      <c r="I301" s="212">
        <v>406</v>
      </c>
      <c r="J301" s="182" t="s">
        <v>830</v>
      </c>
      <c r="K301" s="183">
        <f t="shared" si="118"/>
        <v>60.5</v>
      </c>
      <c r="L301" s="184">
        <f t="shared" si="119"/>
        <v>0.18195488721804512</v>
      </c>
      <c r="M301" s="179" t="s">
        <v>596</v>
      </c>
      <c r="N301" s="185">
        <v>44256</v>
      </c>
      <c r="O301" s="1"/>
      <c r="P301" s="1"/>
      <c r="Q301" s="1"/>
      <c r="R301" s="6" t="s">
        <v>794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07">
        <v>160</v>
      </c>
      <c r="B302" s="208">
        <v>44141</v>
      </c>
      <c r="C302" s="208"/>
      <c r="D302" s="209" t="s">
        <v>490</v>
      </c>
      <c r="E302" s="210" t="s">
        <v>593</v>
      </c>
      <c r="F302" s="180">
        <v>231</v>
      </c>
      <c r="G302" s="210"/>
      <c r="H302" s="210">
        <v>281</v>
      </c>
      <c r="I302" s="212">
        <v>281</v>
      </c>
      <c r="J302" s="182" t="s">
        <v>687</v>
      </c>
      <c r="K302" s="183">
        <f t="shared" si="118"/>
        <v>50</v>
      </c>
      <c r="L302" s="184">
        <f t="shared" si="119"/>
        <v>0.21645021645021645</v>
      </c>
      <c r="M302" s="179" t="s">
        <v>596</v>
      </c>
      <c r="N302" s="185">
        <v>44358</v>
      </c>
      <c r="O302" s="1"/>
      <c r="P302" s="1"/>
      <c r="Q302" s="1"/>
      <c r="R302" s="6" t="s">
        <v>794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07">
        <v>161</v>
      </c>
      <c r="B303" s="208">
        <v>44187</v>
      </c>
      <c r="C303" s="208"/>
      <c r="D303" s="209" t="s">
        <v>831</v>
      </c>
      <c r="E303" s="210" t="s">
        <v>593</v>
      </c>
      <c r="F303" s="180">
        <v>190</v>
      </c>
      <c r="G303" s="210"/>
      <c r="H303" s="210">
        <v>239</v>
      </c>
      <c r="I303" s="212">
        <v>239</v>
      </c>
      <c r="J303" s="182" t="s">
        <v>832</v>
      </c>
      <c r="K303" s="183">
        <f t="shared" si="118"/>
        <v>49</v>
      </c>
      <c r="L303" s="184">
        <f t="shared" si="119"/>
        <v>0.25789473684210529</v>
      </c>
      <c r="M303" s="179" t="s">
        <v>596</v>
      </c>
      <c r="N303" s="185">
        <v>44844</v>
      </c>
      <c r="O303" s="1"/>
      <c r="P303" s="1"/>
      <c r="Q303" s="1"/>
      <c r="R303" s="6" t="s">
        <v>794</v>
      </c>
    </row>
    <row r="304" spans="1:26" ht="12.75" customHeight="1">
      <c r="A304" s="207">
        <v>162</v>
      </c>
      <c r="B304" s="208">
        <v>44258</v>
      </c>
      <c r="C304" s="208"/>
      <c r="D304" s="209" t="s">
        <v>827</v>
      </c>
      <c r="E304" s="210" t="s">
        <v>593</v>
      </c>
      <c r="F304" s="180">
        <v>495</v>
      </c>
      <c r="G304" s="210"/>
      <c r="H304" s="210">
        <v>595</v>
      </c>
      <c r="I304" s="212">
        <v>590</v>
      </c>
      <c r="J304" s="182" t="s">
        <v>619</v>
      </c>
      <c r="K304" s="183">
        <f t="shared" si="118"/>
        <v>100</v>
      </c>
      <c r="L304" s="184">
        <f t="shared" si="119"/>
        <v>0.20202020202020202</v>
      </c>
      <c r="M304" s="179" t="s">
        <v>596</v>
      </c>
      <c r="N304" s="185">
        <v>44589</v>
      </c>
      <c r="O304" s="1"/>
      <c r="P304" s="1"/>
      <c r="R304" s="6" t="s">
        <v>794</v>
      </c>
    </row>
    <row r="305" spans="1:26" ht="12.75" customHeight="1">
      <c r="A305" s="207">
        <v>163</v>
      </c>
      <c r="B305" s="208">
        <v>44274</v>
      </c>
      <c r="C305" s="208"/>
      <c r="D305" s="209" t="s">
        <v>366</v>
      </c>
      <c r="E305" s="210" t="s">
        <v>593</v>
      </c>
      <c r="F305" s="180">
        <v>355</v>
      </c>
      <c r="G305" s="210"/>
      <c r="H305" s="210">
        <v>422.5</v>
      </c>
      <c r="I305" s="212">
        <v>420</v>
      </c>
      <c r="J305" s="182" t="s">
        <v>833</v>
      </c>
      <c r="K305" s="183">
        <f t="shared" si="118"/>
        <v>67.5</v>
      </c>
      <c r="L305" s="184">
        <f t="shared" si="119"/>
        <v>0.19014084507042253</v>
      </c>
      <c r="M305" s="179" t="s">
        <v>596</v>
      </c>
      <c r="N305" s="185">
        <v>44361</v>
      </c>
      <c r="O305" s="1"/>
      <c r="R305" s="225" t="s">
        <v>794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07">
        <v>164</v>
      </c>
      <c r="B306" s="208">
        <v>44295</v>
      </c>
      <c r="C306" s="208"/>
      <c r="D306" s="209" t="s">
        <v>328</v>
      </c>
      <c r="E306" s="210" t="s">
        <v>593</v>
      </c>
      <c r="F306" s="180">
        <v>555</v>
      </c>
      <c r="G306" s="210"/>
      <c r="H306" s="210">
        <v>663</v>
      </c>
      <c r="I306" s="212">
        <v>663</v>
      </c>
      <c r="J306" s="182" t="s">
        <v>834</v>
      </c>
      <c r="K306" s="183">
        <f t="shared" si="118"/>
        <v>108</v>
      </c>
      <c r="L306" s="184">
        <f t="shared" si="119"/>
        <v>0.19459459459459461</v>
      </c>
      <c r="M306" s="179" t="s">
        <v>596</v>
      </c>
      <c r="N306" s="185">
        <v>44321</v>
      </c>
      <c r="O306" s="1"/>
      <c r="P306" s="1"/>
      <c r="Q306" s="1"/>
      <c r="R306" s="225" t="s">
        <v>794</v>
      </c>
    </row>
    <row r="307" spans="1:26" ht="12.75" customHeight="1">
      <c r="A307" s="207">
        <v>165</v>
      </c>
      <c r="B307" s="208">
        <v>44308</v>
      </c>
      <c r="C307" s="208"/>
      <c r="D307" s="209" t="s">
        <v>798</v>
      </c>
      <c r="E307" s="210" t="s">
        <v>593</v>
      </c>
      <c r="F307" s="180">
        <v>126.5</v>
      </c>
      <c r="G307" s="210"/>
      <c r="H307" s="210">
        <v>155</v>
      </c>
      <c r="I307" s="212">
        <v>155</v>
      </c>
      <c r="J307" s="182" t="s">
        <v>687</v>
      </c>
      <c r="K307" s="183">
        <f t="shared" si="118"/>
        <v>28.5</v>
      </c>
      <c r="L307" s="184">
        <f t="shared" si="119"/>
        <v>0.22529644268774704</v>
      </c>
      <c r="M307" s="179" t="s">
        <v>596</v>
      </c>
      <c r="N307" s="185">
        <v>44362</v>
      </c>
      <c r="O307" s="1"/>
      <c r="R307" s="225" t="s">
        <v>794</v>
      </c>
    </row>
    <row r="308" spans="1:26" ht="12.75" customHeight="1">
      <c r="A308" s="186">
        <v>166</v>
      </c>
      <c r="B308" s="217">
        <v>44368</v>
      </c>
      <c r="C308" s="217"/>
      <c r="D308" s="188" t="s">
        <v>835</v>
      </c>
      <c r="E308" s="190" t="s">
        <v>593</v>
      </c>
      <c r="F308" s="218">
        <v>287.5</v>
      </c>
      <c r="G308" s="190"/>
      <c r="H308" s="190">
        <v>245</v>
      </c>
      <c r="I308" s="191">
        <v>344</v>
      </c>
      <c r="J308" s="192" t="s">
        <v>836</v>
      </c>
      <c r="K308" s="193">
        <f t="shared" si="118"/>
        <v>-42.5</v>
      </c>
      <c r="L308" s="194">
        <f t="shared" si="119"/>
        <v>-0.14782608695652175</v>
      </c>
      <c r="M308" s="190" t="s">
        <v>607</v>
      </c>
      <c r="N308" s="187">
        <v>44508</v>
      </c>
      <c r="O308" s="1"/>
      <c r="R308" s="225" t="s">
        <v>794</v>
      </c>
    </row>
    <row r="309" spans="1:26" ht="12.75" customHeight="1">
      <c r="A309" s="207">
        <v>167</v>
      </c>
      <c r="B309" s="208">
        <v>44368</v>
      </c>
      <c r="C309" s="208"/>
      <c r="D309" s="209" t="s">
        <v>490</v>
      </c>
      <c r="E309" s="210" t="s">
        <v>593</v>
      </c>
      <c r="F309" s="180">
        <v>241</v>
      </c>
      <c r="G309" s="210"/>
      <c r="H309" s="210">
        <v>298</v>
      </c>
      <c r="I309" s="212">
        <v>320</v>
      </c>
      <c r="J309" s="182" t="s">
        <v>687</v>
      </c>
      <c r="K309" s="183">
        <f t="shared" si="118"/>
        <v>57</v>
      </c>
      <c r="L309" s="184">
        <f t="shared" si="119"/>
        <v>0.23651452282157676</v>
      </c>
      <c r="M309" s="179" t="s">
        <v>596</v>
      </c>
      <c r="N309" s="185">
        <v>44802</v>
      </c>
      <c r="O309" s="41"/>
      <c r="R309" s="225" t="s">
        <v>794</v>
      </c>
    </row>
    <row r="310" spans="1:26" ht="12.75" customHeight="1">
      <c r="A310" s="207">
        <v>168</v>
      </c>
      <c r="B310" s="208">
        <v>44406</v>
      </c>
      <c r="C310" s="208"/>
      <c r="D310" s="209" t="s">
        <v>798</v>
      </c>
      <c r="E310" s="210" t="s">
        <v>593</v>
      </c>
      <c r="F310" s="180">
        <v>162.5</v>
      </c>
      <c r="G310" s="210"/>
      <c r="H310" s="210">
        <v>200</v>
      </c>
      <c r="I310" s="212">
        <v>200</v>
      </c>
      <c r="J310" s="182" t="s">
        <v>687</v>
      </c>
      <c r="K310" s="183">
        <f t="shared" si="118"/>
        <v>37.5</v>
      </c>
      <c r="L310" s="184">
        <f t="shared" si="119"/>
        <v>0.23076923076923078</v>
      </c>
      <c r="M310" s="179" t="s">
        <v>596</v>
      </c>
      <c r="N310" s="185">
        <v>44802</v>
      </c>
      <c r="O310" s="1"/>
      <c r="R310" s="225" t="s">
        <v>794</v>
      </c>
    </row>
    <row r="311" spans="1:26" ht="12.75" customHeight="1">
      <c r="A311" s="207">
        <v>169</v>
      </c>
      <c r="B311" s="208">
        <v>44462</v>
      </c>
      <c r="C311" s="208"/>
      <c r="D311" s="209" t="s">
        <v>447</v>
      </c>
      <c r="E311" s="210" t="s">
        <v>593</v>
      </c>
      <c r="F311" s="180">
        <v>1235</v>
      </c>
      <c r="G311" s="210"/>
      <c r="H311" s="210">
        <v>1505</v>
      </c>
      <c r="I311" s="212">
        <v>1500</v>
      </c>
      <c r="J311" s="182" t="s">
        <v>687</v>
      </c>
      <c r="K311" s="183">
        <f t="shared" si="118"/>
        <v>270</v>
      </c>
      <c r="L311" s="184">
        <f t="shared" si="119"/>
        <v>0.21862348178137653</v>
      </c>
      <c r="M311" s="179" t="s">
        <v>596</v>
      </c>
      <c r="N311" s="185">
        <v>44564</v>
      </c>
      <c r="O311" s="1"/>
      <c r="R311" s="225" t="s">
        <v>794</v>
      </c>
    </row>
    <row r="312" spans="1:26" ht="12.75" customHeight="1">
      <c r="A312" s="226">
        <v>170</v>
      </c>
      <c r="B312" s="227">
        <v>44480</v>
      </c>
      <c r="C312" s="227"/>
      <c r="D312" s="228" t="s">
        <v>837</v>
      </c>
      <c r="E312" s="229" t="s">
        <v>593</v>
      </c>
      <c r="F312" s="62">
        <v>58.75</v>
      </c>
      <c r="G312" s="229"/>
      <c r="H312" s="230"/>
      <c r="I312" s="56"/>
      <c r="J312" s="231" t="s">
        <v>594</v>
      </c>
      <c r="K312" s="226"/>
      <c r="L312" s="227"/>
      <c r="M312" s="227"/>
      <c r="N312" s="228"/>
      <c r="O312" s="41"/>
      <c r="R312" s="225" t="s">
        <v>794</v>
      </c>
    </row>
    <row r="313" spans="1:26" ht="12.75" customHeight="1">
      <c r="A313" s="232">
        <v>171</v>
      </c>
      <c r="B313" s="233">
        <v>44481</v>
      </c>
      <c r="C313" s="233"/>
      <c r="D313" s="234" t="s">
        <v>279</v>
      </c>
      <c r="E313" s="56" t="s">
        <v>593</v>
      </c>
      <c r="F313" s="235" t="s">
        <v>838</v>
      </c>
      <c r="G313" s="56"/>
      <c r="H313" s="56"/>
      <c r="I313" s="56">
        <v>380</v>
      </c>
      <c r="J313" s="236" t="s">
        <v>594</v>
      </c>
      <c r="K313" s="232"/>
      <c r="L313" s="233"/>
      <c r="M313" s="233"/>
      <c r="N313" s="234"/>
      <c r="O313" s="41"/>
      <c r="R313" s="225" t="s">
        <v>794</v>
      </c>
    </row>
    <row r="314" spans="1:26" ht="12.75" customHeight="1">
      <c r="A314" s="207">
        <v>172</v>
      </c>
      <c r="B314" s="208">
        <v>44481</v>
      </c>
      <c r="C314" s="208"/>
      <c r="D314" s="209" t="s">
        <v>839</v>
      </c>
      <c r="E314" s="210" t="s">
        <v>593</v>
      </c>
      <c r="F314" s="180">
        <v>45.5</v>
      </c>
      <c r="G314" s="210"/>
      <c r="H314" s="210">
        <v>56.5</v>
      </c>
      <c r="I314" s="212">
        <v>56</v>
      </c>
      <c r="J314" s="182" t="s">
        <v>687</v>
      </c>
      <c r="K314" s="183">
        <f t="shared" ref="K314:K315" si="120">H314-F314</f>
        <v>11</v>
      </c>
      <c r="L314" s="184">
        <f t="shared" ref="L314:L315" si="121">K314/F314</f>
        <v>0.24175824175824176</v>
      </c>
      <c r="M314" s="179" t="s">
        <v>596</v>
      </c>
      <c r="N314" s="185">
        <v>44881</v>
      </c>
      <c r="O314" s="41"/>
      <c r="R314" s="225"/>
    </row>
    <row r="315" spans="1:26" ht="12.75" customHeight="1">
      <c r="A315" s="207">
        <v>173</v>
      </c>
      <c r="B315" s="208">
        <v>44551</v>
      </c>
      <c r="C315" s="208"/>
      <c r="D315" s="209" t="s">
        <v>131</v>
      </c>
      <c r="E315" s="210" t="s">
        <v>593</v>
      </c>
      <c r="F315" s="180">
        <v>2300</v>
      </c>
      <c r="G315" s="210"/>
      <c r="H315" s="210">
        <f>(2820+2200)/2</f>
        <v>2510</v>
      </c>
      <c r="I315" s="212">
        <v>3000</v>
      </c>
      <c r="J315" s="182" t="s">
        <v>840</v>
      </c>
      <c r="K315" s="183">
        <f t="shared" si="120"/>
        <v>210</v>
      </c>
      <c r="L315" s="184">
        <f t="shared" si="121"/>
        <v>9.1304347826086957E-2</v>
      </c>
      <c r="M315" s="179" t="s">
        <v>596</v>
      </c>
      <c r="N315" s="185">
        <v>44649</v>
      </c>
      <c r="O315" s="1"/>
      <c r="R315" s="225"/>
    </row>
    <row r="316" spans="1:26" ht="12.75" customHeight="1">
      <c r="A316" s="207">
        <v>174</v>
      </c>
      <c r="B316" s="208">
        <v>44606</v>
      </c>
      <c r="C316" s="208"/>
      <c r="D316" s="209" t="s">
        <v>437</v>
      </c>
      <c r="E316" s="210" t="s">
        <v>593</v>
      </c>
      <c r="F316" s="180">
        <v>635</v>
      </c>
      <c r="G316" s="210"/>
      <c r="H316" s="210">
        <v>700</v>
      </c>
      <c r="I316" s="212">
        <v>764</v>
      </c>
      <c r="J316" s="182" t="s">
        <v>1107</v>
      </c>
      <c r="K316" s="183">
        <f t="shared" ref="K316" si="122">H316-F316</f>
        <v>65</v>
      </c>
      <c r="L316" s="184">
        <f t="shared" ref="L316" si="123">K316/F316</f>
        <v>0.10236220472440945</v>
      </c>
      <c r="M316" s="179" t="s">
        <v>596</v>
      </c>
      <c r="N316" s="185">
        <v>45159</v>
      </c>
      <c r="O316" s="41"/>
      <c r="R316" s="225"/>
    </row>
    <row r="317" spans="1:26" ht="12.75" customHeight="1">
      <c r="A317" s="207">
        <v>175</v>
      </c>
      <c r="B317" s="208">
        <v>44613</v>
      </c>
      <c r="C317" s="208"/>
      <c r="D317" s="209" t="s">
        <v>447</v>
      </c>
      <c r="E317" s="210" t="s">
        <v>593</v>
      </c>
      <c r="F317" s="180">
        <v>1255</v>
      </c>
      <c r="G317" s="210"/>
      <c r="H317" s="210">
        <v>1515</v>
      </c>
      <c r="I317" s="212">
        <v>1510</v>
      </c>
      <c r="J317" s="182" t="s">
        <v>687</v>
      </c>
      <c r="K317" s="183">
        <f>H317-F317</f>
        <v>260</v>
      </c>
      <c r="L317" s="184">
        <f>K317/F317</f>
        <v>0.20717131474103587</v>
      </c>
      <c r="M317" s="179" t="s">
        <v>596</v>
      </c>
      <c r="N317" s="185">
        <v>44834</v>
      </c>
      <c r="O317" s="41"/>
      <c r="R317" s="225"/>
    </row>
    <row r="318" spans="1:26" ht="12.75" customHeight="1">
      <c r="A318">
        <v>176</v>
      </c>
      <c r="B318" s="233">
        <v>44670</v>
      </c>
      <c r="C318" s="233"/>
      <c r="D318" s="58" t="s">
        <v>553</v>
      </c>
      <c r="E318" s="237" t="s">
        <v>593</v>
      </c>
      <c r="F318" s="56" t="s">
        <v>841</v>
      </c>
      <c r="G318" s="56"/>
      <c r="H318" s="56"/>
      <c r="I318" s="56">
        <v>553</v>
      </c>
      <c r="J318" s="56" t="s">
        <v>594</v>
      </c>
      <c r="K318" s="56"/>
      <c r="L318" s="56"/>
      <c r="M318" s="56"/>
      <c r="N318" s="56"/>
      <c r="O318" s="41"/>
      <c r="R318" s="225"/>
    </row>
    <row r="319" spans="1:26" ht="12.75" customHeight="1">
      <c r="A319" s="207">
        <v>177</v>
      </c>
      <c r="B319" s="208">
        <v>44746</v>
      </c>
      <c r="C319" s="208"/>
      <c r="D319" s="209" t="s">
        <v>842</v>
      </c>
      <c r="E319" s="210" t="s">
        <v>593</v>
      </c>
      <c r="F319" s="180">
        <v>207.5</v>
      </c>
      <c r="G319" s="210"/>
      <c r="H319" s="210">
        <v>254</v>
      </c>
      <c r="I319" s="212">
        <v>254</v>
      </c>
      <c r="J319" s="182" t="s">
        <v>687</v>
      </c>
      <c r="K319" s="183">
        <f t="shared" ref="K319:K321" si="124">H319-F319</f>
        <v>46.5</v>
      </c>
      <c r="L319" s="184">
        <f t="shared" ref="L319:L321" si="125">K319/F319</f>
        <v>0.22409638554216868</v>
      </c>
      <c r="M319" s="179" t="s">
        <v>596</v>
      </c>
      <c r="N319" s="185">
        <v>44792</v>
      </c>
      <c r="O319" s="1"/>
      <c r="R319" s="225"/>
    </row>
    <row r="320" spans="1:26" ht="12.75" customHeight="1">
      <c r="A320" s="207">
        <v>178</v>
      </c>
      <c r="B320" s="208">
        <v>44775</v>
      </c>
      <c r="C320" s="208"/>
      <c r="D320" s="209" t="s">
        <v>492</v>
      </c>
      <c r="E320" s="210" t="s">
        <v>593</v>
      </c>
      <c r="F320" s="180">
        <v>31.25</v>
      </c>
      <c r="G320" s="210"/>
      <c r="H320" s="210">
        <v>38.75</v>
      </c>
      <c r="I320" s="212">
        <v>38</v>
      </c>
      <c r="J320" s="182" t="s">
        <v>687</v>
      </c>
      <c r="K320" s="183">
        <f t="shared" si="124"/>
        <v>7.5</v>
      </c>
      <c r="L320" s="184">
        <f t="shared" si="125"/>
        <v>0.24</v>
      </c>
      <c r="M320" s="179" t="s">
        <v>596</v>
      </c>
      <c r="N320" s="185">
        <v>44844</v>
      </c>
      <c r="O320" s="41"/>
      <c r="R320" s="62"/>
    </row>
    <row r="321" spans="1:38" ht="12.75" customHeight="1">
      <c r="A321" s="207">
        <v>179</v>
      </c>
      <c r="B321" s="208">
        <v>44841</v>
      </c>
      <c r="C321" s="208"/>
      <c r="D321" s="209" t="s">
        <v>843</v>
      </c>
      <c r="E321" s="210" t="s">
        <v>593</v>
      </c>
      <c r="F321" s="180">
        <v>665</v>
      </c>
      <c r="G321" s="210"/>
      <c r="H321" s="210">
        <v>807.5</v>
      </c>
      <c r="I321" s="212">
        <v>840</v>
      </c>
      <c r="J321" s="182" t="s">
        <v>840</v>
      </c>
      <c r="K321" s="183">
        <f t="shared" si="124"/>
        <v>142.5</v>
      </c>
      <c r="L321" s="184">
        <f t="shared" si="125"/>
        <v>0.21428571428571427</v>
      </c>
      <c r="M321" s="179" t="s">
        <v>596</v>
      </c>
      <c r="N321" s="185">
        <v>45097</v>
      </c>
      <c r="O321" s="41"/>
      <c r="R321" s="62"/>
    </row>
    <row r="322" spans="1:38" ht="12.75" customHeight="1">
      <c r="A322" s="207">
        <v>180</v>
      </c>
      <c r="B322" s="208">
        <v>44844</v>
      </c>
      <c r="C322" s="208"/>
      <c r="D322" s="209" t="s">
        <v>439</v>
      </c>
      <c r="E322" s="210" t="s">
        <v>593</v>
      </c>
      <c r="F322" s="180">
        <v>227.5</v>
      </c>
      <c r="G322" s="210"/>
      <c r="H322" s="210">
        <v>270</v>
      </c>
      <c r="I322" s="212">
        <v>291</v>
      </c>
      <c r="J322" s="182" t="s">
        <v>1122</v>
      </c>
      <c r="K322" s="183">
        <f t="shared" ref="K322" si="126">H322-F322</f>
        <v>42.5</v>
      </c>
      <c r="L322" s="184">
        <f t="shared" ref="L322" si="127">K322/F322</f>
        <v>0.18681318681318682</v>
      </c>
      <c r="M322" s="179" t="s">
        <v>596</v>
      </c>
      <c r="N322" s="185">
        <v>45160</v>
      </c>
      <c r="O322" s="41"/>
      <c r="Q322" s="41"/>
      <c r="R322" s="62"/>
    </row>
    <row r="323" spans="1:38" ht="12.75" customHeight="1">
      <c r="A323" s="207">
        <v>181</v>
      </c>
      <c r="B323" s="208">
        <v>44845</v>
      </c>
      <c r="C323" s="208"/>
      <c r="D323" s="209" t="s">
        <v>437</v>
      </c>
      <c r="E323" s="210" t="s">
        <v>593</v>
      </c>
      <c r="F323" s="180">
        <v>555</v>
      </c>
      <c r="G323" s="210"/>
      <c r="H323" s="210">
        <v>700</v>
      </c>
      <c r="I323" s="212">
        <v>765</v>
      </c>
      <c r="J323" s="182" t="s">
        <v>1108</v>
      </c>
      <c r="K323" s="183">
        <f t="shared" ref="K323" si="128">H323-F323</f>
        <v>145</v>
      </c>
      <c r="L323" s="184">
        <f t="shared" ref="L323" si="129">K323/F323</f>
        <v>0.26126126126126126</v>
      </c>
      <c r="M323" s="179" t="s">
        <v>596</v>
      </c>
      <c r="N323" s="185">
        <v>45159</v>
      </c>
      <c r="O323" s="41"/>
      <c r="Q323" s="41"/>
      <c r="R323" s="62"/>
    </row>
    <row r="324" spans="1:38" ht="12.75" customHeight="1">
      <c r="A324" s="207">
        <v>182</v>
      </c>
      <c r="B324" s="208">
        <v>44981</v>
      </c>
      <c r="C324" s="208"/>
      <c r="D324" s="209" t="s">
        <v>454</v>
      </c>
      <c r="E324" s="210" t="s">
        <v>593</v>
      </c>
      <c r="F324" s="180">
        <v>1675</v>
      </c>
      <c r="G324" s="210"/>
      <c r="H324" s="210">
        <v>2080</v>
      </c>
      <c r="I324" s="212">
        <v>2080</v>
      </c>
      <c r="J324" s="182" t="s">
        <v>687</v>
      </c>
      <c r="K324" s="183">
        <f>H324-F324</f>
        <v>405</v>
      </c>
      <c r="L324" s="184">
        <f>K324/F324</f>
        <v>0.2417910447761194</v>
      </c>
      <c r="M324" s="179" t="s">
        <v>596</v>
      </c>
      <c r="N324" s="185">
        <v>45119</v>
      </c>
      <c r="O324" s="41"/>
      <c r="R324" s="62" t="s">
        <v>908</v>
      </c>
    </row>
    <row r="325" spans="1:38" ht="12.75" customHeight="1">
      <c r="A325" s="207">
        <v>183</v>
      </c>
      <c r="B325" s="208">
        <v>44986</v>
      </c>
      <c r="C325" s="208"/>
      <c r="D325" s="209" t="s">
        <v>492</v>
      </c>
      <c r="E325" s="210" t="s">
        <v>593</v>
      </c>
      <c r="F325" s="180">
        <v>57.5</v>
      </c>
      <c r="G325" s="210"/>
      <c r="H325" s="210">
        <v>120</v>
      </c>
      <c r="I325" s="212">
        <v>120</v>
      </c>
      <c r="J325" s="182" t="s">
        <v>687</v>
      </c>
      <c r="K325" s="183">
        <f>H325-F325</f>
        <v>62.5</v>
      </c>
      <c r="L325" s="184">
        <f>K325/F325</f>
        <v>1.0869565217391304</v>
      </c>
      <c r="M325" s="179" t="s">
        <v>596</v>
      </c>
      <c r="N325" s="185">
        <v>45049</v>
      </c>
      <c r="O325" s="41"/>
      <c r="R325" s="62" t="s">
        <v>908</v>
      </c>
    </row>
    <row r="326" spans="1:38" ht="12.75" customHeight="1">
      <c r="A326" s="238">
        <v>184</v>
      </c>
      <c r="B326" s="233">
        <v>45008</v>
      </c>
      <c r="C326" s="233"/>
      <c r="D326" s="58" t="s">
        <v>509</v>
      </c>
      <c r="E326" s="237" t="s">
        <v>593</v>
      </c>
      <c r="F326" s="237" t="s">
        <v>844</v>
      </c>
      <c r="G326" s="56"/>
      <c r="H326" s="56"/>
      <c r="I326" s="56">
        <v>3523</v>
      </c>
      <c r="J326" s="56" t="s">
        <v>594</v>
      </c>
      <c r="K326" s="56"/>
      <c r="L326" s="56"/>
      <c r="M326" s="56"/>
      <c r="N326" s="56"/>
      <c r="O326" s="41"/>
      <c r="R326" s="62" t="s">
        <v>908</v>
      </c>
    </row>
    <row r="327" spans="1:38" ht="12.75" customHeight="1">
      <c r="A327" s="207">
        <v>185</v>
      </c>
      <c r="B327" s="208">
        <v>45027</v>
      </c>
      <c r="C327" s="208"/>
      <c r="D327" s="209" t="s">
        <v>845</v>
      </c>
      <c r="E327" s="210" t="s">
        <v>593</v>
      </c>
      <c r="F327" s="180">
        <v>460</v>
      </c>
      <c r="G327" s="210"/>
      <c r="H327" s="210">
        <v>825</v>
      </c>
      <c r="I327" s="212">
        <v>810</v>
      </c>
      <c r="J327" s="182" t="s">
        <v>687</v>
      </c>
      <c r="K327" s="183">
        <f>H327-F327</f>
        <v>365</v>
      </c>
      <c r="L327" s="184">
        <f>K327/F327</f>
        <v>0.79347826086956519</v>
      </c>
      <c r="M327" s="179" t="s">
        <v>596</v>
      </c>
      <c r="N327" s="185">
        <v>45155</v>
      </c>
      <c r="O327" s="41"/>
      <c r="R327" s="62" t="s">
        <v>908</v>
      </c>
    </row>
    <row r="328" spans="1:38" ht="12.75" customHeight="1">
      <c r="A328" s="232">
        <v>186</v>
      </c>
      <c r="B328" s="233">
        <v>45050</v>
      </c>
      <c r="C328" s="58"/>
      <c r="D328" s="58" t="s">
        <v>42</v>
      </c>
      <c r="E328" s="237" t="s">
        <v>593</v>
      </c>
      <c r="F328" s="56" t="s">
        <v>846</v>
      </c>
      <c r="G328" s="56"/>
      <c r="H328" s="56"/>
      <c r="I328" s="56">
        <v>5040</v>
      </c>
      <c r="J328" s="56" t="s">
        <v>594</v>
      </c>
      <c r="K328" s="56"/>
      <c r="L328" s="56"/>
      <c r="M328" s="56"/>
      <c r="N328" s="56"/>
      <c r="O328" s="41"/>
      <c r="R328" s="62" t="s">
        <v>908</v>
      </c>
    </row>
    <row r="329" spans="1:38" ht="12.75" customHeight="1">
      <c r="A329" s="207">
        <v>187</v>
      </c>
      <c r="B329" s="208">
        <v>45075</v>
      </c>
      <c r="C329" s="208"/>
      <c r="D329" s="209" t="s">
        <v>847</v>
      </c>
      <c r="E329" s="210" t="s">
        <v>593</v>
      </c>
      <c r="F329" s="180">
        <v>585</v>
      </c>
      <c r="G329" s="210"/>
      <c r="H329" s="210">
        <v>732</v>
      </c>
      <c r="I329" s="212">
        <v>732</v>
      </c>
      <c r="J329" s="182" t="s">
        <v>687</v>
      </c>
      <c r="K329" s="183">
        <f>H329-F329</f>
        <v>147</v>
      </c>
      <c r="L329" s="184">
        <f>K329/F329</f>
        <v>0.25128205128205128</v>
      </c>
      <c r="M329" s="179" t="s">
        <v>596</v>
      </c>
      <c r="N329" s="185">
        <v>45152</v>
      </c>
      <c r="O329" s="41"/>
      <c r="Q329" s="41"/>
      <c r="R329" s="62" t="s">
        <v>908</v>
      </c>
      <c r="T329" s="41"/>
      <c r="V329" s="41"/>
      <c r="W329" s="62"/>
      <c r="Y329" s="41"/>
      <c r="AA329" s="41"/>
      <c r="AB329" s="62"/>
      <c r="AD329" s="41"/>
      <c r="AF329" s="41"/>
      <c r="AG329" s="62"/>
      <c r="AI329" s="41"/>
      <c r="AK329" s="41"/>
      <c r="AL329" s="62"/>
    </row>
    <row r="330" spans="1:38" ht="12.75" customHeight="1">
      <c r="A330" s="232">
        <v>188</v>
      </c>
      <c r="B330" s="233">
        <v>45078</v>
      </c>
      <c r="C330" s="58"/>
      <c r="D330" s="58" t="s">
        <v>541</v>
      </c>
      <c r="E330" s="237" t="s">
        <v>593</v>
      </c>
      <c r="F330" s="56" t="s">
        <v>848</v>
      </c>
      <c r="G330" s="56"/>
      <c r="H330" s="56"/>
      <c r="I330" s="56">
        <v>4300</v>
      </c>
      <c r="J330" s="56" t="s">
        <v>594</v>
      </c>
      <c r="K330" s="56"/>
      <c r="L330" s="56"/>
      <c r="M330" s="56"/>
      <c r="N330" s="56"/>
      <c r="O330" s="41"/>
      <c r="Q330" s="41"/>
      <c r="R330" s="62" t="s">
        <v>908</v>
      </c>
      <c r="T330" s="41"/>
      <c r="V330" s="41"/>
      <c r="W330" s="62"/>
      <c r="Y330" s="41"/>
      <c r="AA330" s="41"/>
      <c r="AB330" s="62"/>
      <c r="AD330" s="41"/>
      <c r="AF330" s="41"/>
      <c r="AG330" s="62"/>
      <c r="AI330" s="41"/>
      <c r="AK330" s="41"/>
      <c r="AL330" s="62"/>
    </row>
    <row r="331" spans="1:38" ht="12.75" customHeight="1">
      <c r="A331" s="232">
        <v>189</v>
      </c>
      <c r="B331" s="233">
        <v>45103</v>
      </c>
      <c r="C331" s="58"/>
      <c r="D331" s="58" t="s">
        <v>882</v>
      </c>
      <c r="E331" s="237" t="s">
        <v>593</v>
      </c>
      <c r="F331" s="56" t="s">
        <v>667</v>
      </c>
      <c r="G331" s="56"/>
      <c r="H331" s="56"/>
      <c r="I331" s="56">
        <v>383</v>
      </c>
      <c r="J331" s="56" t="s">
        <v>594</v>
      </c>
      <c r="K331" s="56"/>
      <c r="L331" s="56"/>
      <c r="M331" s="56"/>
      <c r="N331" s="56"/>
      <c r="O331" s="41"/>
      <c r="Q331" s="41"/>
      <c r="R331" s="62" t="s">
        <v>908</v>
      </c>
      <c r="T331" s="41"/>
      <c r="V331" s="41"/>
      <c r="W331" s="62"/>
      <c r="Y331" s="41"/>
      <c r="AA331" s="41"/>
      <c r="AB331" s="62"/>
      <c r="AD331" s="41"/>
      <c r="AF331" s="41"/>
      <c r="AG331" s="62"/>
      <c r="AI331" s="41"/>
      <c r="AK331" s="41"/>
      <c r="AL331" s="62"/>
    </row>
    <row r="332" spans="1:38" ht="12.75" customHeight="1">
      <c r="A332" s="232">
        <v>190</v>
      </c>
      <c r="B332" s="233">
        <v>45120</v>
      </c>
      <c r="C332" s="58"/>
      <c r="D332" s="58" t="s">
        <v>540</v>
      </c>
      <c r="E332" s="237" t="s">
        <v>593</v>
      </c>
      <c r="F332" s="56" t="s">
        <v>880</v>
      </c>
      <c r="G332" s="56"/>
      <c r="H332" s="56"/>
      <c r="I332" s="56">
        <v>2935</v>
      </c>
      <c r="J332" s="56" t="s">
        <v>594</v>
      </c>
      <c r="K332" s="56"/>
      <c r="L332" s="56"/>
      <c r="M332" s="56"/>
      <c r="N332" s="56"/>
      <c r="O332" s="41"/>
      <c r="Q332" s="41"/>
      <c r="R332" s="62" t="s">
        <v>908</v>
      </c>
      <c r="T332" s="41"/>
      <c r="V332" s="41"/>
      <c r="W332" s="62"/>
      <c r="Y332" s="41"/>
      <c r="AA332" s="41"/>
      <c r="AB332" s="62"/>
      <c r="AD332" s="41"/>
      <c r="AF332" s="41"/>
      <c r="AG332" s="62"/>
      <c r="AI332" s="41"/>
      <c r="AK332" s="41"/>
      <c r="AL332" s="62"/>
    </row>
    <row r="333" spans="1:38" ht="12.75" customHeight="1">
      <c r="A333" s="207">
        <v>191</v>
      </c>
      <c r="B333" s="208">
        <v>45125</v>
      </c>
      <c r="C333" s="208"/>
      <c r="D333" s="209" t="s">
        <v>203</v>
      </c>
      <c r="E333" s="210" t="s">
        <v>593</v>
      </c>
      <c r="F333" s="180">
        <v>3980</v>
      </c>
      <c r="G333" s="210"/>
      <c r="H333" s="210">
        <v>4895</v>
      </c>
      <c r="I333" s="212">
        <v>4895</v>
      </c>
      <c r="J333" s="182" t="s">
        <v>687</v>
      </c>
      <c r="K333" s="183">
        <f>H333-F333</f>
        <v>915</v>
      </c>
      <c r="L333" s="184">
        <f>K333/F333</f>
        <v>0.22989949748743718</v>
      </c>
      <c r="M333" s="179" t="s">
        <v>596</v>
      </c>
      <c r="N333" s="185">
        <v>45155</v>
      </c>
      <c r="O333" s="41"/>
      <c r="R333" s="62" t="s">
        <v>908</v>
      </c>
      <c r="T333" s="41"/>
      <c r="W333" s="62"/>
      <c r="Y333" s="41"/>
      <c r="AB333" s="62"/>
      <c r="AD333" s="41"/>
      <c r="AG333" s="62"/>
      <c r="AI333" s="41"/>
      <c r="AL333" s="62"/>
    </row>
    <row r="334" spans="1:38" ht="12.75" customHeight="1">
      <c r="A334" s="232">
        <v>192</v>
      </c>
      <c r="B334" s="233">
        <v>45145</v>
      </c>
      <c r="C334" s="58"/>
      <c r="D334" s="58" t="s">
        <v>960</v>
      </c>
      <c r="E334" s="237" t="s">
        <v>593</v>
      </c>
      <c r="F334" s="56" t="s">
        <v>961</v>
      </c>
      <c r="G334" s="56"/>
      <c r="H334" s="56"/>
      <c r="I334" s="56">
        <v>725</v>
      </c>
      <c r="J334" s="56" t="s">
        <v>594</v>
      </c>
      <c r="K334" s="56"/>
      <c r="L334" s="56"/>
      <c r="M334" s="56"/>
      <c r="N334" s="56"/>
      <c r="O334" s="41"/>
      <c r="R334" s="62"/>
      <c r="T334" s="41"/>
      <c r="W334" s="62"/>
      <c r="Y334" s="41"/>
      <c r="AB334" s="62"/>
      <c r="AD334" s="41"/>
      <c r="AG334" s="62"/>
      <c r="AI334" s="41"/>
      <c r="AL334" s="62"/>
    </row>
    <row r="335" spans="1:38" ht="12.75" customHeight="1">
      <c r="A335" s="232"/>
      <c r="B335" s="233"/>
      <c r="C335" s="58"/>
      <c r="D335" s="58"/>
      <c r="E335" s="237"/>
      <c r="F335" s="56"/>
      <c r="G335" s="56"/>
      <c r="H335" s="56"/>
      <c r="I335" s="56"/>
      <c r="J335" s="56"/>
      <c r="K335" s="56"/>
      <c r="L335" s="56"/>
      <c r="M335" s="56"/>
      <c r="N335" s="56"/>
      <c r="O335" s="41"/>
      <c r="R335" s="62"/>
      <c r="T335" s="41"/>
      <c r="W335" s="62"/>
      <c r="Y335" s="41"/>
      <c r="AB335" s="62"/>
      <c r="AD335" s="41"/>
      <c r="AG335" s="62"/>
      <c r="AI335" s="41"/>
      <c r="AL335" s="62"/>
    </row>
    <row r="336" spans="1:38" ht="12.75" customHeight="1">
      <c r="A336" s="232"/>
      <c r="B336" s="233"/>
      <c r="C336" s="58"/>
      <c r="D336" s="58"/>
      <c r="E336" s="237"/>
      <c r="F336" s="56"/>
      <c r="G336" s="56"/>
      <c r="H336" s="56"/>
      <c r="I336" s="56"/>
      <c r="J336" s="56"/>
      <c r="K336" s="56"/>
      <c r="L336" s="56"/>
      <c r="M336" s="56"/>
      <c r="N336" s="56"/>
      <c r="O336" s="41"/>
      <c r="R336" s="62"/>
      <c r="T336" s="41"/>
      <c r="W336" s="62"/>
      <c r="Y336" s="41"/>
      <c r="AB336" s="62"/>
      <c r="AD336" s="41"/>
      <c r="AG336" s="62"/>
      <c r="AI336" s="41"/>
      <c r="AL336" s="62"/>
    </row>
    <row r="337" spans="1:38" ht="12.75" customHeight="1">
      <c r="A337" s="58"/>
      <c r="B337" s="58"/>
      <c r="C337" s="58"/>
      <c r="D337" s="58"/>
      <c r="E337" s="58"/>
      <c r="F337" s="56"/>
      <c r="G337" s="56"/>
      <c r="H337" s="56"/>
      <c r="I337" s="56"/>
      <c r="J337" s="31"/>
      <c r="K337" s="56"/>
      <c r="L337" s="56"/>
      <c r="M337" s="56"/>
      <c r="N337" s="58"/>
      <c r="O337" s="41"/>
      <c r="R337" s="62"/>
      <c r="T337" s="41"/>
      <c r="W337" s="62"/>
      <c r="Y337" s="41"/>
      <c r="AB337" s="62"/>
      <c r="AD337" s="41"/>
      <c r="AG337" s="62"/>
      <c r="AI337" s="41"/>
      <c r="AL337" s="62"/>
    </row>
    <row r="338" spans="1:38" ht="12.75" customHeight="1">
      <c r="B338" s="239" t="s">
        <v>849</v>
      </c>
      <c r="F338" s="62"/>
      <c r="G338" s="62"/>
      <c r="H338" s="62"/>
      <c r="I338" s="62"/>
      <c r="J338" s="41"/>
      <c r="K338" s="62"/>
      <c r="L338" s="62"/>
      <c r="M338" s="62"/>
      <c r="O338" s="41"/>
      <c r="R338" s="62"/>
      <c r="T338" s="41"/>
      <c r="W338" s="62"/>
      <c r="Y338" s="41"/>
      <c r="AB338" s="62"/>
      <c r="AD338" s="41"/>
      <c r="AG338" s="62"/>
      <c r="AI338" s="41"/>
      <c r="AL338" s="62"/>
    </row>
    <row r="339" spans="1:38" ht="12.75" customHeight="1">
      <c r="A339" s="240"/>
      <c r="F339" s="62"/>
      <c r="G339" s="62"/>
      <c r="H339" s="62"/>
      <c r="I339" s="62"/>
      <c r="J339" s="41"/>
      <c r="K339" s="62"/>
      <c r="L339" s="62"/>
      <c r="M339" s="62"/>
      <c r="O339" s="41"/>
      <c r="R339" s="62"/>
      <c r="T339" s="41"/>
      <c r="W339" s="62"/>
      <c r="Y339" s="41"/>
      <c r="AB339" s="62"/>
      <c r="AD339" s="41"/>
      <c r="AG339" s="62"/>
      <c r="AI339" s="41"/>
      <c r="AL339" s="62"/>
    </row>
    <row r="340" spans="1:38" ht="12.75" customHeight="1">
      <c r="A340" s="240"/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1:38" ht="12.75" customHeight="1">
      <c r="A341" s="56"/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1:3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1:3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1:3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1:3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1:3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1:3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1:3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1:3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1:3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1:3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1:3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2.7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  <row r="506" spans="6:18" ht="12.75" customHeight="1">
      <c r="F506" s="62"/>
      <c r="G506" s="62"/>
      <c r="H506" s="62"/>
      <c r="I506" s="62"/>
      <c r="J506" s="41"/>
      <c r="K506" s="62"/>
      <c r="L506" s="62"/>
      <c r="M506" s="62"/>
      <c r="O506" s="41"/>
      <c r="R506" s="62"/>
    </row>
    <row r="507" spans="6:18" ht="12.75" customHeight="1">
      <c r="F507" s="62"/>
      <c r="G507" s="62"/>
      <c r="H507" s="62"/>
      <c r="I507" s="62"/>
      <c r="J507" s="41"/>
      <c r="K507" s="62"/>
      <c r="L507" s="62"/>
      <c r="M507" s="62"/>
      <c r="O507" s="41"/>
      <c r="R507" s="62"/>
    </row>
    <row r="508" spans="6:18" ht="12.75" customHeight="1">
      <c r="F508" s="62"/>
      <c r="G508" s="62"/>
      <c r="H508" s="62"/>
      <c r="I508" s="62"/>
      <c r="J508" s="41"/>
      <c r="K508" s="62"/>
      <c r="L508" s="62"/>
      <c r="M508" s="62"/>
      <c r="O508" s="41"/>
      <c r="R508" s="62"/>
    </row>
    <row r="509" spans="6:18" ht="12.75" customHeight="1">
      <c r="F509" s="62"/>
      <c r="G509" s="62"/>
      <c r="H509" s="62"/>
      <c r="I509" s="62"/>
      <c r="J509" s="41"/>
      <c r="K509" s="62"/>
      <c r="L509" s="62"/>
      <c r="M509" s="62"/>
      <c r="O509" s="41"/>
      <c r="R509" s="62"/>
    </row>
    <row r="510" spans="6:18" ht="12.75" customHeight="1">
      <c r="F510" s="62"/>
      <c r="G510" s="62"/>
      <c r="H510" s="62"/>
      <c r="I510" s="62"/>
      <c r="J510" s="41"/>
      <c r="K510" s="62"/>
      <c r="L510" s="62"/>
      <c r="M510" s="62"/>
      <c r="O510" s="41"/>
      <c r="R510" s="62"/>
    </row>
    <row r="511" spans="6:18" ht="12.75" customHeight="1">
      <c r="F511" s="62"/>
      <c r="G511" s="62"/>
      <c r="H511" s="62"/>
      <c r="I511" s="62"/>
      <c r="J511" s="41"/>
      <c r="K511" s="62"/>
      <c r="L511" s="62"/>
      <c r="M511" s="62"/>
      <c r="O511" s="41"/>
      <c r="R511" s="62"/>
    </row>
    <row r="512" spans="6:18" ht="12.75" customHeight="1">
      <c r="F512" s="62"/>
      <c r="G512" s="62"/>
      <c r="H512" s="62"/>
      <c r="I512" s="62"/>
      <c r="J512" s="41"/>
      <c r="K512" s="62"/>
      <c r="L512" s="62"/>
      <c r="M512" s="62"/>
      <c r="O512" s="41"/>
      <c r="R512" s="62"/>
    </row>
    <row r="513" spans="6:18" ht="12.75" customHeight="1">
      <c r="F513" s="62"/>
      <c r="G513" s="62"/>
      <c r="H513" s="62"/>
      <c r="I513" s="62"/>
      <c r="J513" s="41"/>
      <c r="K513" s="62"/>
      <c r="L513" s="62"/>
      <c r="M513" s="62"/>
      <c r="O513" s="41"/>
      <c r="R513" s="62"/>
    </row>
    <row r="514" spans="6:18" ht="15" customHeight="1">
      <c r="F514" s="62"/>
      <c r="G514" s="62"/>
      <c r="H514" s="62"/>
      <c r="I514" s="62"/>
      <c r="J514" s="41"/>
      <c r="K514" s="62"/>
      <c r="L514" s="62"/>
      <c r="M514" s="62"/>
      <c r="O514" s="41"/>
      <c r="R514" s="62"/>
    </row>
  </sheetData>
  <autoFilter ref="R1:R337"/>
  <mergeCells count="10">
    <mergeCell ref="O116:O117"/>
    <mergeCell ref="P116:P117"/>
    <mergeCell ref="N116:N117"/>
    <mergeCell ref="I105:I106"/>
    <mergeCell ref="B105:B106"/>
    <mergeCell ref="A105:A106"/>
    <mergeCell ref="J105:J106"/>
    <mergeCell ref="A116:A117"/>
    <mergeCell ref="B116:B117"/>
    <mergeCell ref="J116:J117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F89:F90 F91:F112 F114:F1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2023-08-24T02:45:17Z</dcterms:modified>
</cp:coreProperties>
</file>