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F&amp;O)'!$R$1:$R$337</definedName>
  </definedNames>
  <calcPr calcId="152511"/>
</workbook>
</file>

<file path=xl/calcChain.xml><?xml version="1.0" encoding="utf-8"?>
<calcChain xmlns="http://schemas.openxmlformats.org/spreadsheetml/2006/main">
  <c r="L53" i="6" l="1"/>
  <c r="P32" i="6" l="1"/>
  <c r="P31" i="6"/>
  <c r="P28" i="6"/>
  <c r="P25" i="6"/>
  <c r="P24" i="6"/>
  <c r="P23" i="6"/>
  <c r="P15" i="6"/>
  <c r="P13" i="6"/>
  <c r="P19" i="6"/>
  <c r="P18" i="6"/>
  <c r="K322" i="6"/>
  <c r="L322" i="6" s="1"/>
  <c r="K53" i="6"/>
  <c r="M53" i="6" s="1"/>
  <c r="K119" i="6"/>
  <c r="M119" i="6" s="1"/>
  <c r="K118" i="6"/>
  <c r="M118" i="6" s="1"/>
  <c r="L30" i="6" l="1"/>
  <c r="K30" i="6"/>
  <c r="M30" i="6" l="1"/>
  <c r="K323" i="6"/>
  <c r="L323" i="6" s="1"/>
  <c r="K316" i="6"/>
  <c r="L316" i="6" s="1"/>
  <c r="M117" i="6"/>
  <c r="K117" i="6"/>
  <c r="K116" i="6"/>
  <c r="M116" i="6" s="1"/>
  <c r="K115" i="6"/>
  <c r="M115" i="6" s="1"/>
  <c r="K114" i="6"/>
  <c r="M114" i="6" s="1"/>
  <c r="K112" i="6"/>
  <c r="M112" i="6" s="1"/>
  <c r="K111" i="6"/>
  <c r="M111" i="6" s="1"/>
  <c r="L80" i="6"/>
  <c r="K80" i="6"/>
  <c r="K110" i="6"/>
  <c r="M110" i="6" s="1"/>
  <c r="L55" i="6"/>
  <c r="K55" i="6"/>
  <c r="M80" i="6" l="1"/>
  <c r="M55" i="6"/>
  <c r="K108" i="6"/>
  <c r="M108" i="6" s="1"/>
  <c r="K333" i="6"/>
  <c r="L333" i="6" s="1"/>
  <c r="K327" i="6"/>
  <c r="L327" i="6" s="1"/>
  <c r="K109" i="6" l="1"/>
  <c r="M109" i="6" s="1"/>
  <c r="L29" i="6"/>
  <c r="K29" i="6"/>
  <c r="L20" i="6"/>
  <c r="K20" i="6"/>
  <c r="L27" i="6"/>
  <c r="K27" i="6"/>
  <c r="K103" i="6"/>
  <c r="M103" i="6" s="1"/>
  <c r="K107" i="6"/>
  <c r="M107" i="6" s="1"/>
  <c r="L21" i="6"/>
  <c r="K21" i="6"/>
  <c r="K329" i="6"/>
  <c r="L329" i="6" s="1"/>
  <c r="K106" i="6"/>
  <c r="M106" i="6" s="1"/>
  <c r="K105" i="6"/>
  <c r="M105" i="6" s="1"/>
  <c r="K104" i="6"/>
  <c r="M104" i="6" s="1"/>
  <c r="L26" i="6"/>
  <c r="K26" i="6"/>
  <c r="L14" i="6"/>
  <c r="K14" i="6"/>
  <c r="M14" i="6" s="1"/>
  <c r="L79" i="6"/>
  <c r="K79" i="6"/>
  <c r="L54" i="6"/>
  <c r="K54" i="6"/>
  <c r="M54" i="6" s="1"/>
  <c r="M20" i="6" l="1"/>
  <c r="M27" i="6"/>
  <c r="M29" i="6"/>
  <c r="M26" i="6"/>
  <c r="M21" i="6"/>
  <c r="M79" i="6"/>
  <c r="L22" i="6"/>
  <c r="K22" i="6"/>
  <c r="K102" i="6"/>
  <c r="M102" i="6" s="1"/>
  <c r="L77" i="6"/>
  <c r="K77" i="6"/>
  <c r="K101" i="6"/>
  <c r="M101" i="6" s="1"/>
  <c r="L52" i="6"/>
  <c r="K52" i="6"/>
  <c r="L12" i="6"/>
  <c r="K12" i="6"/>
  <c r="L78" i="6"/>
  <c r="K78" i="6"/>
  <c r="L47" i="6"/>
  <c r="K47" i="6"/>
  <c r="M22" i="6" l="1"/>
  <c r="M47" i="6"/>
  <c r="M77" i="6"/>
  <c r="M52" i="6"/>
  <c r="M12" i="6"/>
  <c r="M78" i="6"/>
  <c r="L51" i="6"/>
  <c r="K51" i="6"/>
  <c r="K100" i="6"/>
  <c r="M100" i="6" s="1"/>
  <c r="K99" i="6"/>
  <c r="M99" i="6" s="1"/>
  <c r="L75" i="6"/>
  <c r="K75" i="6"/>
  <c r="L76" i="6"/>
  <c r="K76" i="6"/>
  <c r="L74" i="6"/>
  <c r="K74" i="6"/>
  <c r="K97" i="6"/>
  <c r="M97" i="6" s="1"/>
  <c r="M51" i="6" l="1"/>
  <c r="M75" i="6"/>
  <c r="M76" i="6"/>
  <c r="M74" i="6"/>
  <c r="K98" i="6"/>
  <c r="M98" i="6" s="1"/>
  <c r="L11" i="6"/>
  <c r="K11" i="6"/>
  <c r="L69" i="6"/>
  <c r="K69" i="6"/>
  <c r="L127" i="6"/>
  <c r="K127" i="6"/>
  <c r="L49" i="6"/>
  <c r="L50" i="6"/>
  <c r="M69" i="6" l="1"/>
  <c r="M127" i="6"/>
  <c r="M11" i="6"/>
  <c r="L6" i="2"/>
  <c r="K6" i="3"/>
  <c r="L73" i="6"/>
  <c r="K73" i="6"/>
  <c r="L72" i="6"/>
  <c r="K72" i="6"/>
  <c r="L71" i="6"/>
  <c r="K71" i="6"/>
  <c r="M71" i="6" l="1"/>
  <c r="M72" i="6"/>
  <c r="M73" i="6"/>
  <c r="L17" i="6"/>
  <c r="L16" i="6"/>
  <c r="L10" i="6"/>
  <c r="L48" i="6"/>
  <c r="L46" i="6"/>
  <c r="L70" i="6"/>
  <c r="L68" i="6"/>
  <c r="L67" i="6"/>
  <c r="L66" i="6"/>
  <c r="L65" i="6"/>
  <c r="K46" i="6" l="1"/>
  <c r="M46" i="6" s="1"/>
  <c r="K70" i="6"/>
  <c r="M70" i="6" l="1"/>
  <c r="K96" i="6"/>
  <c r="M96" i="6" s="1"/>
  <c r="K68" i="6"/>
  <c r="K50" i="6"/>
  <c r="K89" i="6"/>
  <c r="M89" i="6" s="1"/>
  <c r="K92" i="6"/>
  <c r="M92" i="6" s="1"/>
  <c r="K95" i="6"/>
  <c r="M95" i="6" s="1"/>
  <c r="K94" i="6"/>
  <c r="M94" i="6" s="1"/>
  <c r="M68" i="6" l="1"/>
  <c r="M50" i="6"/>
  <c r="K91" i="6"/>
  <c r="M91" i="6" s="1"/>
  <c r="K93" i="6"/>
  <c r="M93" i="6" s="1"/>
  <c r="K16" i="6"/>
  <c r="K67" i="6"/>
  <c r="K17" i="6"/>
  <c r="K65" i="6"/>
  <c r="K90" i="6"/>
  <c r="M90" i="6" s="1"/>
  <c r="M17" i="6" l="1"/>
  <c r="M16" i="6"/>
  <c r="M67" i="6"/>
  <c r="M65" i="6"/>
  <c r="K49" i="6"/>
  <c r="K10" i="6"/>
  <c r="M10" i="6" l="1"/>
  <c r="M49" i="6"/>
  <c r="K48" i="6"/>
  <c r="M48" i="6" s="1"/>
  <c r="K66" i="6"/>
  <c r="M66" i="6" l="1"/>
  <c r="D7" i="5"/>
  <c r="M7" i="6"/>
  <c r="K324" i="6" l="1"/>
  <c r="L324" i="6" s="1"/>
  <c r="K321" i="6" l="1"/>
  <c r="L321" i="6" s="1"/>
  <c r="K325" i="6" l="1"/>
  <c r="L325" i="6" s="1"/>
  <c r="K320" i="6"/>
  <c r="L320" i="6" s="1"/>
  <c r="K319" i="6"/>
  <c r="L319" i="6" s="1"/>
  <c r="K317" i="6"/>
  <c r="L317" i="6" s="1"/>
  <c r="H315" i="6"/>
  <c r="K315" i="6" s="1"/>
  <c r="L315" i="6" s="1"/>
  <c r="K314" i="6"/>
  <c r="L314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6" i="4"/>
</calcChain>
</file>

<file path=xl/sharedStrings.xml><?xml version="1.0" encoding="utf-8"?>
<sst xmlns="http://schemas.openxmlformats.org/spreadsheetml/2006/main" count="3539" uniqueCount="1311">
  <si>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</si>
  <si>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</si>
  <si>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</si>
  <si>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</si>
  <si>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</si>
  <si>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</si>
  <si>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</si>
  <si>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</si>
  <si>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</si>
  <si>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</si>
  <si>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</si>
  <si>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</si>
  <si>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</si>
  <si>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</si>
  <si>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</si>
  <si>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</si>
  <si>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</si>
  <si>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</si>
  <si>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</si>
  <si>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</si>
  <si>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</si>
  <si>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</si>
  <si>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</si>
  <si>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</si>
  <si>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</si>
  <si>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</si>
  <si>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</si>
  <si>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</si>
  <si>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</si>
  <si>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</si>
  <si>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</si>
  <si>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</si>
  <si>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</si>
  <si>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</si>
  <si>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</si>
  <si>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</si>
  <si>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</si>
  <si>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</si>
  <si>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</si>
  <si>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</si>
  <si>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</si>
  <si>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</si>
  <si>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</si>
  <si>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</si>
  <si>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</si>
  <si>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</si>
  <si>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</si>
  <si>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</si>
  <si>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</si>
  <si>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</si>
  <si>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</si>
  <si>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</si>
  <si>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</si>
  <si>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</si>
  <si>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</si>
  <si>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</si>
  <si>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</si>
  <si>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</si>
  <si>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</si>
  <si>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</si>
  <si>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</si>
  <si>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</si>
  <si>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</si>
  <si>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</si>
  <si>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</si>
  <si>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</si>
  <si>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</si>
  <si>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</si>
  <si>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</si>
  <si>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</si>
  <si>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</si>
  <si>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</si>
  <si>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</si>
  <si>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</si>
  <si>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</si>
  <si>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</si>
  <si>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</si>
  <si>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</si>
  <si>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</si>
  <si>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</si>
  <si>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</si>
  <si>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</si>
  <si>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</si>
  <si>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</si>
  <si>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</si>
  <si>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</si>
  <si>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</si>
  <si>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</si>
  <si>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</si>
  <si>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</si>
  <si>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</si>
  <si>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</si>
  <si>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</si>
  <si>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</si>
  <si>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</si>
  <si>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</si>
  <si>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</si>
  <si>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</si>
  <si>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</si>
  <si>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</si>
  <si>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</si>
  <si>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</si>
  <si>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</si>
  <si>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</si>
  <si>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</si>
  <si>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</si>
  <si>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</si>
  <si>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</si>
  <si>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</si>
  <si>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</si>
  <si>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</si>
  <si>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</si>
  <si>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</si>
  <si>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</si>
  <si>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</si>
  <si>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</si>
  <si>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</si>
  <si>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</si>
  <si>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</si>
  <si>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</si>
  <si>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</si>
  <si>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</si>
  <si>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</si>
  <si>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</si>
  <si>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</si>
  <si>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</si>
  <si>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</si>
  <si>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</si>
  <si>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</si>
  <si>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</si>
  <si>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</si>
  <si>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</si>
  <si>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</si>
  <si>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</si>
  <si>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</si>
  <si>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</si>
  <si>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</si>
  <si>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</si>
  <si>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</si>
  <si>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</si>
  <si>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</si>
  <si>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</si>
  <si>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</si>
  <si>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</si>
  <si>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</si>
  <si>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</si>
  <si>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</si>
  <si>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</si>
  <si>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</si>
  <si>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</si>
  <si>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</si>
  <si>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</si>
  <si>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</si>
  <si>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</si>
  <si>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</si>
  <si>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</si>
  <si>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</si>
  <si>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</si>
  <si>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</si>
  <si>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</si>
  <si>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</si>
  <si>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</si>
  <si>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</si>
  <si>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</si>
  <si>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</si>
  <si>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</si>
  <si>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</si>
  <si>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</si>
  <si>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</si>
  <si>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</si>
  <si>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</si>
  <si>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</si>
  <si>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</si>
  <si>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</si>
  <si>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</si>
  <si>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</si>
  <si>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</si>
  <si>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</si>
  <si>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</si>
  <si>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</si>
  <si>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</si>
  <si>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</si>
  <si>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</si>
  <si>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</si>
  <si>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</si>
  <si>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</si>
  <si>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</si>
  <si>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</si>
  <si>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</si>
  <si>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</si>
  <si>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</si>
  <si>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</si>
  <si>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</si>
  <si>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</si>
  <si>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</si>
  <si>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</si>
  <si>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</si>
  <si>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</si>
  <si>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</si>
  <si>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</si>
  <si>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</si>
  <si>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</si>
  <si>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</si>
  <si>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</si>
  <si>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</si>
  <si>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</si>
  <si>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</si>
  <si>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</si>
  <si>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</si>
  <si>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</si>
  <si>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</si>
  <si>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</si>
  <si>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</si>
  <si>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</si>
  <si>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</si>
  <si>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</si>
  <si>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</si>
  <si>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</si>
  <si>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</si>
  <si>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</si>
  <si>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</si>
  <si>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</si>
  <si>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</si>
  <si>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</si>
  <si>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</si>
  <si>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</si>
  <si>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</si>
  <si>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</si>
  <si>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</si>
  <si>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</si>
  <si>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</si>
  <si>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</si>
  <si>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</si>
  <si>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</si>
  <si>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</si>
  <si>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</si>
  <si>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</si>
  <si>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</si>
  <si>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</si>
  <si>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</si>
  <si>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</si>
  <si>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</si>
  <si>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</si>
  <si>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</si>
  <si>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</si>
  <si>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</si>
  <si>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</si>
  <si>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</si>
  <si>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</si>
  <si>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</si>
  <si>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</si>
  <si>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</si>
  <si>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</si>
  <si>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</si>
  <si>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</si>
  <si>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</si>
  <si>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</si>
  <si>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</si>
  <si>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</si>
  <si>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</si>
  <si>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</si>
  <si>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</si>
  <si>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</si>
  <si>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</si>
  <si>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</si>
  <si>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</si>
  <si>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</si>
  <si>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</si>
  <si>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</si>
  <si>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</si>
  <si>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</si>
  <si>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</si>
  <si>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</si>
  <si>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</si>
  <si>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</si>
  <si>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</si>
  <si>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</si>
  <si>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</si>
  <si>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</si>
  <si>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</si>
  <si>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</si>
  <si>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</si>
  <si>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</si>
  <si>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</si>
  <si>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</si>
  <si>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</si>
  <si>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</si>
  <si>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</si>
  <si>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</si>
  <si>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</si>
  <si>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</si>
  <si>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</si>
  <si>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</si>
  <si>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</si>
  <si>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</si>
  <si>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</si>
  <si>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</si>
  <si>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</si>
  <si>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</si>
  <si>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</si>
  <si>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</si>
  <si>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</si>
  <si>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</si>
  <si>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</si>
  <si>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</si>
  <si>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</si>
  <si>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</si>
  <si>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</si>
  <si>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</si>
  <si>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</si>
  <si>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</si>
  <si>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</si>
  <si>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</si>
  <si>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</si>
  <si>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</si>
  <si>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</si>
  <si>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</si>
  <si>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</si>
  <si>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</si>
  <si>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</si>
  <si>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</si>
  <si>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</si>
  <si>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</si>
  <si>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</si>
  <si>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</si>
  <si>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</si>
  <si>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</si>
  <si>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</si>
  <si>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</si>
  <si>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</si>
  <si>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</si>
  <si>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</si>
  <si>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</si>
  <si>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</si>
  <si>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</si>
  <si>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</si>
  <si>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</si>
  <si>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</si>
  <si>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</si>
  <si>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</si>
  <si>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</si>
  <si>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</si>
  <si>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</si>
  <si>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</si>
  <si>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</si>
  <si>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</si>
  <si>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</si>
  <si>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</si>
  <si>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</si>
  <si>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</si>
  <si>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</si>
  <si>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</si>
  <si>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</si>
  <si>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</si>
  <si>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</si>
  <si>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</si>
  <si>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</si>
  <si>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</si>
  <si>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</si>
  <si>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</si>
  <si>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</si>
  <si>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</si>
  <si>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</si>
  <si>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</si>
  <si>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</si>
  <si>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</si>
  <si>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</si>
  <si>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</si>
  <si>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</si>
  <si>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</si>
  <si>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</si>
  <si>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</si>
  <si>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</si>
  <si>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</si>
  <si>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</si>
  <si>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</si>
  <si>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</si>
  <si>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</si>
  <si>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</si>
  <si>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</si>
  <si>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</si>
  <si>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</si>
  <si>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</si>
  <si>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</si>
  <si>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</si>
  <si>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</si>
  <si>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</si>
  <si>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</si>
  <si>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</si>
  <si>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</si>
  <si>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</si>
  <si>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</si>
  <si>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</si>
  <si>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</si>
  <si>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</si>
  <si>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</si>
  <si>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</si>
  <si>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</si>
  <si>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</si>
  <si>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</si>
  <si>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</si>
  <si>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</si>
  <si>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</si>
  <si>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</si>
  <si>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</si>
  <si>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</si>
  <si>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</si>
  <si>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</si>
  <si>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</si>
  <si>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</si>
  <si>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</si>
  <si>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</si>
  <si>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</si>
  <si>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</si>
  <si>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</si>
  <si>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</si>
  <si>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</si>
  <si>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</si>
  <si>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</si>
  <si>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</si>
  <si>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</si>
  <si>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</si>
  <si>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</si>
  <si>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</si>
  <si>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</si>
  <si>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</si>
  <si>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</si>
  <si>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</si>
  <si>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</si>
  <si>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</si>
  <si>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</si>
  <si>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</si>
  <si>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</si>
  <si>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</si>
  <si>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</si>
  <si>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</si>
  <si>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</si>
  <si>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</si>
  <si>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</si>
  <si>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</si>
  <si>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</si>
  <si>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</si>
  <si>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</si>
  <si>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</si>
  <si>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</si>
  <si>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</si>
  <si>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</si>
  <si>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</si>
  <si>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</si>
  <si>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</si>
  <si>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</si>
  <si>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</si>
  <si>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</si>
  <si>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</si>
  <si>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</si>
  <si>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</si>
  <si>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</si>
  <si>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</si>
  <si>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</si>
  <si>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</si>
  <si>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</si>
  <si>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</si>
  <si>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</si>
  <si>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</si>
  <si>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</si>
  <si>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</si>
  <si>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</si>
  <si>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</si>
  <si>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</si>
  <si>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</si>
  <si>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</si>
  <si>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</si>
  <si>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</si>
  <si>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</si>
  <si>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</si>
  <si>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</si>
  <si>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</si>
  <si>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</si>
  <si>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</si>
  <si>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</si>
  <si>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</si>
  <si>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</si>
  <si>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</si>
  <si>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</si>
  <si>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</si>
  <si>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</si>
  <si>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</si>
  <si>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</si>
  <si>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</si>
  <si>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</si>
  <si>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</si>
  <si>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</si>
  <si>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</si>
  <si>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</si>
  <si>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</si>
  <si>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</si>
  <si>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</si>
  <si>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</si>
  <si>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</si>
  <si>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</si>
  <si>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</si>
  <si>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</si>
  <si>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</si>
  <si>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</si>
  <si>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</si>
  <si>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</si>
  <si>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</si>
  <si>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</si>
  <si>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</si>
  <si>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</si>
  <si>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</si>
  <si>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</si>
  <si>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</si>
  <si>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</si>
  <si>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</si>
  <si>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</si>
  <si>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</si>
  <si>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</si>
  <si>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</si>
  <si>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</si>
  <si>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</si>
  <si>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</si>
  <si>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</si>
  <si>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</si>
  <si>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</si>
  <si>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</si>
  <si>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</si>
  <si>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</si>
  <si>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</si>
  <si>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</si>
  <si>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</si>
  <si>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</si>
  <si>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</si>
  <si>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</si>
  <si>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</si>
  <si>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</si>
  <si>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</si>
  <si>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</si>
  <si>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</si>
  <si>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</si>
  <si>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</si>
  <si>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</si>
  <si>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</si>
  <si>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</si>
  <si>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</si>
  <si>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</si>
  <si>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</si>
  <si>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</si>
  <si>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</si>
  <si>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</si>
  <si>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</si>
  <si>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</si>
  <si>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</si>
  <si>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</si>
  <si>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</si>
  <si>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</si>
  <si>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</si>
  <si>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</si>
  <si>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</si>
  <si>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</si>
  <si>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</si>
  <si>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</si>
  <si>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</si>
  <si>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</si>
  <si>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</si>
  <si>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</si>
  <si>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</si>
  <si>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</si>
  <si>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</si>
  <si>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</si>
  <si>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</si>
  <si>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</si>
  <si>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</si>
  <si>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</si>
  <si>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</si>
  <si>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</si>
  <si>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</si>
  <si>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</si>
  <si>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</si>
  <si>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</si>
  <si>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</si>
  <si>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</si>
  <si>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</si>
  <si>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</si>
  <si>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</si>
  <si>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</si>
  <si>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</si>
  <si>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</si>
  <si>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</si>
  <si>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</si>
  <si>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</si>
  <si>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</si>
  <si>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</si>
  <si>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</si>
  <si>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</si>
  <si>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</si>
  <si>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</si>
  <si>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</si>
  <si>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</si>
  <si>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</si>
  <si>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</si>
  <si>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</si>
  <si>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</si>
  <si>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</si>
  <si>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</si>
  <si>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</si>
  <si>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</si>
  <si>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</si>
  <si>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</si>
  <si>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</si>
  <si>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</si>
  <si>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</si>
  <si>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</si>
  <si>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</si>
  <si>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</si>
  <si>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</si>
  <si>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</si>
  <si>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</si>
  <si>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</si>
  <si>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</si>
  <si>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</si>
  <si>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</si>
  <si>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</si>
  <si>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</si>
  <si>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</si>
  <si>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</si>
  <si>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</si>
  <si>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</si>
  <si>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</si>
  <si>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</si>
  <si>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</si>
  <si>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</si>
  <si>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</si>
  <si>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</si>
  <si>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</si>
  <si>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</si>
  <si>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</si>
  <si>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</si>
  <si>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</si>
  <si>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</si>
  <si>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</si>
  <si>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</si>
  <si>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</si>
  <si>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</si>
  <si>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</si>
  <si>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</si>
  <si>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</si>
  <si>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</si>
  <si>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</si>
  <si>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</si>
  <si>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</si>
  <si>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</si>
  <si>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</si>
  <si>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</si>
  <si>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</si>
  <si>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</si>
  <si>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</si>
  <si>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</si>
  <si>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</si>
  <si>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</si>
  <si>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</si>
  <si>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</si>
  <si>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</si>
  <si>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</si>
  <si>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</si>
  <si>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</si>
  <si>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</si>
  <si>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</si>
  <si>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</si>
  <si>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</si>
  <si>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</si>
  <si>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</si>
  <si>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</si>
  <si>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</si>
  <si>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</si>
  <si>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</si>
  <si>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</si>
  <si>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</si>
  <si>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</si>
  <si>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</si>
  <si>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</si>
  <si>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</si>
  <si>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</si>
  <si>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</si>
  <si>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</si>
  <si>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</si>
  <si>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</si>
  <si>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</si>
  <si>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</si>
  <si>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</si>
  <si>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</si>
  <si>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</si>
  <si>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</si>
  <si>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</si>
  <si>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</si>
  <si>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</si>
  <si>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</si>
  <si>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</si>
  <si>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</si>
  <si>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</si>
  <si>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</si>
  <si>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</si>
  <si>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</si>
  <si>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</si>
  <si>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</si>
  <si>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</si>
  <si>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</si>
  <si>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</si>
  <si>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</si>
  <si>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</si>
  <si>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</si>
  <si>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</si>
  <si>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</si>
  <si>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</si>
  <si>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</si>
  <si>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</si>
  <si>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</si>
  <si>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</si>
  <si>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</si>
  <si>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</si>
  <si>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</si>
  <si>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</si>
  <si>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</si>
  <si>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</si>
  <si>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</si>
  <si>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</si>
  <si>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</si>
  <si>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</si>
  <si>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</si>
  <si>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</si>
  <si>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</si>
  <si>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</si>
  <si>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</si>
  <si>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</si>
  <si>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</si>
  <si>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</si>
  <si>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</si>
  <si>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</si>
  <si>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</si>
  <si>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</si>
  <si>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</si>
  <si>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</si>
  <si>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</si>
  <si>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</si>
  <si>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</si>
  <si>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</si>
  <si>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</si>
  <si>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</si>
  <si>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</si>
  <si>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</si>
  <si>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</si>
  <si>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</si>
  <si>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</si>
  <si>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</si>
  <si>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</si>
  <si>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</si>
  <si>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</si>
  <si>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</si>
  <si>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</si>
  <si>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</si>
  <si>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</si>
  <si>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</si>
  <si>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</si>
  <si>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</si>
  <si>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</si>
  <si>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</si>
  <si>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</si>
  <si>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</si>
  <si>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</si>
  <si>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</si>
  <si>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</si>
  <si>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</si>
  <si>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</si>
  <si>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</si>
  <si>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</si>
  <si>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</si>
  <si>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</si>
  <si>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</si>
  <si>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</si>
  <si>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</si>
  <si>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</si>
  <si>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</si>
  <si>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</si>
  <si>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</si>
  <si>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</si>
  <si>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</si>
  <si>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</si>
  <si>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</si>
  <si>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</si>
  <si>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</si>
  <si>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</si>
  <si>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</si>
  <si>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</si>
  <si>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</si>
  <si>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</si>
  <si>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</si>
  <si>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</si>
  <si>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</si>
  <si>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</si>
  <si>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</si>
  <si>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</si>
  <si>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</si>
  <si>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</si>
  <si>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</si>
  <si>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</si>
  <si>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</si>
  <si>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</si>
  <si>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</si>
  <si>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</si>
  <si>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</si>
  <si>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</si>
  <si>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</si>
  <si>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</si>
  <si>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</si>
  <si>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</si>
  <si>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</si>
  <si>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</si>
  <si>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</si>
  <si>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</si>
  <si>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</si>
  <si>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</si>
  <si>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</si>
  <si>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</si>
  <si>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</si>
  <si>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</si>
  <si>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</si>
  <si>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</si>
  <si>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</si>
  <si>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</si>
  <si>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</si>
  <si>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</si>
  <si>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</si>
  <si>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</si>
  <si>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</si>
  <si>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</si>
  <si>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</si>
  <si>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</si>
  <si>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</si>
  <si>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</si>
  <si>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</si>
  <si>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</si>
  <si>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</si>
  <si>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</si>
  <si>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</si>
  <si>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</si>
  <si>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</si>
  <si>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</si>
  <si>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</si>
  <si>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</si>
  <si>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</si>
  <si>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</si>
  <si>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</si>
  <si>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</si>
  <si>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</si>
  <si>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</si>
  <si>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</si>
  <si>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</si>
  <si>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</si>
  <si>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</si>
  <si>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</si>
  <si>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</si>
  <si>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</si>
  <si>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</si>
  <si>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</si>
  <si>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</si>
  <si>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</si>
  <si>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</si>
  <si>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</si>
  <si>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</si>
  <si>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</si>
  <si>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</si>
  <si>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</si>
  <si>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</si>
  <si>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</si>
  <si>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</si>
  <si>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</si>
  <si>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</si>
  <si>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</si>
  <si>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</si>
  <si>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</si>
  <si>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</si>
  <si>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</si>
  <si>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</si>
  <si>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</si>
  <si>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</si>
  <si>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</si>
  <si>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</si>
  <si>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</si>
  <si>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</si>
  <si>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</si>
  <si>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</si>
  <si>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</si>
  <si>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</si>
  <si>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</si>
  <si>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</si>
  <si>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</si>
  <si>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</si>
  <si>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</si>
  <si>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</si>
  <si>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</si>
  <si>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</si>
  <si>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</si>
  <si>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</si>
  <si>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</si>
  <si>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</si>
  <si>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</si>
  <si>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</si>
  <si>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</si>
  <si>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</si>
  <si>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</si>
  <si>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</si>
  <si>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</si>
  <si>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</si>
  <si>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</si>
  <si>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</si>
  <si>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</si>
  <si>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</si>
  <si>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</si>
  <si>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</si>
  <si>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</si>
  <si>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</si>
  <si>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</si>
  <si>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</si>
  <si>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</si>
  <si>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</si>
  <si>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</si>
  <si>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</si>
  <si>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</si>
  <si>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</si>
  <si>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</si>
  <si>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</si>
  <si>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</si>
  <si>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</si>
  <si>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</si>
  <si>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</si>
  <si>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</si>
  <si>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</si>
  <si>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</si>
  <si>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</si>
  <si>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</si>
  <si>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</si>
  <si>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</si>
  <si>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</si>
  <si>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</si>
  <si>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</si>
  <si>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</si>
  <si>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</si>
  <si>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</si>
  <si>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</si>
  <si>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</si>
  <si>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</si>
  <si>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</si>
  <si>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</si>
  <si>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</si>
  <si>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</si>
  <si>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</si>
  <si>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</si>
  <si>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</si>
  <si>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</si>
  <si>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</si>
  <si>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</si>
  <si>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</si>
  <si>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</si>
  <si>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</si>
  <si>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</si>
  <si>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</si>
  <si>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</si>
  <si>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</si>
  <si>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</si>
  <si>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</si>
  <si>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</si>
  <si>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</si>
  <si>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</si>
  <si>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</si>
  <si>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</si>
  <si>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</si>
  <si>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</si>
  <si>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</si>
  <si>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</si>
  <si>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</si>
  <si>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</si>
  <si>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</si>
  <si>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</si>
  <si>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</si>
  <si>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</si>
  <si>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</si>
  <si>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</si>
  <si>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</si>
  <si>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</si>
  <si>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</si>
  <si>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</si>
  <si>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</si>
  <si>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</si>
  <si>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</si>
  <si>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</si>
  <si>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</si>
  <si>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</si>
  <si>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</si>
  <si>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</si>
  <si>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</si>
  <si>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</si>
  <si>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</si>
  <si>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</si>
  <si>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</si>
  <si>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</si>
  <si>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</si>
  <si>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</si>
  <si>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</si>
  <si>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</si>
  <si>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</si>
  <si>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</si>
  <si>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</si>
  <si>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</si>
  <si>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</si>
  <si>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</si>
  <si>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</si>
  <si>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</si>
  <si>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</si>
  <si>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GOPAIST</t>
  </si>
  <si>
    <t xml:space="preserve">SIEMENS </t>
  </si>
  <si>
    <t>3750-3800</t>
  </si>
  <si>
    <t>4250-4300</t>
  </si>
  <si>
    <t xml:space="preserve">TATAPOWER </t>
  </si>
  <si>
    <t>COFORGE 5350 CE 31-AUG</t>
  </si>
  <si>
    <t>126-132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</si>
  <si>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</si>
  <si>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</si>
  <si>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</si>
  <si>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</si>
  <si>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</si>
  <si>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</si>
  <si>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</si>
  <si>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</si>
  <si>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</si>
  <si>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</si>
  <si>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</si>
  <si>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NCLRESE</t>
  </si>
  <si>
    <t>VIBRANT SECURITIES PRIVATE LIMITED</t>
  </si>
  <si>
    <t>TFCILTD</t>
  </si>
  <si>
    <t>Tourism Finance Corp</t>
  </si>
  <si>
    <t>CRONY VYAPAR PVT LTD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</si>
  <si>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</si>
  <si>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</si>
  <si>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</si>
  <si>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</si>
  <si>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</si>
  <si>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</si>
  <si>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</si>
  <si>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</si>
  <si>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</si>
  <si>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</si>
  <si>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</si>
  <si>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</si>
  <si>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</si>
  <si>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</si>
  <si>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</si>
  <si>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</si>
  <si>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</si>
  <si>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DHYAANI</t>
  </si>
  <si>
    <t>SKSE SECURITIES LIMITED CORP CM/TM PROP A/C</t>
  </si>
  <si>
    <t>TILAK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</si>
  <si>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</si>
  <si>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</si>
  <si>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</si>
  <si>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</si>
  <si>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</si>
  <si>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</si>
  <si>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</si>
  <si>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</si>
  <si>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DIL</t>
  </si>
  <si>
    <t>Debock Industries Limited</t>
  </si>
  <si>
    <t>MANSI SHARE AND STOCK ADVISORS PVT LTD</t>
  </si>
  <si>
    <t>Loss of Rs.17/-</t>
  </si>
  <si>
    <t>220-230</t>
  </si>
  <si>
    <t>152-155</t>
  </si>
  <si>
    <t>110-113</t>
  </si>
  <si>
    <t>160-190</t>
  </si>
  <si>
    <t>MANSI SHARE &amp; STOCK ADVISORS PRIVATE LIMITED</t>
  </si>
  <si>
    <t>VINITA AGRAWAL</t>
  </si>
  <si>
    <t>PANCHAL JAYESHKUMAR</t>
  </si>
  <si>
    <t>STARLENT</t>
  </si>
  <si>
    <t>DHIRAJBHAI VAGHJIBHAI KORADIYA</t>
  </si>
  <si>
    <t>Asian Granito India Limit</t>
  </si>
  <si>
    <t>QE SECURITIES LLP</t>
  </si>
  <si>
    <t>SSFL</t>
  </si>
  <si>
    <t>Srivari Spices N Foods L</t>
  </si>
  <si>
    <t>TRF</t>
  </si>
  <si>
    <t>TRF Limited</t>
  </si>
  <si>
    <t>VETO</t>
  </si>
  <si>
    <t>Veto Switchgear Cable Ltd</t>
  </si>
  <si>
    <t>SHRIRAMPPS</t>
  </si>
  <si>
    <t>Shriram Properties Ltd</t>
  </si>
  <si>
    <t>BP EQUITIES PVT. LTD.</t>
  </si>
  <si>
    <t>AJIAM CAPITAL PRIVATE LIMITED .</t>
  </si>
  <si>
    <t>ALSTONE</t>
  </si>
  <si>
    <t>COLORCHIPS</t>
  </si>
  <si>
    <t>R S SUDHISH</t>
  </si>
  <si>
    <t>RAVIKAANTH PORTFOLIO SERVICES PRIVATE LIMITED</t>
  </si>
  <si>
    <t>SHALINI JAIN</t>
  </si>
  <si>
    <t>SCARNOSE</t>
  </si>
  <si>
    <t>VETO ELECTROPOWERS INDIA PRIVATE LIMITED</t>
  </si>
  <si>
    <t>KERNEX</t>
  </si>
  <si>
    <t>Kernex Microsystems (Indi</t>
  </si>
  <si>
    <t>AMRITA JAIN</t>
  </si>
  <si>
    <t>MORARJEE</t>
  </si>
  <si>
    <t>Morarjee Textiles Limited</t>
  </si>
  <si>
    <t>MITTAL RIMPY</t>
  </si>
  <si>
    <t>MOS</t>
  </si>
  <si>
    <t>Mos Utility Limited</t>
  </si>
  <si>
    <t>PAKKA</t>
  </si>
  <si>
    <t>PAKKA LIMITED</t>
  </si>
  <si>
    <t>B.W.TRADERS</t>
  </si>
  <si>
    <t>GISOLUTION</t>
  </si>
  <si>
    <t>GI Engineering Solutions</t>
  </si>
  <si>
    <t>G G ENGINEERING LIMITED</t>
  </si>
  <si>
    <t>VIRENDER SINGH</t>
  </si>
  <si>
    <t>OMEGA TC SABRE HOLDINGS PTE LIMITED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</si>
  <si>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</si>
  <si>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</si>
  <si>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</si>
  <si>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</si>
  <si>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</si>
  <si>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</si>
  <si>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</si>
  <si>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</si>
  <si>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</si>
  <si>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</si>
  <si>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</si>
  <si>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</si>
  <si>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</si>
  <si>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</si>
  <si>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</si>
  <si>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</si>
  <si>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</si>
  <si>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</si>
  <si>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</si>
  <si>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</si>
  <si>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</si>
  <si>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</si>
  <si>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</si>
  <si>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</si>
  <si>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</si>
  <si>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</si>
  <si>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</si>
  <si>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</si>
  <si>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1524-1528</t>
  </si>
  <si>
    <t>1570-1600</t>
  </si>
  <si>
    <t>BAJAJFINSV 1500 CE 31-AUG</t>
  </si>
  <si>
    <t>15.50-16.50</t>
  </si>
  <si>
    <t>25-32</t>
  </si>
  <si>
    <t>GRASIM AUG FUT</t>
  </si>
  <si>
    <t>1804-1807</t>
  </si>
  <si>
    <t>1840-1860</t>
  </si>
  <si>
    <t>146.5-153.5</t>
  </si>
  <si>
    <t>170-175</t>
  </si>
  <si>
    <t>6480-6790</t>
  </si>
  <si>
    <t>Profiit of Rs.42.50/-</t>
  </si>
  <si>
    <t>ALEXANDER</t>
  </si>
  <si>
    <t>BHAVSAR RIDDHI</t>
  </si>
  <si>
    <t>PELICON FINANCE AND LEASING LIMITED</t>
  </si>
  <si>
    <t>ASHIS</t>
  </si>
  <si>
    <t>MILANKUMAR PRAVINCHANDRA SHAH</t>
  </si>
  <si>
    <t>ASHNI</t>
  </si>
  <si>
    <t>KOKILABEN BABUBHAI VANKAR</t>
  </si>
  <si>
    <t>CHOTHANI</t>
  </si>
  <si>
    <t>SANSMRITI MISHRA</t>
  </si>
  <si>
    <t>P D MISHRA MISHRA</t>
  </si>
  <si>
    <t>SETU SECURITIES PVT. LTD.</t>
  </si>
  <si>
    <t>TOPGAIN FINANCE PRIVATE LIMITED</t>
  </si>
  <si>
    <t>BONANZA COMMODITY BROKERS PRIVATE LIMITED</t>
  </si>
  <si>
    <t>PATEL PRIYANK SHIVJI</t>
  </si>
  <si>
    <t>GKPR TRADEX PRIVATE LIMITED</t>
  </si>
  <si>
    <t>BLUESKY INFRA DEVELOPERS PRIVATE LIMITED</t>
  </si>
  <si>
    <t>OMPRAKASH PAREEK HUF</t>
  </si>
  <si>
    <t>KALPANA ASHOK THACKER</t>
  </si>
  <si>
    <t>KAMINI GIRISH MISTRY</t>
  </si>
  <si>
    <t>PREETIGOEL</t>
  </si>
  <si>
    <t>ITCONS</t>
  </si>
  <si>
    <t>RITA KUMAR</t>
  </si>
  <si>
    <t>KCLINFRA</t>
  </si>
  <si>
    <t>SRESTHA FINVEST LIMITED</t>
  </si>
  <si>
    <t>KENVI</t>
  </si>
  <si>
    <t>MITHALAL KACHARALAL PRAJAPATI</t>
  </si>
  <si>
    <t>KRETTOSYS</t>
  </si>
  <si>
    <t>JYOTI ASHOKBHAI AMBASANA</t>
  </si>
  <si>
    <t>MIHIKA</t>
  </si>
  <si>
    <t>VAKANDA SERVICES PRIVATE LIMITED</t>
  </si>
  <si>
    <t>BLISSFULBOUNTY AGRI PRIVATE LIMITED</t>
  </si>
  <si>
    <t>HELIOS VINCOM PRIVATE LIMITED</t>
  </si>
  <si>
    <t>SUPERTEX VINIMAY PRIVATE LIMITED</t>
  </si>
  <si>
    <t>NITIN BAKSHI</t>
  </si>
  <si>
    <t>NEXUSSURGL</t>
  </si>
  <si>
    <t>HARIVARDHAN STEEL &amp; ALLOYS PRIVATE LIMTED</t>
  </si>
  <si>
    <t>OMNIPOTENT</t>
  </si>
  <si>
    <t>PUNIT KIRITKUMAR POPAT</t>
  </si>
  <si>
    <t>PANCHSHEEL</t>
  </si>
  <si>
    <t>SWATIPUSHP TRADELINK PRIVATE LIMITED</t>
  </si>
  <si>
    <t>SBFL</t>
  </si>
  <si>
    <t>SACHIN SURESH DHOOT</t>
  </si>
  <si>
    <t>EKLINGJI TRADELINK PRIVATE LIMITED</t>
  </si>
  <si>
    <t>HITESHBHAI MAHESHBHAI PATEL</t>
  </si>
  <si>
    <t>AMRISH VINOD MEHTA</t>
  </si>
  <si>
    <t>PRIYANKA ROHIT SHAH</t>
  </si>
  <si>
    <t>VIJAY PRAVINCHANDRA MEHTA</t>
  </si>
  <si>
    <t>STURDY</t>
  </si>
  <si>
    <t>RAMESH BITTU</t>
  </si>
  <si>
    <t>SWAGTAM</t>
  </si>
  <si>
    <t>RAUNAKAGARWAL</t>
  </si>
  <si>
    <t>NIKUNJ STOCK BROKERS LIMITED</t>
  </si>
  <si>
    <t>SYLPH</t>
  </si>
  <si>
    <t>MAHABIR TRADEVENTURES LLP</t>
  </si>
  <si>
    <t>BAPNA TRUST</t>
  </si>
  <si>
    <t>VEL</t>
  </si>
  <si>
    <t>SANTOSH KUMAR AGARWAL</t>
  </si>
  <si>
    <t>JAINAM BROKING LIMITED</t>
  </si>
  <si>
    <t>BIRLACABLE</t>
  </si>
  <si>
    <t>Birla Cable Limited</t>
  </si>
  <si>
    <t>AAKRAYA RESEARCH LLP</t>
  </si>
  <si>
    <t>BLBLIMITED</t>
  </si>
  <si>
    <t>BLB Limited</t>
  </si>
  <si>
    <t>WAYBROAD TRADING PRIVATE LIMITED</t>
  </si>
  <si>
    <t>ESAAR (INDIA) LIMITED</t>
  </si>
  <si>
    <t>DREDGECORP</t>
  </si>
  <si>
    <t>Dredging Corporation of I</t>
  </si>
  <si>
    <t>ELIXIR WEALTH MANAGEMENT PRIVATE LIMITED</t>
  </si>
  <si>
    <t>NK SECURITIES RESEARCH PRIVATE LIMITED</t>
  </si>
  <si>
    <t>EROSMEDIA</t>
  </si>
  <si>
    <t>Eros Intl Media Ltd</t>
  </si>
  <si>
    <t>HEMALI PATHIK THAKKAR</t>
  </si>
  <si>
    <t>FAIRY LAND AND REAL ESTATE PRIVATE LIMITED</t>
  </si>
  <si>
    <t>SW CAPITAL PRIVATE LIMITED</t>
  </si>
  <si>
    <t>Eveready Industries India</t>
  </si>
  <si>
    <t>GVKPIL</t>
  </si>
  <si>
    <t>GVK Power &amp; Infrastructur</t>
  </si>
  <si>
    <t>HI GROWTH CORPORATE SERVICES PVT LTD</t>
  </si>
  <si>
    <t>LIBERTSHOE</t>
  </si>
  <si>
    <t>Liberty Shoes Ltd</t>
  </si>
  <si>
    <t>NIRAJ RAJNIKANT SHAH</t>
  </si>
  <si>
    <t>SKSE SECURITIES LTD</t>
  </si>
  <si>
    <t>NAGAFERT</t>
  </si>
  <si>
    <t>Nagarjun Fert and Che Ltd</t>
  </si>
  <si>
    <t>SAHASTRAA ADVISORS PRIVATE LIMITED</t>
  </si>
  <si>
    <t>OMAXE</t>
  </si>
  <si>
    <t>Omaxe Limited</t>
  </si>
  <si>
    <t>RPOWER</t>
  </si>
  <si>
    <t>Reliance Power Limited</t>
  </si>
  <si>
    <t>HRTI PRIVATE LIMITED</t>
  </si>
  <si>
    <t>RTNPOWER</t>
  </si>
  <si>
    <t>RattanIndia Power Limited</t>
  </si>
  <si>
    <t>ALTIUS FINSERV PRIVATE LIMITED</t>
  </si>
  <si>
    <t>SJS</t>
  </si>
  <si>
    <t>SJS Enterprises Limited</t>
  </si>
  <si>
    <t>SUNDARAM MUTUAL FUND A/C - SUNDARAM FLEXI CAP FUND</t>
  </si>
  <si>
    <t>SUNDARAM MUTUAL FUND A/C - SUNDARAM SMALL CAP FUND</t>
  </si>
  <si>
    <t>SOCIETE GENERALE</t>
  </si>
  <si>
    <t>ALCHEMY EMERGING LEADERS OF TOMORROW</t>
  </si>
  <si>
    <t>ALFACCURATE ADVISORS PRIVATE LIMITED</t>
  </si>
  <si>
    <t>FLORIDA RETIREMENT SYSTEM  ALLSPRING GLOBAL INVESTMENTS LLC EMSC</t>
  </si>
  <si>
    <t>SUNDARAM MUTUAL FUND A/C - SUNDARAM CONSUMPTION FUND</t>
  </si>
  <si>
    <t>MORGAN STANLEY ASIA SINGAPORE PTE</t>
  </si>
  <si>
    <t>ICICI PRUDENTIAL MUTUAL FUND</t>
  </si>
  <si>
    <t>ADITYA BIRLA SUN LIFE MUTUAL FUND</t>
  </si>
  <si>
    <t>ADITYA BIRLA SUN LIFE INSURANCE COMPANY LIMITED</t>
  </si>
  <si>
    <t>SHUBHAM FINANCIAL SERVICES</t>
  </si>
  <si>
    <t>SHREE BAHUBALI STOCK BROKING LTD</t>
  </si>
  <si>
    <t>QUANT MUTUAL FUND</t>
  </si>
  <si>
    <t>HSBC GLOBAL INVESTMENT FUNDS - ASIA EX JAPAN EQUITY SMALLER COMPANIES</t>
  </si>
  <si>
    <t>SOUTHBANK</t>
  </si>
  <si>
    <t>South Indian Bank Ltd.</t>
  </si>
  <si>
    <t>HIMANSU SEKHAR PADHY</t>
  </si>
  <si>
    <t>SETU SECURITIES PVT LTD</t>
  </si>
  <si>
    <t>URBAN</t>
  </si>
  <si>
    <t>Urban Enviro Waste Mgmt L</t>
  </si>
  <si>
    <t>INDRA KIRAN VENTURES</t>
  </si>
  <si>
    <t>VASCONEQ</t>
  </si>
  <si>
    <t>Vascon Engineers Ltd</t>
  </si>
  <si>
    <t>VELS</t>
  </si>
  <si>
    <t>Vels Film International L</t>
  </si>
  <si>
    <t>SUDHA SINGHVI</t>
  </si>
  <si>
    <t>VIJIFIN</t>
  </si>
  <si>
    <t>Viji Finance Limited</t>
  </si>
  <si>
    <t>PRITHVI  FINMART  PRIVATE LIMITED</t>
  </si>
  <si>
    <t>YATHARTH</t>
  </si>
  <si>
    <t>Yatharth Hosp &amp; Tra C S L</t>
  </si>
  <si>
    <t>ARIHANTACA</t>
  </si>
  <si>
    <t>Arihant Academy Limited</t>
  </si>
  <si>
    <t>HEENA GANDHI</t>
  </si>
  <si>
    <t>MALATI BAGRI</t>
  </si>
  <si>
    <t>NAVINCHANDRA RAMJIBHAI CHAUHAN</t>
  </si>
  <si>
    <t>GANESHBE</t>
  </si>
  <si>
    <t>Ganesh Benzoplast Limited</t>
  </si>
  <si>
    <t>INDRESH BHUPENDRA SHAH</t>
  </si>
  <si>
    <t>JTLIND</t>
  </si>
  <si>
    <t>JTL INDUSTRIES LIMITED</t>
  </si>
  <si>
    <t>MOHINDER PAL</t>
  </si>
  <si>
    <t>MOXSH</t>
  </si>
  <si>
    <t>Moxsh Overseas Educon Ltd</t>
  </si>
  <si>
    <t>MAHAMADABBAS HAIDERALI DAREDIYA</t>
  </si>
  <si>
    <t>ABARC-AST-002-TRUST</t>
  </si>
  <si>
    <t>EVERGRAPH HOLDINGS PTE LTD</t>
  </si>
  <si>
    <t>SANDERS CONSULTING PRIVATE LIMITED</t>
  </si>
  <si>
    <t>UCL</t>
  </si>
  <si>
    <t>Ushanti Colour Chem Ltd</t>
  </si>
  <si>
    <t>VIRAJ VARUN SHETH</t>
  </si>
  <si>
    <t>VETO ELECTROPOWERS (INDIA) PRIVATE LIMITED</t>
  </si>
  <si>
    <t>XELPMOC</t>
  </si>
  <si>
    <t>Xelpmoc Design</t>
  </si>
  <si>
    <t>INDRANIL  NANDI</t>
  </si>
  <si>
    <t>ZEAL</t>
  </si>
  <si>
    <t>Zeal Global Services Ltd</t>
  </si>
  <si>
    <t>Profit of Rs.51/-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</si>
</sst>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7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6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165" fontId="36" fillId="11" borderId="32" xfId="0" applyNumberFormat="1" applyFont="1" applyFill="1" applyBorder="1" applyAlignment="1">
      <alignment horizontal="center" vertical="center"/>
    </xf>
    <xf numFmtId="165" fontId="36" fillId="11" borderId="33" xfId="0" applyNumberFormat="1" applyFont="1" applyFill="1" applyBorder="1" applyAlignment="1">
      <alignment horizontal="center" vertical="center"/>
    </xf>
    <xf numFmtId="0" fontId="37" fillId="11" borderId="34" xfId="0" applyFont="1" applyFill="1" applyBorder="1" applyAlignment="1">
      <alignment horizontal="center" vertical="center"/>
    </xf>
    <xf numFmtId="0" fontId="37" fillId="11" borderId="35" xfId="0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0" fontId="37" fillId="16" borderId="36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165" fontId="36" fillId="11" borderId="3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36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38.25">
      <c r="A10" s="346"/>
      <c r="B10" s="348"/>
      <c r="C10" s="348"/>
      <c r="D10" s="34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872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19386.3</v>
      </c>
      <c r="F11" s="35">
        <v>19393.966666666667</v>
      </c>
      <c r="G11" s="36">
        <v>19357.933333333334</v>
      </c>
      <c r="H11" s="36">
        <v>19329.566666666666</v>
      </c>
      <c r="I11" s="36">
        <v>19293.533333333333</v>
      </c>
      <c r="J11" s="36">
        <v>19422.333333333336</v>
      </c>
      <c r="K11" s="36">
        <v>19458.366666666669</v>
      </c>
      <c r="L11" s="36">
        <v>19486.733333333337</v>
      </c>
      <c r="M11" s="37">
        <v>19430</v>
      </c>
      <c r="N11" s="37">
        <v>19365.599999999999</v>
      </c>
      <c r="O11" s="255">
        <v>13003300</v>
      </c>
      <c r="P11" s="257">
        <v>2.8847152401429278E-4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44088.05</v>
      </c>
      <c r="F12" s="38">
        <v>44111.366666666669</v>
      </c>
      <c r="G12" s="39">
        <v>44026.683333333334</v>
      </c>
      <c r="H12" s="39">
        <v>43965.316666666666</v>
      </c>
      <c r="I12" s="39">
        <v>43880.633333333331</v>
      </c>
      <c r="J12" s="39">
        <v>44172.733333333337</v>
      </c>
      <c r="K12" s="39">
        <v>44257.416666666672</v>
      </c>
      <c r="L12" s="39">
        <v>44318.78333333334</v>
      </c>
      <c r="M12" s="31">
        <v>44196.05</v>
      </c>
      <c r="N12" s="31">
        <v>44050</v>
      </c>
      <c r="O12" s="256">
        <v>2240595</v>
      </c>
      <c r="P12" s="257">
        <v>6.3192643244517803E-3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19589.75</v>
      </c>
      <c r="F13" s="38">
        <v>19614.283333333333</v>
      </c>
      <c r="G13" s="39">
        <v>19550.466666666667</v>
      </c>
      <c r="H13" s="39">
        <v>19511.183333333334</v>
      </c>
      <c r="I13" s="39">
        <v>19447.366666666669</v>
      </c>
      <c r="J13" s="39">
        <v>19653.566666666666</v>
      </c>
      <c r="K13" s="39">
        <v>19717.383333333331</v>
      </c>
      <c r="L13" s="39">
        <v>19756.666666666664</v>
      </c>
      <c r="M13" s="31">
        <v>19678.099999999999</v>
      </c>
      <c r="N13" s="31">
        <v>19575</v>
      </c>
      <c r="O13" s="256">
        <v>119600</v>
      </c>
      <c r="P13" s="258">
        <v>0.20370370370370369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8706.0499999999993</v>
      </c>
      <c r="F14" s="38">
        <v>8698.9500000000007</v>
      </c>
      <c r="G14" s="39">
        <v>8643.8000000000011</v>
      </c>
      <c r="H14" s="39">
        <v>8581.5500000000011</v>
      </c>
      <c r="I14" s="39">
        <v>8526.4000000000015</v>
      </c>
      <c r="J14" s="39">
        <v>8761.2000000000007</v>
      </c>
      <c r="K14" s="39">
        <v>8816.3500000000022</v>
      </c>
      <c r="L14" s="39">
        <v>8878.6</v>
      </c>
      <c r="M14" s="31">
        <v>8754.1</v>
      </c>
      <c r="N14" s="31">
        <v>8636.7000000000007</v>
      </c>
      <c r="O14" s="256">
        <v>81075</v>
      </c>
      <c r="P14" s="258">
        <v>-0.11538461538461539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453.55</v>
      </c>
      <c r="F15" s="38">
        <v>454.86666666666662</v>
      </c>
      <c r="G15" s="39">
        <v>451.73333333333323</v>
      </c>
      <c r="H15" s="39">
        <v>449.91666666666663</v>
      </c>
      <c r="I15" s="39">
        <v>446.78333333333325</v>
      </c>
      <c r="J15" s="39">
        <v>456.68333333333322</v>
      </c>
      <c r="K15" s="39">
        <v>459.81666666666655</v>
      </c>
      <c r="L15" s="39">
        <v>461.63333333333321</v>
      </c>
      <c r="M15" s="31">
        <v>458</v>
      </c>
      <c r="N15" s="31">
        <v>453.05</v>
      </c>
      <c r="O15" s="256">
        <v>12261000</v>
      </c>
      <c r="P15" s="257">
        <v>1.9456223497131456E-2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4333.75</v>
      </c>
      <c r="F16" s="38">
        <v>4322.6833333333334</v>
      </c>
      <c r="G16" s="39">
        <v>4305.0666666666666</v>
      </c>
      <c r="H16" s="39">
        <v>4276.3833333333332</v>
      </c>
      <c r="I16" s="39">
        <v>4258.7666666666664</v>
      </c>
      <c r="J16" s="39">
        <v>4351.3666666666668</v>
      </c>
      <c r="K16" s="39">
        <v>4368.9833333333336</v>
      </c>
      <c r="L16" s="39">
        <v>4397.666666666667</v>
      </c>
      <c r="M16" s="31">
        <v>4340.3</v>
      </c>
      <c r="N16" s="31">
        <v>4294</v>
      </c>
      <c r="O16" s="256">
        <v>1641500</v>
      </c>
      <c r="P16" s="257">
        <v>1.2178202558964082E-2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23469.3</v>
      </c>
      <c r="F17" s="38">
        <v>23466.766666666666</v>
      </c>
      <c r="G17" s="39">
        <v>23343.533333333333</v>
      </c>
      <c r="H17" s="39">
        <v>23217.766666666666</v>
      </c>
      <c r="I17" s="39">
        <v>23094.533333333333</v>
      </c>
      <c r="J17" s="39">
        <v>23592.533333333333</v>
      </c>
      <c r="K17" s="39">
        <v>23715.766666666663</v>
      </c>
      <c r="L17" s="39">
        <v>23841.533333333333</v>
      </c>
      <c r="M17" s="31">
        <v>23590</v>
      </c>
      <c r="N17" s="31">
        <v>23341</v>
      </c>
      <c r="O17" s="256">
        <v>76640</v>
      </c>
      <c r="P17" s="257">
        <v>-1.5921931176168466E-2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185.35</v>
      </c>
      <c r="F18" s="38">
        <v>185.11666666666667</v>
      </c>
      <c r="G18" s="39">
        <v>182.13333333333335</v>
      </c>
      <c r="H18" s="39">
        <v>178.91666666666669</v>
      </c>
      <c r="I18" s="39">
        <v>175.93333333333337</v>
      </c>
      <c r="J18" s="39">
        <v>188.33333333333334</v>
      </c>
      <c r="K18" s="39">
        <v>191.31666666666669</v>
      </c>
      <c r="L18" s="39">
        <v>194.53333333333333</v>
      </c>
      <c r="M18" s="31">
        <v>188.1</v>
      </c>
      <c r="N18" s="31">
        <v>181.9</v>
      </c>
      <c r="O18" s="256">
        <v>26298000</v>
      </c>
      <c r="P18" s="257">
        <v>-7.6952236542835478E-2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219.9</v>
      </c>
      <c r="F19" s="38">
        <v>219.43333333333331</v>
      </c>
      <c r="G19" s="39">
        <v>217.16666666666663</v>
      </c>
      <c r="H19" s="39">
        <v>214.43333333333331</v>
      </c>
      <c r="I19" s="39">
        <v>212.16666666666663</v>
      </c>
      <c r="J19" s="39">
        <v>222.16666666666663</v>
      </c>
      <c r="K19" s="39">
        <v>224.43333333333334</v>
      </c>
      <c r="L19" s="39">
        <v>227.16666666666663</v>
      </c>
      <c r="M19" s="31">
        <v>221.7</v>
      </c>
      <c r="N19" s="31">
        <v>216.7</v>
      </c>
      <c r="O19" s="256">
        <v>23899200</v>
      </c>
      <c r="P19" s="257">
        <v>-1.3628071681510891E-2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1979.1</v>
      </c>
      <c r="F20" s="38">
        <v>1980.3500000000001</v>
      </c>
      <c r="G20" s="39">
        <v>1963.7500000000002</v>
      </c>
      <c r="H20" s="39">
        <v>1948.4</v>
      </c>
      <c r="I20" s="39">
        <v>1931.8000000000002</v>
      </c>
      <c r="J20" s="39">
        <v>1995.7000000000003</v>
      </c>
      <c r="K20" s="39">
        <v>2012.3000000000002</v>
      </c>
      <c r="L20" s="39">
        <v>2027.6500000000003</v>
      </c>
      <c r="M20" s="31">
        <v>1996.95</v>
      </c>
      <c r="N20" s="31">
        <v>1965</v>
      </c>
      <c r="O20" s="256">
        <v>6754500</v>
      </c>
      <c r="P20" s="257">
        <v>-1.3711231820571228E-2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2708.5</v>
      </c>
      <c r="F21" s="38">
        <v>2700.1666666666665</v>
      </c>
      <c r="G21" s="39">
        <v>2671.333333333333</v>
      </c>
      <c r="H21" s="39">
        <v>2634.1666666666665</v>
      </c>
      <c r="I21" s="39">
        <v>2605.333333333333</v>
      </c>
      <c r="J21" s="39">
        <v>2737.333333333333</v>
      </c>
      <c r="K21" s="39">
        <v>2766.1666666666661</v>
      </c>
      <c r="L21" s="39">
        <v>2803.333333333333</v>
      </c>
      <c r="M21" s="31">
        <v>2729</v>
      </c>
      <c r="N21" s="31">
        <v>2663</v>
      </c>
      <c r="O21" s="256">
        <v>12072000</v>
      </c>
      <c r="P21" s="257">
        <v>-2.306385044913814E-2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856.3</v>
      </c>
      <c r="F22" s="38">
        <v>860.51666666666677</v>
      </c>
      <c r="G22" s="39">
        <v>850.83333333333348</v>
      </c>
      <c r="H22" s="39">
        <v>845.36666666666667</v>
      </c>
      <c r="I22" s="39">
        <v>835.68333333333339</v>
      </c>
      <c r="J22" s="39">
        <v>865.98333333333358</v>
      </c>
      <c r="K22" s="39">
        <v>875.66666666666674</v>
      </c>
      <c r="L22" s="39">
        <v>881.13333333333367</v>
      </c>
      <c r="M22" s="31">
        <v>870.2</v>
      </c>
      <c r="N22" s="31">
        <v>855.05</v>
      </c>
      <c r="O22" s="256">
        <v>43976800</v>
      </c>
      <c r="P22" s="257">
        <v>-8.3343856547543876E-3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3779.4</v>
      </c>
      <c r="F23" s="38">
        <v>3800.1333333333332</v>
      </c>
      <c r="G23" s="39">
        <v>3756.2666666666664</v>
      </c>
      <c r="H23" s="39">
        <v>3733.1333333333332</v>
      </c>
      <c r="I23" s="39">
        <v>3689.2666666666664</v>
      </c>
      <c r="J23" s="39">
        <v>3823.2666666666664</v>
      </c>
      <c r="K23" s="39">
        <v>3867.1333333333332</v>
      </c>
      <c r="L23" s="39">
        <v>3890.2666666666664</v>
      </c>
      <c r="M23" s="31">
        <v>3844</v>
      </c>
      <c r="N23" s="31">
        <v>3777</v>
      </c>
      <c r="O23" s="256">
        <v>674000</v>
      </c>
      <c r="P23" s="257">
        <v>-1.0859994129732903E-2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465.25</v>
      </c>
      <c r="F24" s="38">
        <v>466.91666666666669</v>
      </c>
      <c r="G24" s="39">
        <v>461.98333333333335</v>
      </c>
      <c r="H24" s="39">
        <v>458.71666666666664</v>
      </c>
      <c r="I24" s="39">
        <v>453.7833333333333</v>
      </c>
      <c r="J24" s="39">
        <v>470.18333333333339</v>
      </c>
      <c r="K24" s="39">
        <v>475.11666666666667</v>
      </c>
      <c r="L24" s="39">
        <v>478.38333333333344</v>
      </c>
      <c r="M24" s="31">
        <v>471.85</v>
      </c>
      <c r="N24" s="31">
        <v>463.65</v>
      </c>
      <c r="O24" s="256">
        <v>68140800</v>
      </c>
      <c r="P24" s="257">
        <v>-1.5824454056335055E-3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4927.8500000000004</v>
      </c>
      <c r="F25" s="38">
        <v>4934.7333333333336</v>
      </c>
      <c r="G25" s="39">
        <v>4904.6166666666668</v>
      </c>
      <c r="H25" s="39">
        <v>4881.3833333333332</v>
      </c>
      <c r="I25" s="39">
        <v>4851.2666666666664</v>
      </c>
      <c r="J25" s="39">
        <v>4957.9666666666672</v>
      </c>
      <c r="K25" s="39">
        <v>4988.0833333333339</v>
      </c>
      <c r="L25" s="39">
        <v>5011.3166666666675</v>
      </c>
      <c r="M25" s="31">
        <v>4964.8500000000004</v>
      </c>
      <c r="N25" s="31">
        <v>4911.5</v>
      </c>
      <c r="O25" s="256">
        <v>2531375</v>
      </c>
      <c r="P25" s="257">
        <v>-1.4405996009149755E-2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395.25</v>
      </c>
      <c r="F26" s="38">
        <v>396.55</v>
      </c>
      <c r="G26" s="39">
        <v>391.85</v>
      </c>
      <c r="H26" s="39">
        <v>388.45</v>
      </c>
      <c r="I26" s="39">
        <v>383.75</v>
      </c>
      <c r="J26" s="39">
        <v>399.95000000000005</v>
      </c>
      <c r="K26" s="39">
        <v>404.65</v>
      </c>
      <c r="L26" s="39">
        <v>408.05000000000007</v>
      </c>
      <c r="M26" s="31">
        <v>401.25</v>
      </c>
      <c r="N26" s="31">
        <v>393.15</v>
      </c>
      <c r="O26" s="256">
        <v>11901700</v>
      </c>
      <c r="P26" s="257">
        <v>2.5186703763362132E-2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187.45</v>
      </c>
      <c r="F27" s="38">
        <v>187.45000000000002</v>
      </c>
      <c r="G27" s="39">
        <v>186.40000000000003</v>
      </c>
      <c r="H27" s="39">
        <v>185.35000000000002</v>
      </c>
      <c r="I27" s="39">
        <v>184.30000000000004</v>
      </c>
      <c r="J27" s="39">
        <v>188.50000000000003</v>
      </c>
      <c r="K27" s="39">
        <v>189.55000000000004</v>
      </c>
      <c r="L27" s="39">
        <v>190.60000000000002</v>
      </c>
      <c r="M27" s="31">
        <v>188.5</v>
      </c>
      <c r="N27" s="31">
        <v>186.4</v>
      </c>
      <c r="O27" s="256">
        <v>81635000</v>
      </c>
      <c r="P27" s="257">
        <v>-8.6824529447480266E-3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3181.25</v>
      </c>
      <c r="F28" s="38">
        <v>3185.7000000000003</v>
      </c>
      <c r="G28" s="39">
        <v>3170.5500000000006</v>
      </c>
      <c r="H28" s="39">
        <v>3159.8500000000004</v>
      </c>
      <c r="I28" s="39">
        <v>3144.7000000000007</v>
      </c>
      <c r="J28" s="39">
        <v>3196.4000000000005</v>
      </c>
      <c r="K28" s="39">
        <v>3211.55</v>
      </c>
      <c r="L28" s="39">
        <v>3222.2500000000005</v>
      </c>
      <c r="M28" s="31">
        <v>3200.85</v>
      </c>
      <c r="N28" s="31">
        <v>3175</v>
      </c>
      <c r="O28" s="256">
        <v>5005600</v>
      </c>
      <c r="P28" s="257">
        <v>-1.2741114748925092E-2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2005.3</v>
      </c>
      <c r="F29" s="38">
        <v>2004.5166666666667</v>
      </c>
      <c r="G29" s="39">
        <v>1986.7833333333333</v>
      </c>
      <c r="H29" s="39">
        <v>1968.2666666666667</v>
      </c>
      <c r="I29" s="39">
        <v>1950.5333333333333</v>
      </c>
      <c r="J29" s="39">
        <v>2023.0333333333333</v>
      </c>
      <c r="K29" s="39">
        <v>2040.7666666666664</v>
      </c>
      <c r="L29" s="39">
        <v>2059.2833333333333</v>
      </c>
      <c r="M29" s="31">
        <v>2022.25</v>
      </c>
      <c r="N29" s="31">
        <v>1986</v>
      </c>
      <c r="O29" s="256">
        <v>3726518</v>
      </c>
      <c r="P29" s="257">
        <v>-2.2149460708782744E-2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6807.8</v>
      </c>
      <c r="F30" s="38">
        <v>6787.8833333333341</v>
      </c>
      <c r="G30" s="39">
        <v>6740.9166666666679</v>
      </c>
      <c r="H30" s="39">
        <v>6674.0333333333338</v>
      </c>
      <c r="I30" s="39">
        <v>6627.0666666666675</v>
      </c>
      <c r="J30" s="39">
        <v>6854.7666666666682</v>
      </c>
      <c r="K30" s="39">
        <v>6901.7333333333336</v>
      </c>
      <c r="L30" s="39">
        <v>6968.6166666666686</v>
      </c>
      <c r="M30" s="31">
        <v>6834.85</v>
      </c>
      <c r="N30" s="31">
        <v>6721</v>
      </c>
      <c r="O30" s="256">
        <v>418500</v>
      </c>
      <c r="P30" s="257">
        <v>4.1389238797912547E-3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724</v>
      </c>
      <c r="F31" s="38">
        <v>719.7166666666667</v>
      </c>
      <c r="G31" s="39">
        <v>714.03333333333342</v>
      </c>
      <c r="H31" s="39">
        <v>704.06666666666672</v>
      </c>
      <c r="I31" s="39">
        <v>698.38333333333344</v>
      </c>
      <c r="J31" s="39">
        <v>729.68333333333339</v>
      </c>
      <c r="K31" s="39">
        <v>735.36666666666679</v>
      </c>
      <c r="L31" s="39">
        <v>745.33333333333337</v>
      </c>
      <c r="M31" s="31">
        <v>725.4</v>
      </c>
      <c r="N31" s="31">
        <v>709.75</v>
      </c>
      <c r="O31" s="256">
        <v>14405000</v>
      </c>
      <c r="P31" s="257">
        <v>7.0924094862835477E-2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842.4</v>
      </c>
      <c r="F32" s="38">
        <v>840.5</v>
      </c>
      <c r="G32" s="39">
        <v>831.85</v>
      </c>
      <c r="H32" s="39">
        <v>821.30000000000007</v>
      </c>
      <c r="I32" s="39">
        <v>812.65000000000009</v>
      </c>
      <c r="J32" s="39">
        <v>851.05</v>
      </c>
      <c r="K32" s="39">
        <v>859.7</v>
      </c>
      <c r="L32" s="39">
        <v>870.24999999999989</v>
      </c>
      <c r="M32" s="31">
        <v>849.15</v>
      </c>
      <c r="N32" s="31">
        <v>829.95</v>
      </c>
      <c r="O32" s="256">
        <v>15363700</v>
      </c>
      <c r="P32" s="257">
        <v>6.4855516321971609E-3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957.35</v>
      </c>
      <c r="F33" s="38">
        <v>954.33333333333337</v>
      </c>
      <c r="G33" s="39">
        <v>949.9666666666667</v>
      </c>
      <c r="H33" s="39">
        <v>942.58333333333337</v>
      </c>
      <c r="I33" s="39">
        <v>938.2166666666667</v>
      </c>
      <c r="J33" s="39">
        <v>961.7166666666667</v>
      </c>
      <c r="K33" s="39">
        <v>966.08333333333326</v>
      </c>
      <c r="L33" s="39">
        <v>973.4666666666667</v>
      </c>
      <c r="M33" s="31">
        <v>958.7</v>
      </c>
      <c r="N33" s="31">
        <v>946.95</v>
      </c>
      <c r="O33" s="256">
        <v>44009375</v>
      </c>
      <c r="P33" s="257">
        <v>-1.1358530832303718E-2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4635.1499999999996</v>
      </c>
      <c r="F34" s="38">
        <v>4625.6333333333332</v>
      </c>
      <c r="G34" s="39">
        <v>4610.7666666666664</v>
      </c>
      <c r="H34" s="39">
        <v>4586.3833333333332</v>
      </c>
      <c r="I34" s="39">
        <v>4571.5166666666664</v>
      </c>
      <c r="J34" s="39">
        <v>4650.0166666666664</v>
      </c>
      <c r="K34" s="39">
        <v>4664.8833333333332</v>
      </c>
      <c r="L34" s="39">
        <v>4689.2666666666664</v>
      </c>
      <c r="M34" s="31">
        <v>4640.5</v>
      </c>
      <c r="N34" s="31">
        <v>4601.25</v>
      </c>
      <c r="O34" s="256">
        <v>2470750</v>
      </c>
      <c r="P34" s="257">
        <v>-1.17E-2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1470.75</v>
      </c>
      <c r="F35" s="38">
        <v>1478.5166666666667</v>
      </c>
      <c r="G35" s="39">
        <v>1460.2833333333333</v>
      </c>
      <c r="H35" s="39">
        <v>1449.8166666666666</v>
      </c>
      <c r="I35" s="39">
        <v>1431.5833333333333</v>
      </c>
      <c r="J35" s="39">
        <v>1488.9833333333333</v>
      </c>
      <c r="K35" s="39">
        <v>1507.2166666666665</v>
      </c>
      <c r="L35" s="39">
        <v>1517.6833333333334</v>
      </c>
      <c r="M35" s="31">
        <v>1496.75</v>
      </c>
      <c r="N35" s="31">
        <v>1468.05</v>
      </c>
      <c r="O35" s="256">
        <v>10691500</v>
      </c>
      <c r="P35" s="257">
        <v>4.7672709456148946E-2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7069.95</v>
      </c>
      <c r="F36" s="38">
        <v>7092.0999999999995</v>
      </c>
      <c r="G36" s="39">
        <v>7029.7499999999991</v>
      </c>
      <c r="H36" s="39">
        <v>6989.5499999999993</v>
      </c>
      <c r="I36" s="39">
        <v>6927.1999999999989</v>
      </c>
      <c r="J36" s="39">
        <v>7132.2999999999993</v>
      </c>
      <c r="K36" s="39">
        <v>7194.65</v>
      </c>
      <c r="L36" s="39">
        <v>7234.8499999999995</v>
      </c>
      <c r="M36" s="31">
        <v>7154.45</v>
      </c>
      <c r="N36" s="31">
        <v>7051.9</v>
      </c>
      <c r="O36" s="256">
        <v>5012125</v>
      </c>
      <c r="P36" s="257">
        <v>0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2391.65</v>
      </c>
      <c r="F37" s="38">
        <v>2387.9333333333334</v>
      </c>
      <c r="G37" s="39">
        <v>2379.2166666666667</v>
      </c>
      <c r="H37" s="39">
        <v>2366.7833333333333</v>
      </c>
      <c r="I37" s="39">
        <v>2358.0666666666666</v>
      </c>
      <c r="J37" s="39">
        <v>2400.3666666666668</v>
      </c>
      <c r="K37" s="39">
        <v>2409.0833333333339</v>
      </c>
      <c r="L37" s="39">
        <v>2421.5166666666669</v>
      </c>
      <c r="M37" s="31">
        <v>2396.65</v>
      </c>
      <c r="N37" s="31">
        <v>2375.5</v>
      </c>
      <c r="O37" s="256">
        <v>1936800</v>
      </c>
      <c r="P37" s="257">
        <v>-8.1425718236288209E-3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394.1</v>
      </c>
      <c r="F38" s="38">
        <v>394.45</v>
      </c>
      <c r="G38" s="39">
        <v>389.5</v>
      </c>
      <c r="H38" s="39">
        <v>384.90000000000003</v>
      </c>
      <c r="I38" s="39">
        <v>379.95000000000005</v>
      </c>
      <c r="J38" s="39">
        <v>399.04999999999995</v>
      </c>
      <c r="K38" s="39">
        <v>403.99999999999989</v>
      </c>
      <c r="L38" s="39">
        <v>408.59999999999991</v>
      </c>
      <c r="M38" s="31">
        <v>399.4</v>
      </c>
      <c r="N38" s="31">
        <v>389.85</v>
      </c>
      <c r="O38" s="256">
        <v>11192000</v>
      </c>
      <c r="P38" s="257">
        <v>-5.5444981518339492E-3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232.85</v>
      </c>
      <c r="F39" s="38">
        <v>232.18333333333331</v>
      </c>
      <c r="G39" s="39">
        <v>230.86666666666662</v>
      </c>
      <c r="H39" s="39">
        <v>228.8833333333333</v>
      </c>
      <c r="I39" s="39">
        <v>227.56666666666661</v>
      </c>
      <c r="J39" s="39">
        <v>234.16666666666663</v>
      </c>
      <c r="K39" s="39">
        <v>235.48333333333329</v>
      </c>
      <c r="L39" s="39">
        <v>237.46666666666664</v>
      </c>
      <c r="M39" s="31">
        <v>233.5</v>
      </c>
      <c r="N39" s="31">
        <v>230.2</v>
      </c>
      <c r="O39" s="256">
        <v>83932500</v>
      </c>
      <c r="P39" s="257">
        <v>-8.9277743058655478E-4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190.8</v>
      </c>
      <c r="F40" s="38">
        <v>191.15</v>
      </c>
      <c r="G40" s="39">
        <v>190</v>
      </c>
      <c r="H40" s="39">
        <v>189.2</v>
      </c>
      <c r="I40" s="39">
        <v>188.04999999999998</v>
      </c>
      <c r="J40" s="39">
        <v>191.95000000000002</v>
      </c>
      <c r="K40" s="39">
        <v>193.10000000000005</v>
      </c>
      <c r="L40" s="39">
        <v>193.90000000000003</v>
      </c>
      <c r="M40" s="31">
        <v>192.3</v>
      </c>
      <c r="N40" s="31">
        <v>190.35</v>
      </c>
      <c r="O40" s="256">
        <v>112793850</v>
      </c>
      <c r="P40" s="257">
        <v>1.7467018469656991E-2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1729.1</v>
      </c>
      <c r="F41" s="38">
        <v>1728.8333333333333</v>
      </c>
      <c r="G41" s="39">
        <v>1717.6666666666665</v>
      </c>
      <c r="H41" s="39">
        <v>1706.2333333333333</v>
      </c>
      <c r="I41" s="39">
        <v>1695.0666666666666</v>
      </c>
      <c r="J41" s="39">
        <v>1740.2666666666664</v>
      </c>
      <c r="K41" s="39">
        <v>1751.4333333333329</v>
      </c>
      <c r="L41" s="39">
        <v>1762.8666666666663</v>
      </c>
      <c r="M41" s="31">
        <v>1740</v>
      </c>
      <c r="N41" s="31">
        <v>1717.4</v>
      </c>
      <c r="O41" s="256">
        <v>2128875</v>
      </c>
      <c r="P41" s="257">
        <v>3.8903625110521664E-3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133.69999999999999</v>
      </c>
      <c r="F42" s="38">
        <v>132.4</v>
      </c>
      <c r="G42" s="39">
        <v>130.80000000000001</v>
      </c>
      <c r="H42" s="39">
        <v>127.9</v>
      </c>
      <c r="I42" s="39">
        <v>126.30000000000001</v>
      </c>
      <c r="J42" s="39">
        <v>135.30000000000001</v>
      </c>
      <c r="K42" s="39">
        <v>136.89999999999998</v>
      </c>
      <c r="L42" s="39">
        <v>139.80000000000001</v>
      </c>
      <c r="M42" s="31">
        <v>134</v>
      </c>
      <c r="N42" s="31">
        <v>129.5</v>
      </c>
      <c r="O42" s="256">
        <v>84120600</v>
      </c>
      <c r="P42" s="257">
        <v>2.8073841866945316E-2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705.05</v>
      </c>
      <c r="F43" s="38">
        <v>703.19999999999993</v>
      </c>
      <c r="G43" s="39">
        <v>699.39999999999986</v>
      </c>
      <c r="H43" s="39">
        <v>693.74999999999989</v>
      </c>
      <c r="I43" s="39">
        <v>689.94999999999982</v>
      </c>
      <c r="J43" s="39">
        <v>708.84999999999991</v>
      </c>
      <c r="K43" s="39">
        <v>712.64999999999986</v>
      </c>
      <c r="L43" s="39">
        <v>718.3</v>
      </c>
      <c r="M43" s="31">
        <v>707</v>
      </c>
      <c r="N43" s="31">
        <v>697.55</v>
      </c>
      <c r="O43" s="256">
        <v>8736200</v>
      </c>
      <c r="P43" s="257">
        <v>1.2607160867372667E-3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1009.65</v>
      </c>
      <c r="F44" s="38">
        <v>1002.2833333333333</v>
      </c>
      <c r="G44" s="39">
        <v>990.76666666666665</v>
      </c>
      <c r="H44" s="39">
        <v>971.88333333333333</v>
      </c>
      <c r="I44" s="39">
        <v>960.36666666666667</v>
      </c>
      <c r="J44" s="39">
        <v>1021.1666666666666</v>
      </c>
      <c r="K44" s="39">
        <v>1032.6833333333334</v>
      </c>
      <c r="L44" s="39">
        <v>1051.5666666666666</v>
      </c>
      <c r="M44" s="31">
        <v>1013.8</v>
      </c>
      <c r="N44" s="31">
        <v>983.4</v>
      </c>
      <c r="O44" s="256">
        <v>9497000</v>
      </c>
      <c r="P44" s="257">
        <v>1.8445040214477213E-2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877.25</v>
      </c>
      <c r="F45" s="38">
        <v>874.5333333333333</v>
      </c>
      <c r="G45" s="39">
        <v>869.31666666666661</v>
      </c>
      <c r="H45" s="39">
        <v>861.38333333333333</v>
      </c>
      <c r="I45" s="39">
        <v>856.16666666666663</v>
      </c>
      <c r="J45" s="39">
        <v>882.46666666666658</v>
      </c>
      <c r="K45" s="39">
        <v>887.68333333333328</v>
      </c>
      <c r="L45" s="39">
        <v>895.61666666666656</v>
      </c>
      <c r="M45" s="31">
        <v>879.75</v>
      </c>
      <c r="N45" s="31">
        <v>866.6</v>
      </c>
      <c r="O45" s="256">
        <v>38903450</v>
      </c>
      <c r="P45" s="257">
        <v>-2.655224874013502E-2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111.2</v>
      </c>
      <c r="F46" s="38">
        <v>108.63333333333333</v>
      </c>
      <c r="G46" s="39">
        <v>103.81666666666665</v>
      </c>
      <c r="H46" s="39">
        <v>96.433333333333323</v>
      </c>
      <c r="I46" s="39">
        <v>91.616666666666646</v>
      </c>
      <c r="J46" s="39">
        <v>116.01666666666665</v>
      </c>
      <c r="K46" s="39">
        <v>120.83333333333331</v>
      </c>
      <c r="L46" s="39">
        <v>128.21666666666664</v>
      </c>
      <c r="M46" s="31">
        <v>113.45</v>
      </c>
      <c r="N46" s="31">
        <v>101.25</v>
      </c>
      <c r="O46" s="256">
        <v>130189500</v>
      </c>
      <c r="P46" s="257">
        <v>0.19232618521011635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260.75</v>
      </c>
      <c r="F47" s="38">
        <v>261.60000000000002</v>
      </c>
      <c r="G47" s="39">
        <v>258.25000000000006</v>
      </c>
      <c r="H47" s="39">
        <v>255.75000000000006</v>
      </c>
      <c r="I47" s="39">
        <v>252.40000000000009</v>
      </c>
      <c r="J47" s="39">
        <v>264.10000000000002</v>
      </c>
      <c r="K47" s="39">
        <v>267.44999999999993</v>
      </c>
      <c r="L47" s="39">
        <v>269.95</v>
      </c>
      <c r="M47" s="31">
        <v>264.95</v>
      </c>
      <c r="N47" s="31">
        <v>259.10000000000002</v>
      </c>
      <c r="O47" s="256">
        <v>30672500</v>
      </c>
      <c r="P47" s="257">
        <v>0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18377.25</v>
      </c>
      <c r="F48" s="38">
        <v>18350.95</v>
      </c>
      <c r="G48" s="39">
        <v>18265.150000000001</v>
      </c>
      <c r="H48" s="39">
        <v>18153.05</v>
      </c>
      <c r="I48" s="39">
        <v>18067.25</v>
      </c>
      <c r="J48" s="39">
        <v>18463.050000000003</v>
      </c>
      <c r="K48" s="39">
        <v>18548.849999999999</v>
      </c>
      <c r="L48" s="39">
        <v>18660.950000000004</v>
      </c>
      <c r="M48" s="31">
        <v>18436.75</v>
      </c>
      <c r="N48" s="31">
        <v>18238.849999999999</v>
      </c>
      <c r="O48" s="256">
        <v>186850</v>
      </c>
      <c r="P48" s="257">
        <v>-1.3723937714436528E-2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347.9</v>
      </c>
      <c r="F49" s="38">
        <v>350.06666666666666</v>
      </c>
      <c r="G49" s="39">
        <v>345.13333333333333</v>
      </c>
      <c r="H49" s="39">
        <v>342.36666666666667</v>
      </c>
      <c r="I49" s="39">
        <v>337.43333333333334</v>
      </c>
      <c r="J49" s="39">
        <v>352.83333333333331</v>
      </c>
      <c r="K49" s="39">
        <v>357.76666666666659</v>
      </c>
      <c r="L49" s="39">
        <v>360.5333333333333</v>
      </c>
      <c r="M49" s="31">
        <v>355</v>
      </c>
      <c r="N49" s="31">
        <v>347.3</v>
      </c>
      <c r="O49" s="256">
        <v>32061600</v>
      </c>
      <c r="P49" s="257">
        <v>5.6402348615147382E-2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4512.95</v>
      </c>
      <c r="F50" s="38">
        <v>4515.6333333333341</v>
      </c>
      <c r="G50" s="39">
        <v>4499.7666666666682</v>
      </c>
      <c r="H50" s="39">
        <v>4486.5833333333339</v>
      </c>
      <c r="I50" s="39">
        <v>4470.7166666666681</v>
      </c>
      <c r="J50" s="39">
        <v>4528.8166666666684</v>
      </c>
      <c r="K50" s="39">
        <v>4544.6833333333352</v>
      </c>
      <c r="L50" s="39">
        <v>4557.8666666666686</v>
      </c>
      <c r="M50" s="31">
        <v>4531.5</v>
      </c>
      <c r="N50" s="31">
        <v>4502.45</v>
      </c>
      <c r="O50" s="256">
        <v>2697600</v>
      </c>
      <c r="P50" s="257">
        <v>-1.5546310488285527E-2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466.15</v>
      </c>
      <c r="F51" s="38">
        <v>465.83333333333331</v>
      </c>
      <c r="G51" s="39">
        <v>462.66666666666663</v>
      </c>
      <c r="H51" s="39">
        <v>459.18333333333334</v>
      </c>
      <c r="I51" s="39">
        <v>456.01666666666665</v>
      </c>
      <c r="J51" s="39">
        <v>469.31666666666661</v>
      </c>
      <c r="K51" s="39">
        <v>472.48333333333323</v>
      </c>
      <c r="L51" s="39">
        <v>475.96666666666658</v>
      </c>
      <c r="M51" s="31">
        <v>469</v>
      </c>
      <c r="N51" s="31">
        <v>462.35</v>
      </c>
      <c r="O51" s="256">
        <v>6714000</v>
      </c>
      <c r="P51" s="257">
        <v>-4.2771599657827203E-2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326.95</v>
      </c>
      <c r="F52" s="38">
        <v>327.93333333333334</v>
      </c>
      <c r="G52" s="39">
        <v>325.66666666666669</v>
      </c>
      <c r="H52" s="39">
        <v>324.38333333333333</v>
      </c>
      <c r="I52" s="39">
        <v>322.11666666666667</v>
      </c>
      <c r="J52" s="39">
        <v>329.2166666666667</v>
      </c>
      <c r="K52" s="39">
        <v>331.48333333333335</v>
      </c>
      <c r="L52" s="39">
        <v>332.76666666666671</v>
      </c>
      <c r="M52" s="31">
        <v>330.2</v>
      </c>
      <c r="N52" s="31">
        <v>326.64999999999998</v>
      </c>
      <c r="O52" s="256">
        <v>57277800</v>
      </c>
      <c r="P52" s="257">
        <v>7.4081109317124137E-3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748.65</v>
      </c>
      <c r="F53" s="38">
        <v>748.61666666666667</v>
      </c>
      <c r="G53" s="39">
        <v>742.5333333333333</v>
      </c>
      <c r="H53" s="39">
        <v>736.41666666666663</v>
      </c>
      <c r="I53" s="39">
        <v>730.33333333333326</v>
      </c>
      <c r="J53" s="39">
        <v>754.73333333333335</v>
      </c>
      <c r="K53" s="39">
        <v>760.81666666666661</v>
      </c>
      <c r="L53" s="39">
        <v>766.93333333333339</v>
      </c>
      <c r="M53" s="31">
        <v>754.7</v>
      </c>
      <c r="N53" s="31">
        <v>742.5</v>
      </c>
      <c r="O53" s="256">
        <v>5003700</v>
      </c>
      <c r="P53" s="257">
        <v>-1.4782107890190056E-2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264.10000000000002</v>
      </c>
      <c r="F54" s="38">
        <v>263.25</v>
      </c>
      <c r="G54" s="39">
        <v>260.60000000000002</v>
      </c>
      <c r="H54" s="39">
        <v>257.10000000000002</v>
      </c>
      <c r="I54" s="39">
        <v>254.45000000000005</v>
      </c>
      <c r="J54" s="39">
        <v>266.75</v>
      </c>
      <c r="K54" s="39">
        <v>269.39999999999998</v>
      </c>
      <c r="L54" s="39">
        <v>272.89999999999998</v>
      </c>
      <c r="M54" s="31">
        <v>265.89999999999998</v>
      </c>
      <c r="N54" s="31">
        <v>259.75</v>
      </c>
      <c r="O54" s="256">
        <v>12712900</v>
      </c>
      <c r="P54" s="257">
        <v>-2.7612265659061185E-2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1065.7</v>
      </c>
      <c r="F55" s="38">
        <v>1060.6000000000001</v>
      </c>
      <c r="G55" s="39">
        <v>1048.7500000000002</v>
      </c>
      <c r="H55" s="39">
        <v>1031.8000000000002</v>
      </c>
      <c r="I55" s="39">
        <v>1019.9500000000003</v>
      </c>
      <c r="J55" s="39">
        <v>1077.5500000000002</v>
      </c>
      <c r="K55" s="39">
        <v>1089.4000000000001</v>
      </c>
      <c r="L55" s="39">
        <v>1106.3500000000001</v>
      </c>
      <c r="M55" s="31">
        <v>1072.45</v>
      </c>
      <c r="N55" s="31">
        <v>1043.6500000000001</v>
      </c>
      <c r="O55" s="256">
        <v>13882500</v>
      </c>
      <c r="P55" s="257">
        <v>4.1154963907377898E-2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1224.5</v>
      </c>
      <c r="F56" s="38">
        <v>1229.3</v>
      </c>
      <c r="G56" s="39">
        <v>1216.8</v>
      </c>
      <c r="H56" s="39">
        <v>1209.0999999999999</v>
      </c>
      <c r="I56" s="39">
        <v>1196.5999999999999</v>
      </c>
      <c r="J56" s="39">
        <v>1237</v>
      </c>
      <c r="K56" s="39">
        <v>1249.5</v>
      </c>
      <c r="L56" s="39">
        <v>1257.2</v>
      </c>
      <c r="M56" s="31">
        <v>1241.8</v>
      </c>
      <c r="N56" s="31">
        <v>1221.5999999999999</v>
      </c>
      <c r="O56" s="256">
        <v>10281700</v>
      </c>
      <c r="P56" s="257">
        <v>-9.455820652514246E-3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230.8</v>
      </c>
      <c r="F57" s="38">
        <v>230.78333333333333</v>
      </c>
      <c r="G57" s="39">
        <v>229.86666666666667</v>
      </c>
      <c r="H57" s="39">
        <v>228.93333333333334</v>
      </c>
      <c r="I57" s="39">
        <v>228.01666666666668</v>
      </c>
      <c r="J57" s="39">
        <v>231.71666666666667</v>
      </c>
      <c r="K57" s="39">
        <v>232.63333333333335</v>
      </c>
      <c r="L57" s="39">
        <v>233.56666666666666</v>
      </c>
      <c r="M57" s="31">
        <v>231.7</v>
      </c>
      <c r="N57" s="31">
        <v>229.85</v>
      </c>
      <c r="O57" s="256">
        <v>78934800</v>
      </c>
      <c r="P57" s="257">
        <v>-1.2193840008409545E-2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4974.25</v>
      </c>
      <c r="F58" s="38">
        <v>4993.1166666666668</v>
      </c>
      <c r="G58" s="39">
        <v>4942.5333333333338</v>
      </c>
      <c r="H58" s="39">
        <v>4910.8166666666666</v>
      </c>
      <c r="I58" s="39">
        <v>4860.2333333333336</v>
      </c>
      <c r="J58" s="39">
        <v>5024.8333333333339</v>
      </c>
      <c r="K58" s="39">
        <v>5075.4166666666661</v>
      </c>
      <c r="L58" s="39">
        <v>5107.1333333333341</v>
      </c>
      <c r="M58" s="31">
        <v>5043.7</v>
      </c>
      <c r="N58" s="31">
        <v>4961.3999999999996</v>
      </c>
      <c r="O58" s="256">
        <v>981750</v>
      </c>
      <c r="P58" s="257">
        <v>-1.3118214716525935E-2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1938.7</v>
      </c>
      <c r="F59" s="38">
        <v>1954.5</v>
      </c>
      <c r="G59" s="39">
        <v>1894.3</v>
      </c>
      <c r="H59" s="39">
        <v>1849.8999999999999</v>
      </c>
      <c r="I59" s="39">
        <v>1789.6999999999998</v>
      </c>
      <c r="J59" s="39">
        <v>1998.9</v>
      </c>
      <c r="K59" s="39">
        <v>2059.1</v>
      </c>
      <c r="L59" s="39">
        <v>2103.5</v>
      </c>
      <c r="M59" s="31">
        <v>2014.7</v>
      </c>
      <c r="N59" s="31">
        <v>1910.1</v>
      </c>
      <c r="O59" s="256">
        <v>2328550</v>
      </c>
      <c r="P59" s="257">
        <v>-3.997113997113997E-2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664.45</v>
      </c>
      <c r="F60" s="38">
        <v>662.08333333333337</v>
      </c>
      <c r="G60" s="39">
        <v>658.7166666666667</v>
      </c>
      <c r="H60" s="39">
        <v>652.98333333333335</v>
      </c>
      <c r="I60" s="39">
        <v>649.61666666666667</v>
      </c>
      <c r="J60" s="39">
        <v>667.81666666666672</v>
      </c>
      <c r="K60" s="39">
        <v>671.18333333333328</v>
      </c>
      <c r="L60" s="39">
        <v>676.91666666666674</v>
      </c>
      <c r="M60" s="31">
        <v>665.45</v>
      </c>
      <c r="N60" s="31">
        <v>656.35</v>
      </c>
      <c r="O60" s="256">
        <v>5096000</v>
      </c>
      <c r="P60" s="257">
        <v>1.3927576601671309E-2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1067.8499999999999</v>
      </c>
      <c r="F61" s="38">
        <v>1069.3166666666666</v>
      </c>
      <c r="G61" s="39">
        <v>1063.8833333333332</v>
      </c>
      <c r="H61" s="39">
        <v>1059.9166666666665</v>
      </c>
      <c r="I61" s="39">
        <v>1054.4833333333331</v>
      </c>
      <c r="J61" s="39">
        <v>1073.2833333333333</v>
      </c>
      <c r="K61" s="39">
        <v>1078.7166666666667</v>
      </c>
      <c r="L61" s="39">
        <v>1082.6833333333334</v>
      </c>
      <c r="M61" s="31">
        <v>1074.75</v>
      </c>
      <c r="N61" s="31">
        <v>1065.3499999999999</v>
      </c>
      <c r="O61" s="256">
        <v>1684200</v>
      </c>
      <c r="P61" s="257">
        <v>-4.9763033175355451E-2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298.35000000000002</v>
      </c>
      <c r="F62" s="38">
        <v>296.08333333333331</v>
      </c>
      <c r="G62" s="39">
        <v>293.51666666666665</v>
      </c>
      <c r="H62" s="39">
        <v>288.68333333333334</v>
      </c>
      <c r="I62" s="39">
        <v>286.11666666666667</v>
      </c>
      <c r="J62" s="39">
        <v>300.91666666666663</v>
      </c>
      <c r="K62" s="39">
        <v>303.48333333333335</v>
      </c>
      <c r="L62" s="39">
        <v>308.31666666666661</v>
      </c>
      <c r="M62" s="31">
        <v>298.64999999999998</v>
      </c>
      <c r="N62" s="31">
        <v>291.25</v>
      </c>
      <c r="O62" s="256">
        <v>11579400</v>
      </c>
      <c r="P62" s="257">
        <v>-1.1676140728222461E-2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124.25</v>
      </c>
      <c r="F63" s="38">
        <v>124.16666666666667</v>
      </c>
      <c r="G63" s="39">
        <v>122.48333333333335</v>
      </c>
      <c r="H63" s="39">
        <v>120.71666666666668</v>
      </c>
      <c r="I63" s="39">
        <v>119.03333333333336</v>
      </c>
      <c r="J63" s="39">
        <v>125.93333333333334</v>
      </c>
      <c r="K63" s="39">
        <v>127.61666666666665</v>
      </c>
      <c r="L63" s="39">
        <v>129.38333333333333</v>
      </c>
      <c r="M63" s="31">
        <v>125.85</v>
      </c>
      <c r="N63" s="31">
        <v>122.4</v>
      </c>
      <c r="O63" s="256">
        <v>40005000</v>
      </c>
      <c r="P63" s="257">
        <v>-2.4990628514307136E-4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1745.55</v>
      </c>
      <c r="F64" s="38">
        <v>1744.0166666666667</v>
      </c>
      <c r="G64" s="39">
        <v>1734.2333333333333</v>
      </c>
      <c r="H64" s="39">
        <v>1722.9166666666667</v>
      </c>
      <c r="I64" s="39">
        <v>1713.1333333333334</v>
      </c>
      <c r="J64" s="39">
        <v>1755.3333333333333</v>
      </c>
      <c r="K64" s="39">
        <v>1765.1166666666666</v>
      </c>
      <c r="L64" s="39">
        <v>1776.4333333333332</v>
      </c>
      <c r="M64" s="31">
        <v>1753.8</v>
      </c>
      <c r="N64" s="31">
        <v>1732.7</v>
      </c>
      <c r="O64" s="256">
        <v>5953200</v>
      </c>
      <c r="P64" s="257">
        <v>-1.2834543826484928E-2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576.29999999999995</v>
      </c>
      <c r="F65" s="38">
        <v>574.06666666666672</v>
      </c>
      <c r="G65" s="39">
        <v>569.18333333333339</v>
      </c>
      <c r="H65" s="39">
        <v>562.06666666666672</v>
      </c>
      <c r="I65" s="39">
        <v>557.18333333333339</v>
      </c>
      <c r="J65" s="39">
        <v>581.18333333333339</v>
      </c>
      <c r="K65" s="39">
        <v>586.06666666666683</v>
      </c>
      <c r="L65" s="39">
        <v>593.18333333333339</v>
      </c>
      <c r="M65" s="31">
        <v>578.95000000000005</v>
      </c>
      <c r="N65" s="31">
        <v>566.95000000000005</v>
      </c>
      <c r="O65" s="256">
        <v>15160000</v>
      </c>
      <c r="P65" s="257">
        <v>1.1509591326105087E-2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1950.95</v>
      </c>
      <c r="F66" s="38">
        <v>1939.6833333333332</v>
      </c>
      <c r="G66" s="39">
        <v>1924.3666666666663</v>
      </c>
      <c r="H66" s="39">
        <v>1897.7833333333331</v>
      </c>
      <c r="I66" s="39">
        <v>1882.4666666666662</v>
      </c>
      <c r="J66" s="39">
        <v>1966.2666666666664</v>
      </c>
      <c r="K66" s="39">
        <v>1981.5833333333335</v>
      </c>
      <c r="L66" s="39">
        <v>2008.1666666666665</v>
      </c>
      <c r="M66" s="31">
        <v>1955</v>
      </c>
      <c r="N66" s="31">
        <v>1913.1</v>
      </c>
      <c r="O66" s="256">
        <v>1579500</v>
      </c>
      <c r="P66" s="257">
        <v>-6.3445004447079748E-2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1989.2</v>
      </c>
      <c r="F67" s="38">
        <v>1995.9833333333333</v>
      </c>
      <c r="G67" s="39">
        <v>1972.0166666666667</v>
      </c>
      <c r="H67" s="39">
        <v>1954.8333333333333</v>
      </c>
      <c r="I67" s="39">
        <v>1930.8666666666666</v>
      </c>
      <c r="J67" s="39">
        <v>2013.1666666666667</v>
      </c>
      <c r="K67" s="39">
        <v>2037.1333333333334</v>
      </c>
      <c r="L67" s="39">
        <v>2054.3166666666666</v>
      </c>
      <c r="M67" s="31">
        <v>2019.95</v>
      </c>
      <c r="N67" s="31">
        <v>1978.8</v>
      </c>
      <c r="O67" s="256">
        <v>2476500</v>
      </c>
      <c r="P67" s="257">
        <v>6.9577610779994817E-2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182.4</v>
      </c>
      <c r="F68" s="38">
        <v>182.5333333333333</v>
      </c>
      <c r="G68" s="39">
        <v>181.06666666666661</v>
      </c>
      <c r="H68" s="39">
        <v>179.73333333333329</v>
      </c>
      <c r="I68" s="39">
        <v>178.26666666666659</v>
      </c>
      <c r="J68" s="39">
        <v>183.86666666666662</v>
      </c>
      <c r="K68" s="39">
        <v>185.33333333333331</v>
      </c>
      <c r="L68" s="39">
        <v>186.66666666666663</v>
      </c>
      <c r="M68" s="31">
        <v>184</v>
      </c>
      <c r="N68" s="31">
        <v>181.2</v>
      </c>
      <c r="O68" s="256">
        <v>13823600</v>
      </c>
      <c r="P68" s="257">
        <v>-2.1601268331351564E-2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3663.45</v>
      </c>
      <c r="F69" s="38">
        <v>3667.6</v>
      </c>
      <c r="G69" s="39">
        <v>3646.75</v>
      </c>
      <c r="H69" s="39">
        <v>3630.05</v>
      </c>
      <c r="I69" s="39">
        <v>3609.2000000000003</v>
      </c>
      <c r="J69" s="39">
        <v>3684.2999999999997</v>
      </c>
      <c r="K69" s="39">
        <v>3705.1499999999992</v>
      </c>
      <c r="L69" s="39">
        <v>3721.8499999999995</v>
      </c>
      <c r="M69" s="31">
        <v>3688.45</v>
      </c>
      <c r="N69" s="31">
        <v>3650.9</v>
      </c>
      <c r="O69" s="256">
        <v>2607200</v>
      </c>
      <c r="P69" s="257">
        <v>-1.5035889686437477E-2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5010.3500000000004</v>
      </c>
      <c r="F70" s="38">
        <v>4983.2</v>
      </c>
      <c r="G70" s="39">
        <v>4921.7999999999993</v>
      </c>
      <c r="H70" s="39">
        <v>4833.2499999999991</v>
      </c>
      <c r="I70" s="39">
        <v>4771.8499999999985</v>
      </c>
      <c r="J70" s="39">
        <v>5071.75</v>
      </c>
      <c r="K70" s="39">
        <v>5133.1499999999996</v>
      </c>
      <c r="L70" s="39">
        <v>5221.7000000000007</v>
      </c>
      <c r="M70" s="31">
        <v>5044.6000000000004</v>
      </c>
      <c r="N70" s="31">
        <v>4894.6499999999996</v>
      </c>
      <c r="O70" s="256">
        <v>1541000</v>
      </c>
      <c r="P70" s="257">
        <v>0.10039988574692944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481.6</v>
      </c>
      <c r="F71" s="38">
        <v>482.68333333333334</v>
      </c>
      <c r="G71" s="39">
        <v>479.66666666666669</v>
      </c>
      <c r="H71" s="39">
        <v>477.73333333333335</v>
      </c>
      <c r="I71" s="39">
        <v>474.7166666666667</v>
      </c>
      <c r="J71" s="39">
        <v>484.61666666666667</v>
      </c>
      <c r="K71" s="39">
        <v>487.63333333333333</v>
      </c>
      <c r="L71" s="39">
        <v>489.56666666666666</v>
      </c>
      <c r="M71" s="31">
        <v>485.7</v>
      </c>
      <c r="N71" s="31">
        <v>480.75</v>
      </c>
      <c r="O71" s="256">
        <v>44503800</v>
      </c>
      <c r="P71" s="257">
        <v>-4.87012987012987E-3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5932.85</v>
      </c>
      <c r="F72" s="38">
        <v>5928.3666666666677</v>
      </c>
      <c r="G72" s="39">
        <v>5902.9333333333352</v>
      </c>
      <c r="H72" s="39">
        <v>5873.0166666666673</v>
      </c>
      <c r="I72" s="39">
        <v>5847.5833333333348</v>
      </c>
      <c r="J72" s="39">
        <v>5958.2833333333356</v>
      </c>
      <c r="K72" s="39">
        <v>5983.7166666666681</v>
      </c>
      <c r="L72" s="39">
        <v>6013.6333333333359</v>
      </c>
      <c r="M72" s="31">
        <v>5953.8</v>
      </c>
      <c r="N72" s="31">
        <v>5898.45</v>
      </c>
      <c r="O72" s="256">
        <v>4019375</v>
      </c>
      <c r="P72" s="257">
        <v>9.1325633944263126E-3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3342.1</v>
      </c>
      <c r="F73" s="38">
        <v>3349.1166666666663</v>
      </c>
      <c r="G73" s="39">
        <v>3326.0333333333328</v>
      </c>
      <c r="H73" s="39">
        <v>3309.9666666666667</v>
      </c>
      <c r="I73" s="39">
        <v>3286.8833333333332</v>
      </c>
      <c r="J73" s="39">
        <v>3365.1833333333325</v>
      </c>
      <c r="K73" s="39">
        <v>3388.2666666666655</v>
      </c>
      <c r="L73" s="39">
        <v>3404.3333333333321</v>
      </c>
      <c r="M73" s="31">
        <v>3372.2</v>
      </c>
      <c r="N73" s="31">
        <v>3333.05</v>
      </c>
      <c r="O73" s="256">
        <v>4309375</v>
      </c>
      <c r="P73" s="257">
        <v>-8.3360180412371133E-3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2916.9</v>
      </c>
      <c r="F74" s="38">
        <v>2898.7666666666664</v>
      </c>
      <c r="G74" s="39">
        <v>2858.1333333333328</v>
      </c>
      <c r="H74" s="39">
        <v>2799.3666666666663</v>
      </c>
      <c r="I74" s="39">
        <v>2758.7333333333327</v>
      </c>
      <c r="J74" s="39">
        <v>2957.5333333333328</v>
      </c>
      <c r="K74" s="39">
        <v>2998.1666666666661</v>
      </c>
      <c r="L74" s="39">
        <v>3056.9333333333329</v>
      </c>
      <c r="M74" s="31">
        <v>2939.4</v>
      </c>
      <c r="N74" s="31">
        <v>2840</v>
      </c>
      <c r="O74" s="256">
        <v>2025925</v>
      </c>
      <c r="P74" s="257">
        <v>0.23359008707300738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267.95</v>
      </c>
      <c r="F75" s="38">
        <v>267.25</v>
      </c>
      <c r="G75" s="39">
        <v>265.25</v>
      </c>
      <c r="H75" s="39">
        <v>262.55</v>
      </c>
      <c r="I75" s="39">
        <v>260.55</v>
      </c>
      <c r="J75" s="39">
        <v>269.95</v>
      </c>
      <c r="K75" s="39">
        <v>271.95</v>
      </c>
      <c r="L75" s="39">
        <v>274.64999999999998</v>
      </c>
      <c r="M75" s="31">
        <v>269.25</v>
      </c>
      <c r="N75" s="31">
        <v>264.55</v>
      </c>
      <c r="O75" s="256">
        <v>16866000</v>
      </c>
      <c r="P75" s="257">
        <v>-3.0622801572522243E-2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136.55000000000001</v>
      </c>
      <c r="F76" s="38">
        <v>136.18333333333334</v>
      </c>
      <c r="G76" s="39">
        <v>134.86666666666667</v>
      </c>
      <c r="H76" s="39">
        <v>133.18333333333334</v>
      </c>
      <c r="I76" s="39">
        <v>131.86666666666667</v>
      </c>
      <c r="J76" s="39">
        <v>137.86666666666667</v>
      </c>
      <c r="K76" s="39">
        <v>139.18333333333334</v>
      </c>
      <c r="L76" s="39">
        <v>140.86666666666667</v>
      </c>
      <c r="M76" s="31">
        <v>137.5</v>
      </c>
      <c r="N76" s="31">
        <v>134.5</v>
      </c>
      <c r="O76" s="256">
        <v>136145000</v>
      </c>
      <c r="P76" s="257">
        <v>5.9452939574335631E-2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117.1</v>
      </c>
      <c r="F77" s="38">
        <v>116.31666666666666</v>
      </c>
      <c r="G77" s="39">
        <v>115.28333333333333</v>
      </c>
      <c r="H77" s="39">
        <v>113.46666666666667</v>
      </c>
      <c r="I77" s="39">
        <v>112.43333333333334</v>
      </c>
      <c r="J77" s="39">
        <v>118.13333333333333</v>
      </c>
      <c r="K77" s="39">
        <v>119.16666666666666</v>
      </c>
      <c r="L77" s="39">
        <v>120.98333333333332</v>
      </c>
      <c r="M77" s="31">
        <v>117.35</v>
      </c>
      <c r="N77" s="31">
        <v>114.5</v>
      </c>
      <c r="O77" s="256">
        <v>129133950</v>
      </c>
      <c r="P77" s="257">
        <v>-6.5465296353653382E-3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761.7</v>
      </c>
      <c r="F78" s="38">
        <v>767.6</v>
      </c>
      <c r="G78" s="39">
        <v>752.2</v>
      </c>
      <c r="H78" s="39">
        <v>742.7</v>
      </c>
      <c r="I78" s="39">
        <v>727.30000000000007</v>
      </c>
      <c r="J78" s="39">
        <v>777.1</v>
      </c>
      <c r="K78" s="39">
        <v>792.49999999999989</v>
      </c>
      <c r="L78" s="39">
        <v>802</v>
      </c>
      <c r="M78" s="31">
        <v>783</v>
      </c>
      <c r="N78" s="31">
        <v>758.1</v>
      </c>
      <c r="O78" s="256">
        <v>6348100</v>
      </c>
      <c r="P78" s="257">
        <v>2.7699530516431925E-2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58</v>
      </c>
      <c r="F79" s="38">
        <v>57.283333333333331</v>
      </c>
      <c r="G79" s="39">
        <v>56.36666666666666</v>
      </c>
      <c r="H79" s="39">
        <v>54.733333333333327</v>
      </c>
      <c r="I79" s="39">
        <v>53.816666666666656</v>
      </c>
      <c r="J79" s="39">
        <v>58.916666666666664</v>
      </c>
      <c r="K79" s="39">
        <v>59.833333333333336</v>
      </c>
      <c r="L79" s="39">
        <v>61.466666666666669</v>
      </c>
      <c r="M79" s="31">
        <v>58.2</v>
      </c>
      <c r="N79" s="31">
        <v>55.65</v>
      </c>
      <c r="O79" s="256">
        <v>143122500</v>
      </c>
      <c r="P79" s="257">
        <v>5.9107559107559104E-2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553.1</v>
      </c>
      <c r="F80" s="38">
        <v>551.36666666666667</v>
      </c>
      <c r="G80" s="39">
        <v>547.73333333333335</v>
      </c>
      <c r="H80" s="39">
        <v>542.36666666666667</v>
      </c>
      <c r="I80" s="39">
        <v>538.73333333333335</v>
      </c>
      <c r="J80" s="39">
        <v>556.73333333333335</v>
      </c>
      <c r="K80" s="39">
        <v>560.36666666666679</v>
      </c>
      <c r="L80" s="39">
        <v>565.73333333333335</v>
      </c>
      <c r="M80" s="31">
        <v>555</v>
      </c>
      <c r="N80" s="31">
        <v>546</v>
      </c>
      <c r="O80" s="256">
        <v>8710000</v>
      </c>
      <c r="P80" s="257">
        <v>-2.4887207102314075E-2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1037.55</v>
      </c>
      <c r="F81" s="38">
        <v>1036.0833333333333</v>
      </c>
      <c r="G81" s="39">
        <v>1030.4166666666665</v>
      </c>
      <c r="H81" s="39">
        <v>1023.2833333333333</v>
      </c>
      <c r="I81" s="39">
        <v>1017.6166666666666</v>
      </c>
      <c r="J81" s="39">
        <v>1043.2166666666665</v>
      </c>
      <c r="K81" s="39">
        <v>1048.883333333333</v>
      </c>
      <c r="L81" s="39">
        <v>1056.0166666666664</v>
      </c>
      <c r="M81" s="31">
        <v>1041.75</v>
      </c>
      <c r="N81" s="31">
        <v>1028.95</v>
      </c>
      <c r="O81" s="256">
        <v>8388000</v>
      </c>
      <c r="P81" s="257">
        <v>-1.3988480075232162E-2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1565.05</v>
      </c>
      <c r="F82" s="38">
        <v>1566.0833333333333</v>
      </c>
      <c r="G82" s="39">
        <v>1553.9666666666665</v>
      </c>
      <c r="H82" s="39">
        <v>1542.8833333333332</v>
      </c>
      <c r="I82" s="39">
        <v>1530.7666666666664</v>
      </c>
      <c r="J82" s="39">
        <v>1577.1666666666665</v>
      </c>
      <c r="K82" s="39">
        <v>1589.2833333333333</v>
      </c>
      <c r="L82" s="39">
        <v>1600.3666666666666</v>
      </c>
      <c r="M82" s="31">
        <v>1578.2</v>
      </c>
      <c r="N82" s="31">
        <v>1555</v>
      </c>
      <c r="O82" s="256">
        <v>3680300</v>
      </c>
      <c r="P82" s="257">
        <v>-4.1131105398457581E-3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295.75</v>
      </c>
      <c r="F83" s="38">
        <v>296.86666666666667</v>
      </c>
      <c r="G83" s="39">
        <v>293.88333333333333</v>
      </c>
      <c r="H83" s="39">
        <v>292.01666666666665</v>
      </c>
      <c r="I83" s="39">
        <v>289.0333333333333</v>
      </c>
      <c r="J83" s="39">
        <v>298.73333333333335</v>
      </c>
      <c r="K83" s="39">
        <v>301.7166666666667</v>
      </c>
      <c r="L83" s="39">
        <v>303.58333333333337</v>
      </c>
      <c r="M83" s="31">
        <v>299.85000000000002</v>
      </c>
      <c r="N83" s="31">
        <v>295</v>
      </c>
      <c r="O83" s="256">
        <v>11002000</v>
      </c>
      <c r="P83" s="257">
        <v>3.5579819277108432E-2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1810.8</v>
      </c>
      <c r="F84" s="38">
        <v>1811.4666666666665</v>
      </c>
      <c r="G84" s="39">
        <v>1801.9833333333329</v>
      </c>
      <c r="H84" s="39">
        <v>1793.1666666666665</v>
      </c>
      <c r="I84" s="39">
        <v>1783.6833333333329</v>
      </c>
      <c r="J84" s="39">
        <v>1820.2833333333328</v>
      </c>
      <c r="K84" s="39">
        <v>1829.7666666666664</v>
      </c>
      <c r="L84" s="39">
        <v>1838.5833333333328</v>
      </c>
      <c r="M84" s="31">
        <v>1820.95</v>
      </c>
      <c r="N84" s="31">
        <v>1802.65</v>
      </c>
      <c r="O84" s="256">
        <v>13118550</v>
      </c>
      <c r="P84" s="257">
        <v>1.0148604566872054E-3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453.4</v>
      </c>
      <c r="F85" s="38">
        <v>453.36666666666662</v>
      </c>
      <c r="G85" s="39">
        <v>450.58333333333326</v>
      </c>
      <c r="H85" s="39">
        <v>447.76666666666665</v>
      </c>
      <c r="I85" s="39">
        <v>444.98333333333329</v>
      </c>
      <c r="J85" s="39">
        <v>456.18333333333322</v>
      </c>
      <c r="K85" s="39">
        <v>458.96666666666664</v>
      </c>
      <c r="L85" s="39">
        <v>461.78333333333319</v>
      </c>
      <c r="M85" s="31">
        <v>456.15</v>
      </c>
      <c r="N85" s="31">
        <v>450.55</v>
      </c>
      <c r="O85" s="256">
        <v>8602500</v>
      </c>
      <c r="P85" s="257">
        <v>7.2296665627921475E-2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3889.8</v>
      </c>
      <c r="F86" s="38">
        <v>3872.9</v>
      </c>
      <c r="G86" s="39">
        <v>3839.9500000000003</v>
      </c>
      <c r="H86" s="39">
        <v>3790.1000000000004</v>
      </c>
      <c r="I86" s="39">
        <v>3757.1500000000005</v>
      </c>
      <c r="J86" s="39">
        <v>3922.75</v>
      </c>
      <c r="K86" s="39">
        <v>3955.7</v>
      </c>
      <c r="L86" s="39">
        <v>4005.5499999999997</v>
      </c>
      <c r="M86" s="31">
        <v>3905.85</v>
      </c>
      <c r="N86" s="31">
        <v>3823.05</v>
      </c>
      <c r="O86" s="256">
        <v>4996200</v>
      </c>
      <c r="P86" s="257">
        <v>2.0778424762488507E-2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1318.95</v>
      </c>
      <c r="F87" s="38">
        <v>1312.2166666666665</v>
      </c>
      <c r="G87" s="39">
        <v>1303.6833333333329</v>
      </c>
      <c r="H87" s="39">
        <v>1288.4166666666665</v>
      </c>
      <c r="I87" s="39">
        <v>1279.883333333333</v>
      </c>
      <c r="J87" s="39">
        <v>1327.4833333333329</v>
      </c>
      <c r="K87" s="39">
        <v>1336.0166666666662</v>
      </c>
      <c r="L87" s="39">
        <v>1351.2833333333328</v>
      </c>
      <c r="M87" s="31">
        <v>1320.75</v>
      </c>
      <c r="N87" s="31">
        <v>1296.95</v>
      </c>
      <c r="O87" s="256">
        <v>5696500</v>
      </c>
      <c r="P87" s="257">
        <v>-1.4190533875573246E-2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1179.1500000000001</v>
      </c>
      <c r="F88" s="38">
        <v>1180.7666666666667</v>
      </c>
      <c r="G88" s="39">
        <v>1174.1833333333334</v>
      </c>
      <c r="H88" s="39">
        <v>1169.2166666666667</v>
      </c>
      <c r="I88" s="39">
        <v>1162.6333333333334</v>
      </c>
      <c r="J88" s="39">
        <v>1185.7333333333333</v>
      </c>
      <c r="K88" s="39">
        <v>1192.3166666666668</v>
      </c>
      <c r="L88" s="39">
        <v>1197.2833333333333</v>
      </c>
      <c r="M88" s="31">
        <v>1187.3499999999999</v>
      </c>
      <c r="N88" s="31">
        <v>1175.8</v>
      </c>
      <c r="O88" s="256">
        <v>9604700</v>
      </c>
      <c r="P88" s="257">
        <v>7.2934140471154552E-4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2496.25</v>
      </c>
      <c r="F89" s="38">
        <v>2487.4166666666665</v>
      </c>
      <c r="G89" s="39">
        <v>2461.0333333333328</v>
      </c>
      <c r="H89" s="39">
        <v>2425.8166666666662</v>
      </c>
      <c r="I89" s="39">
        <v>2399.4333333333325</v>
      </c>
      <c r="J89" s="39">
        <v>2522.6333333333332</v>
      </c>
      <c r="K89" s="39">
        <v>2549.0166666666673</v>
      </c>
      <c r="L89" s="39">
        <v>2584.2333333333336</v>
      </c>
      <c r="M89" s="31">
        <v>2513.8000000000002</v>
      </c>
      <c r="N89" s="31">
        <v>2452.1999999999998</v>
      </c>
      <c r="O89" s="256">
        <v>3430200</v>
      </c>
      <c r="P89" s="257">
        <v>4.5346498445785338E-2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1584.3</v>
      </c>
      <c r="F90" s="38">
        <v>1589.9166666666667</v>
      </c>
      <c r="G90" s="39">
        <v>1576.7833333333335</v>
      </c>
      <c r="H90" s="39">
        <v>1569.2666666666669</v>
      </c>
      <c r="I90" s="39">
        <v>1556.1333333333337</v>
      </c>
      <c r="J90" s="39">
        <v>1597.4333333333334</v>
      </c>
      <c r="K90" s="39">
        <v>1610.5666666666666</v>
      </c>
      <c r="L90" s="39">
        <v>1618.0833333333333</v>
      </c>
      <c r="M90" s="31">
        <v>1603.05</v>
      </c>
      <c r="N90" s="31">
        <v>1582.4</v>
      </c>
      <c r="O90" s="256">
        <v>127681950</v>
      </c>
      <c r="P90" s="257">
        <v>3.4324667513199222E-2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636.35</v>
      </c>
      <c r="F91" s="38">
        <v>640.11666666666667</v>
      </c>
      <c r="G91" s="39">
        <v>625.83333333333337</v>
      </c>
      <c r="H91" s="39">
        <v>615.31666666666672</v>
      </c>
      <c r="I91" s="39">
        <v>601.03333333333342</v>
      </c>
      <c r="J91" s="39">
        <v>650.63333333333333</v>
      </c>
      <c r="K91" s="39">
        <v>664.91666666666663</v>
      </c>
      <c r="L91" s="39">
        <v>675.43333333333328</v>
      </c>
      <c r="M91" s="31">
        <v>654.4</v>
      </c>
      <c r="N91" s="31">
        <v>629.6</v>
      </c>
      <c r="O91" s="256">
        <v>18351300</v>
      </c>
      <c r="P91" s="257">
        <v>-1.3657325292656971E-2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2955.35</v>
      </c>
      <c r="F92" s="38">
        <v>2946.25</v>
      </c>
      <c r="G92" s="39">
        <v>2929.5</v>
      </c>
      <c r="H92" s="39">
        <v>2903.65</v>
      </c>
      <c r="I92" s="39">
        <v>2886.9</v>
      </c>
      <c r="J92" s="39">
        <v>2972.1</v>
      </c>
      <c r="K92" s="39">
        <v>2988.85</v>
      </c>
      <c r="L92" s="39">
        <v>3014.7</v>
      </c>
      <c r="M92" s="31">
        <v>2963</v>
      </c>
      <c r="N92" s="31">
        <v>2920.4</v>
      </c>
      <c r="O92" s="256">
        <v>4000200</v>
      </c>
      <c r="P92" s="257">
        <v>6.4155785342289986E-3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451.5</v>
      </c>
      <c r="F93" s="38">
        <v>451.7833333333333</v>
      </c>
      <c r="G93" s="39">
        <v>449.26666666666659</v>
      </c>
      <c r="H93" s="39">
        <v>447.0333333333333</v>
      </c>
      <c r="I93" s="39">
        <v>444.51666666666659</v>
      </c>
      <c r="J93" s="39">
        <v>454.01666666666659</v>
      </c>
      <c r="K93" s="39">
        <v>456.53333333333325</v>
      </c>
      <c r="L93" s="39">
        <v>458.76666666666659</v>
      </c>
      <c r="M93" s="31">
        <v>454.3</v>
      </c>
      <c r="N93" s="31">
        <v>449.55</v>
      </c>
      <c r="O93" s="256">
        <v>24074400</v>
      </c>
      <c r="P93" s="257">
        <v>3.9701074264362445E-3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144.55000000000001</v>
      </c>
      <c r="F94" s="38">
        <v>143.03333333333333</v>
      </c>
      <c r="G94" s="39">
        <v>140.06666666666666</v>
      </c>
      <c r="H94" s="39">
        <v>135.58333333333334</v>
      </c>
      <c r="I94" s="39">
        <v>132.61666666666667</v>
      </c>
      <c r="J94" s="39">
        <v>147.51666666666665</v>
      </c>
      <c r="K94" s="39">
        <v>150.48333333333329</v>
      </c>
      <c r="L94" s="39">
        <v>154.96666666666664</v>
      </c>
      <c r="M94" s="31">
        <v>146</v>
      </c>
      <c r="N94" s="31">
        <v>138.55000000000001</v>
      </c>
      <c r="O94" s="256">
        <v>30432600</v>
      </c>
      <c r="P94" s="257">
        <v>-2.8426395939086295E-2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260.35000000000002</v>
      </c>
      <c r="F95" s="38">
        <v>260.91666666666669</v>
      </c>
      <c r="G95" s="39">
        <v>259.03333333333336</v>
      </c>
      <c r="H95" s="39">
        <v>257.7166666666667</v>
      </c>
      <c r="I95" s="39">
        <v>255.83333333333337</v>
      </c>
      <c r="J95" s="39">
        <v>262.23333333333335</v>
      </c>
      <c r="K95" s="39">
        <v>264.11666666666667</v>
      </c>
      <c r="L95" s="39">
        <v>265.43333333333334</v>
      </c>
      <c r="M95" s="31">
        <v>262.8</v>
      </c>
      <c r="N95" s="31">
        <v>259.60000000000002</v>
      </c>
      <c r="O95" s="256">
        <v>46291500</v>
      </c>
      <c r="P95" s="257">
        <v>6.5754711442493983E-3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2565.6999999999998</v>
      </c>
      <c r="F96" s="38">
        <v>2564.2333333333336</v>
      </c>
      <c r="G96" s="39">
        <v>2553.5666666666671</v>
      </c>
      <c r="H96" s="39">
        <v>2541.4333333333334</v>
      </c>
      <c r="I96" s="39">
        <v>2530.7666666666669</v>
      </c>
      <c r="J96" s="39">
        <v>2576.3666666666672</v>
      </c>
      <c r="K96" s="39">
        <v>2587.0333333333333</v>
      </c>
      <c r="L96" s="39">
        <v>2599.1666666666674</v>
      </c>
      <c r="M96" s="31">
        <v>2574.9</v>
      </c>
      <c r="N96" s="31">
        <v>2552.1</v>
      </c>
      <c r="O96" s="256">
        <v>8837400</v>
      </c>
      <c r="P96" s="257">
        <v>-6.6430618782667341E-3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151.30000000000001</v>
      </c>
      <c r="F97" s="38">
        <v>152.54999999999998</v>
      </c>
      <c r="G97" s="39">
        <v>149.89999999999998</v>
      </c>
      <c r="H97" s="39">
        <v>148.5</v>
      </c>
      <c r="I97" s="39">
        <v>145.85</v>
      </c>
      <c r="J97" s="39">
        <v>153.94999999999996</v>
      </c>
      <c r="K97" s="39">
        <v>156.6</v>
      </c>
      <c r="L97" s="39">
        <v>157.99999999999994</v>
      </c>
      <c r="M97" s="31">
        <v>155.19999999999999</v>
      </c>
      <c r="N97" s="31">
        <v>151.15</v>
      </c>
      <c r="O97" s="256">
        <v>53636700</v>
      </c>
      <c r="P97" s="257">
        <v>-2.3714665148928098E-3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953</v>
      </c>
      <c r="F98" s="38">
        <v>954.38333333333333</v>
      </c>
      <c r="G98" s="39">
        <v>949.9666666666667</v>
      </c>
      <c r="H98" s="39">
        <v>946.93333333333339</v>
      </c>
      <c r="I98" s="39">
        <v>942.51666666666677</v>
      </c>
      <c r="J98" s="39">
        <v>957.41666666666663</v>
      </c>
      <c r="K98" s="39">
        <v>961.83333333333337</v>
      </c>
      <c r="L98" s="39">
        <v>964.86666666666656</v>
      </c>
      <c r="M98" s="31">
        <v>958.8</v>
      </c>
      <c r="N98" s="31">
        <v>951.35</v>
      </c>
      <c r="O98" s="256">
        <v>86604700</v>
      </c>
      <c r="P98" s="257">
        <v>4.4245632266025851E-3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1327.05</v>
      </c>
      <c r="F99" s="38">
        <v>1333.6166666666668</v>
      </c>
      <c r="G99" s="39">
        <v>1317.2333333333336</v>
      </c>
      <c r="H99" s="39">
        <v>1307.4166666666667</v>
      </c>
      <c r="I99" s="39">
        <v>1291.0333333333335</v>
      </c>
      <c r="J99" s="39">
        <v>1343.4333333333336</v>
      </c>
      <c r="K99" s="39">
        <v>1359.8166666666668</v>
      </c>
      <c r="L99" s="39">
        <v>1369.6333333333337</v>
      </c>
      <c r="M99" s="31">
        <v>1350</v>
      </c>
      <c r="N99" s="31">
        <v>1323.8</v>
      </c>
      <c r="O99" s="256">
        <v>3799500</v>
      </c>
      <c r="P99" s="257">
        <v>3.0359028511087647E-3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548.54999999999995</v>
      </c>
      <c r="F100" s="38">
        <v>550.05000000000007</v>
      </c>
      <c r="G100" s="39">
        <v>539.10000000000014</v>
      </c>
      <c r="H100" s="39">
        <v>529.65000000000009</v>
      </c>
      <c r="I100" s="39">
        <v>518.70000000000016</v>
      </c>
      <c r="J100" s="39">
        <v>559.50000000000011</v>
      </c>
      <c r="K100" s="39">
        <v>570.45000000000016</v>
      </c>
      <c r="L100" s="39">
        <v>579.90000000000009</v>
      </c>
      <c r="M100" s="31">
        <v>561</v>
      </c>
      <c r="N100" s="31">
        <v>540.6</v>
      </c>
      <c r="O100" s="256">
        <v>8259000</v>
      </c>
      <c r="P100" s="257">
        <v>-7.7258253728841958E-2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7.75</v>
      </c>
      <c r="F101" s="38">
        <v>7.75</v>
      </c>
      <c r="G101" s="39">
        <v>7.55</v>
      </c>
      <c r="H101" s="39">
        <v>7.35</v>
      </c>
      <c r="I101" s="39">
        <v>7.1499999999999995</v>
      </c>
      <c r="J101" s="39">
        <v>7.95</v>
      </c>
      <c r="K101" s="39">
        <v>8.1499999999999986</v>
      </c>
      <c r="L101" s="39">
        <v>8.3500000000000014</v>
      </c>
      <c r="M101" s="31">
        <v>7.95</v>
      </c>
      <c r="N101" s="31">
        <v>7.55</v>
      </c>
      <c r="O101" s="256">
        <v>933280000</v>
      </c>
      <c r="P101" s="257">
        <v>4.0450985454858418E-3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123.1</v>
      </c>
      <c r="F102" s="38">
        <v>122.78333333333335</v>
      </c>
      <c r="G102" s="39">
        <v>122.11666666666669</v>
      </c>
      <c r="H102" s="39">
        <v>121.13333333333334</v>
      </c>
      <c r="I102" s="39">
        <v>120.46666666666668</v>
      </c>
      <c r="J102" s="39">
        <v>123.76666666666669</v>
      </c>
      <c r="K102" s="39">
        <v>124.43333333333335</v>
      </c>
      <c r="L102" s="39">
        <v>125.4166666666667</v>
      </c>
      <c r="M102" s="31">
        <v>123.45</v>
      </c>
      <c r="N102" s="31">
        <v>121.8</v>
      </c>
      <c r="O102" s="256">
        <v>119190000</v>
      </c>
      <c r="P102" s="257">
        <v>-3.2614149523331661E-3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91.2</v>
      </c>
      <c r="F103" s="38">
        <v>90.716666666666654</v>
      </c>
      <c r="G103" s="39">
        <v>89.983333333333306</v>
      </c>
      <c r="H103" s="39">
        <v>88.766666666666652</v>
      </c>
      <c r="I103" s="39">
        <v>88.033333333333303</v>
      </c>
      <c r="J103" s="39">
        <v>91.933333333333309</v>
      </c>
      <c r="K103" s="39">
        <v>92.666666666666657</v>
      </c>
      <c r="L103" s="39">
        <v>93.883333333333312</v>
      </c>
      <c r="M103" s="31">
        <v>91.45</v>
      </c>
      <c r="N103" s="31">
        <v>89.5</v>
      </c>
      <c r="O103" s="256">
        <v>224835000</v>
      </c>
      <c r="P103" s="257">
        <v>7.4095306341812966E-2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124.65</v>
      </c>
      <c r="F104" s="38">
        <v>124.16666666666667</v>
      </c>
      <c r="G104" s="39">
        <v>122.43333333333334</v>
      </c>
      <c r="H104" s="39">
        <v>120.21666666666667</v>
      </c>
      <c r="I104" s="39">
        <v>118.48333333333333</v>
      </c>
      <c r="J104" s="39">
        <v>126.38333333333334</v>
      </c>
      <c r="K104" s="39">
        <v>128.11666666666667</v>
      </c>
      <c r="L104" s="39">
        <v>130.33333333333334</v>
      </c>
      <c r="M104" s="31">
        <v>125.9</v>
      </c>
      <c r="N104" s="31">
        <v>121.95</v>
      </c>
      <c r="O104" s="256">
        <v>52886250</v>
      </c>
      <c r="P104" s="257">
        <v>2.2994342086174381E-2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442.2</v>
      </c>
      <c r="F105" s="38">
        <v>440.75</v>
      </c>
      <c r="G105" s="39">
        <v>437.7</v>
      </c>
      <c r="H105" s="39">
        <v>433.2</v>
      </c>
      <c r="I105" s="39">
        <v>430.15</v>
      </c>
      <c r="J105" s="39">
        <v>445.25</v>
      </c>
      <c r="K105" s="39">
        <v>448.29999999999995</v>
      </c>
      <c r="L105" s="39">
        <v>452.8</v>
      </c>
      <c r="M105" s="31">
        <v>443.8</v>
      </c>
      <c r="N105" s="31">
        <v>436.25</v>
      </c>
      <c r="O105" s="256">
        <v>11225500</v>
      </c>
      <c r="P105" s="257">
        <v>-1.5080226806611171E-2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389.1</v>
      </c>
      <c r="F106" s="38">
        <v>386.48333333333335</v>
      </c>
      <c r="G106" s="39">
        <v>382.9666666666667</v>
      </c>
      <c r="H106" s="39">
        <v>376.83333333333337</v>
      </c>
      <c r="I106" s="39">
        <v>373.31666666666672</v>
      </c>
      <c r="J106" s="39">
        <v>392.61666666666667</v>
      </c>
      <c r="K106" s="39">
        <v>396.13333333333333</v>
      </c>
      <c r="L106" s="39">
        <v>402.26666666666665</v>
      </c>
      <c r="M106" s="31">
        <v>390</v>
      </c>
      <c r="N106" s="31">
        <v>380.35</v>
      </c>
      <c r="O106" s="256">
        <v>20236000</v>
      </c>
      <c r="P106" s="257">
        <v>-2.0712349980642662E-2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241.1</v>
      </c>
      <c r="F107" s="38">
        <v>243.1</v>
      </c>
      <c r="G107" s="39">
        <v>238.5</v>
      </c>
      <c r="H107" s="39">
        <v>235.9</v>
      </c>
      <c r="I107" s="39">
        <v>231.3</v>
      </c>
      <c r="J107" s="39">
        <v>245.7</v>
      </c>
      <c r="K107" s="39">
        <v>250.29999999999995</v>
      </c>
      <c r="L107" s="39">
        <v>252.89999999999998</v>
      </c>
      <c r="M107" s="31">
        <v>247.7</v>
      </c>
      <c r="N107" s="31">
        <v>240.5</v>
      </c>
      <c r="O107" s="256">
        <v>22083500</v>
      </c>
      <c r="P107" s="257">
        <v>-1.7672858617131065E-2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3152.25</v>
      </c>
      <c r="F108" s="38">
        <v>3121.7666666666664</v>
      </c>
      <c r="G108" s="39">
        <v>3081.8833333333328</v>
      </c>
      <c r="H108" s="39">
        <v>3011.5166666666664</v>
      </c>
      <c r="I108" s="39">
        <v>2971.6333333333328</v>
      </c>
      <c r="J108" s="39">
        <v>3192.1333333333328</v>
      </c>
      <c r="K108" s="39">
        <v>3232.016666666666</v>
      </c>
      <c r="L108" s="39">
        <v>3302.3833333333328</v>
      </c>
      <c r="M108" s="31">
        <v>3161.65</v>
      </c>
      <c r="N108" s="31">
        <v>3051.4</v>
      </c>
      <c r="O108" s="256">
        <v>717300</v>
      </c>
      <c r="P108" s="257">
        <v>-7.0598006644518275E-3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2480.75</v>
      </c>
      <c r="F109" s="38">
        <v>2470.9166666666665</v>
      </c>
      <c r="G109" s="39">
        <v>2455.833333333333</v>
      </c>
      <c r="H109" s="39">
        <v>2430.9166666666665</v>
      </c>
      <c r="I109" s="39">
        <v>2415.833333333333</v>
      </c>
      <c r="J109" s="39">
        <v>2495.833333333333</v>
      </c>
      <c r="K109" s="39">
        <v>2510.9166666666661</v>
      </c>
      <c r="L109" s="39">
        <v>2535.833333333333</v>
      </c>
      <c r="M109" s="31">
        <v>2486</v>
      </c>
      <c r="N109" s="31">
        <v>2446</v>
      </c>
      <c r="O109" s="256">
        <v>7775400</v>
      </c>
      <c r="P109" s="257">
        <v>1.5595611285266457E-2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1402.4</v>
      </c>
      <c r="F110" s="38">
        <v>1400.9666666666665</v>
      </c>
      <c r="G110" s="39">
        <v>1396.383333333333</v>
      </c>
      <c r="H110" s="39">
        <v>1390.3666666666666</v>
      </c>
      <c r="I110" s="39">
        <v>1385.7833333333331</v>
      </c>
      <c r="J110" s="39">
        <v>1406.9833333333329</v>
      </c>
      <c r="K110" s="39">
        <v>1411.5666666666664</v>
      </c>
      <c r="L110" s="39">
        <v>1417.5833333333328</v>
      </c>
      <c r="M110" s="31">
        <v>1405.55</v>
      </c>
      <c r="N110" s="31">
        <v>1394.95</v>
      </c>
      <c r="O110" s="256">
        <v>21533500</v>
      </c>
      <c r="P110" s="257">
        <v>-1.2677670793214121E-2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162.15</v>
      </c>
      <c r="F111" s="38">
        <v>161.1</v>
      </c>
      <c r="G111" s="39">
        <v>158.69999999999999</v>
      </c>
      <c r="H111" s="39">
        <v>155.25</v>
      </c>
      <c r="I111" s="39">
        <v>152.85</v>
      </c>
      <c r="J111" s="39">
        <v>164.54999999999998</v>
      </c>
      <c r="K111" s="39">
        <v>166.95000000000002</v>
      </c>
      <c r="L111" s="39">
        <v>170.39999999999998</v>
      </c>
      <c r="M111" s="31">
        <v>163.5</v>
      </c>
      <c r="N111" s="31">
        <v>157.65</v>
      </c>
      <c r="O111" s="256">
        <v>83320400</v>
      </c>
      <c r="P111" s="257">
        <v>2.2446595460614151E-2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1404.7</v>
      </c>
      <c r="F112" s="38">
        <v>1403.3333333333333</v>
      </c>
      <c r="G112" s="39">
        <v>1399.8666666666666</v>
      </c>
      <c r="H112" s="39">
        <v>1395.0333333333333</v>
      </c>
      <c r="I112" s="39">
        <v>1391.5666666666666</v>
      </c>
      <c r="J112" s="39">
        <v>1408.1666666666665</v>
      </c>
      <c r="K112" s="39">
        <v>1411.6333333333332</v>
      </c>
      <c r="L112" s="39">
        <v>1416.4666666666665</v>
      </c>
      <c r="M112" s="31">
        <v>1406.8</v>
      </c>
      <c r="N112" s="31">
        <v>1398.5</v>
      </c>
      <c r="O112" s="256">
        <v>27666000</v>
      </c>
      <c r="P112" s="257">
        <v>-2.0062056360776979E-2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91.95</v>
      </c>
      <c r="F113" s="38">
        <v>92.05</v>
      </c>
      <c r="G113" s="39">
        <v>91.649999999999991</v>
      </c>
      <c r="H113" s="39">
        <v>91.35</v>
      </c>
      <c r="I113" s="39">
        <v>90.949999999999989</v>
      </c>
      <c r="J113" s="39">
        <v>92.35</v>
      </c>
      <c r="K113" s="39">
        <v>92.75</v>
      </c>
      <c r="L113" s="39">
        <v>93.05</v>
      </c>
      <c r="M113" s="31">
        <v>92.45</v>
      </c>
      <c r="N113" s="31">
        <v>91.75</v>
      </c>
      <c r="O113" s="256">
        <v>105553500</v>
      </c>
      <c r="P113" s="257">
        <v>4.3603302718248447E-3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886.9</v>
      </c>
      <c r="F114" s="38">
        <v>889.08333333333337</v>
      </c>
      <c r="G114" s="39">
        <v>881.66666666666674</v>
      </c>
      <c r="H114" s="39">
        <v>876.43333333333339</v>
      </c>
      <c r="I114" s="39">
        <v>869.01666666666677</v>
      </c>
      <c r="J114" s="39">
        <v>894.31666666666672</v>
      </c>
      <c r="K114" s="39">
        <v>901.73333333333346</v>
      </c>
      <c r="L114" s="39">
        <v>906.9666666666667</v>
      </c>
      <c r="M114" s="31">
        <v>896.5</v>
      </c>
      <c r="N114" s="31">
        <v>883.85</v>
      </c>
      <c r="O114" s="256">
        <v>2296450</v>
      </c>
      <c r="P114" s="257">
        <v>-1.8883643432379894E-2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653.65</v>
      </c>
      <c r="F115" s="38">
        <v>653.63333333333333</v>
      </c>
      <c r="G115" s="39">
        <v>648.7166666666667</v>
      </c>
      <c r="H115" s="39">
        <v>643.78333333333342</v>
      </c>
      <c r="I115" s="39">
        <v>638.86666666666679</v>
      </c>
      <c r="J115" s="39">
        <v>658.56666666666661</v>
      </c>
      <c r="K115" s="39">
        <v>663.48333333333335</v>
      </c>
      <c r="L115" s="39">
        <v>668.41666666666652</v>
      </c>
      <c r="M115" s="31">
        <v>658.55</v>
      </c>
      <c r="N115" s="31">
        <v>648.70000000000005</v>
      </c>
      <c r="O115" s="256">
        <v>13597500</v>
      </c>
      <c r="P115" s="257">
        <v>-9.8757566103854725E-3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454.4</v>
      </c>
      <c r="F116" s="38">
        <v>452.25</v>
      </c>
      <c r="G116" s="39">
        <v>449.55</v>
      </c>
      <c r="H116" s="39">
        <v>444.7</v>
      </c>
      <c r="I116" s="39">
        <v>442</v>
      </c>
      <c r="J116" s="39">
        <v>457.1</v>
      </c>
      <c r="K116" s="39">
        <v>459.80000000000007</v>
      </c>
      <c r="L116" s="39">
        <v>464.65000000000003</v>
      </c>
      <c r="M116" s="31">
        <v>454.95</v>
      </c>
      <c r="N116" s="31">
        <v>447.4</v>
      </c>
      <c r="O116" s="256">
        <v>74561600</v>
      </c>
      <c r="P116" s="257">
        <v>-2.7017433970143022E-2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657.2</v>
      </c>
      <c r="F117" s="38">
        <v>655.23333333333335</v>
      </c>
      <c r="G117" s="39">
        <v>651.51666666666665</v>
      </c>
      <c r="H117" s="39">
        <v>645.83333333333326</v>
      </c>
      <c r="I117" s="39">
        <v>642.11666666666656</v>
      </c>
      <c r="J117" s="39">
        <v>660.91666666666674</v>
      </c>
      <c r="K117" s="39">
        <v>664.63333333333344</v>
      </c>
      <c r="L117" s="39">
        <v>670.31666666666683</v>
      </c>
      <c r="M117" s="31">
        <v>658.95</v>
      </c>
      <c r="N117" s="31">
        <v>649.54999999999995</v>
      </c>
      <c r="O117" s="256">
        <v>28018750</v>
      </c>
      <c r="P117" s="257">
        <v>6.6964285714285715E-4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3124.7</v>
      </c>
      <c r="F118" s="38">
        <v>3117.1833333333329</v>
      </c>
      <c r="G118" s="39">
        <v>3086.3666666666659</v>
      </c>
      <c r="H118" s="39">
        <v>3048.0333333333328</v>
      </c>
      <c r="I118" s="39">
        <v>3017.2166666666658</v>
      </c>
      <c r="J118" s="39">
        <v>3155.516666666666</v>
      </c>
      <c r="K118" s="39">
        <v>3186.3333333333326</v>
      </c>
      <c r="L118" s="39">
        <v>3224.6666666666661</v>
      </c>
      <c r="M118" s="31">
        <v>3148</v>
      </c>
      <c r="N118" s="31">
        <v>3078.85</v>
      </c>
      <c r="O118" s="256">
        <v>620250</v>
      </c>
      <c r="P118" s="257">
        <v>2.3092783505154639E-2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795.75</v>
      </c>
      <c r="F119" s="38">
        <v>796.05000000000007</v>
      </c>
      <c r="G119" s="39">
        <v>792.40000000000009</v>
      </c>
      <c r="H119" s="39">
        <v>789.05000000000007</v>
      </c>
      <c r="I119" s="39">
        <v>785.40000000000009</v>
      </c>
      <c r="J119" s="39">
        <v>799.40000000000009</v>
      </c>
      <c r="K119" s="39">
        <v>803.05</v>
      </c>
      <c r="L119" s="39">
        <v>806.40000000000009</v>
      </c>
      <c r="M119" s="31">
        <v>799.7</v>
      </c>
      <c r="N119" s="31">
        <v>792.7</v>
      </c>
      <c r="O119" s="256">
        <v>17940150</v>
      </c>
      <c r="P119" s="257">
        <v>-8.2706766917293236E-4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488.65</v>
      </c>
      <c r="F120" s="38">
        <v>487.3</v>
      </c>
      <c r="G120" s="39">
        <v>482.35</v>
      </c>
      <c r="H120" s="39">
        <v>476.05</v>
      </c>
      <c r="I120" s="39">
        <v>471.1</v>
      </c>
      <c r="J120" s="39">
        <v>493.6</v>
      </c>
      <c r="K120" s="39">
        <v>498.54999999999995</v>
      </c>
      <c r="L120" s="39">
        <v>504.85</v>
      </c>
      <c r="M120" s="31">
        <v>492.25</v>
      </c>
      <c r="N120" s="31">
        <v>481</v>
      </c>
      <c r="O120" s="256">
        <v>22231250</v>
      </c>
      <c r="P120" s="257">
        <v>-4.4223018360949398E-3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1764.45</v>
      </c>
      <c r="F121" s="38">
        <v>1766.0833333333333</v>
      </c>
      <c r="G121" s="39">
        <v>1759.8666666666666</v>
      </c>
      <c r="H121" s="39">
        <v>1755.2833333333333</v>
      </c>
      <c r="I121" s="39">
        <v>1749.0666666666666</v>
      </c>
      <c r="J121" s="39">
        <v>1770.6666666666665</v>
      </c>
      <c r="K121" s="39">
        <v>1776.8833333333332</v>
      </c>
      <c r="L121" s="39">
        <v>1781.4666666666665</v>
      </c>
      <c r="M121" s="31">
        <v>1772.3</v>
      </c>
      <c r="N121" s="31">
        <v>1761.5</v>
      </c>
      <c r="O121" s="256">
        <v>33536000</v>
      </c>
      <c r="P121" s="257">
        <v>2.0683945897907258E-2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123.85</v>
      </c>
      <c r="F122" s="38">
        <v>123.36666666666667</v>
      </c>
      <c r="G122" s="39">
        <v>120.48333333333335</v>
      </c>
      <c r="H122" s="39">
        <v>117.11666666666667</v>
      </c>
      <c r="I122" s="39">
        <v>114.23333333333335</v>
      </c>
      <c r="J122" s="39">
        <v>126.73333333333335</v>
      </c>
      <c r="K122" s="39">
        <v>129.61666666666667</v>
      </c>
      <c r="L122" s="39">
        <v>132.98333333333335</v>
      </c>
      <c r="M122" s="31">
        <v>126.25</v>
      </c>
      <c r="N122" s="31">
        <v>120</v>
      </c>
      <c r="O122" s="256">
        <v>73694392</v>
      </c>
      <c r="P122" s="257">
        <v>-4.0436904485242856E-2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2254.1</v>
      </c>
      <c r="F123" s="38">
        <v>2260.8666666666668</v>
      </c>
      <c r="G123" s="39">
        <v>2242.3833333333337</v>
      </c>
      <c r="H123" s="39">
        <v>2230.666666666667</v>
      </c>
      <c r="I123" s="39">
        <v>2212.1833333333338</v>
      </c>
      <c r="J123" s="39">
        <v>2272.5833333333335</v>
      </c>
      <c r="K123" s="39">
        <v>2291.0666666666671</v>
      </c>
      <c r="L123" s="39">
        <v>2302.7833333333333</v>
      </c>
      <c r="M123" s="31">
        <v>2279.35</v>
      </c>
      <c r="N123" s="31">
        <v>2249.15</v>
      </c>
      <c r="O123" s="256">
        <v>717900</v>
      </c>
      <c r="P123" s="257">
        <v>2.0938023450586263E-3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388.3</v>
      </c>
      <c r="F124" s="38">
        <v>387.61666666666662</v>
      </c>
      <c r="G124" s="39">
        <v>384.33333333333326</v>
      </c>
      <c r="H124" s="39">
        <v>380.36666666666662</v>
      </c>
      <c r="I124" s="39">
        <v>377.08333333333326</v>
      </c>
      <c r="J124" s="39">
        <v>391.58333333333326</v>
      </c>
      <c r="K124" s="39">
        <v>394.86666666666667</v>
      </c>
      <c r="L124" s="39">
        <v>398.83333333333326</v>
      </c>
      <c r="M124" s="31">
        <v>390.9</v>
      </c>
      <c r="N124" s="31">
        <v>383.65</v>
      </c>
      <c r="O124" s="256">
        <v>13800600</v>
      </c>
      <c r="P124" s="257">
        <v>4.8160103292446743E-2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422.85</v>
      </c>
      <c r="F125" s="38">
        <v>423.40000000000003</v>
      </c>
      <c r="G125" s="39">
        <v>420.80000000000007</v>
      </c>
      <c r="H125" s="39">
        <v>418.75000000000006</v>
      </c>
      <c r="I125" s="39">
        <v>416.15000000000009</v>
      </c>
      <c r="J125" s="39">
        <v>425.45000000000005</v>
      </c>
      <c r="K125" s="39">
        <v>428.05000000000007</v>
      </c>
      <c r="L125" s="39">
        <v>430.1</v>
      </c>
      <c r="M125" s="31">
        <v>426</v>
      </c>
      <c r="N125" s="31">
        <v>421.35</v>
      </c>
      <c r="O125" s="256">
        <v>20364000</v>
      </c>
      <c r="P125" s="257">
        <v>-3.9269585705870805E-4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2682.6</v>
      </c>
      <c r="F126" s="38">
        <v>2677.2333333333331</v>
      </c>
      <c r="G126" s="39">
        <v>2668.7666666666664</v>
      </c>
      <c r="H126" s="39">
        <v>2654.9333333333334</v>
      </c>
      <c r="I126" s="39">
        <v>2646.4666666666667</v>
      </c>
      <c r="J126" s="39">
        <v>2691.0666666666662</v>
      </c>
      <c r="K126" s="39">
        <v>2699.5333333333324</v>
      </c>
      <c r="L126" s="39">
        <v>2713.3666666666659</v>
      </c>
      <c r="M126" s="31">
        <v>2685.7</v>
      </c>
      <c r="N126" s="31">
        <v>2663.4</v>
      </c>
      <c r="O126" s="256">
        <v>7714800</v>
      </c>
      <c r="P126" s="257">
        <v>-2.1907804655408491E-2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5154.5</v>
      </c>
      <c r="F127" s="38">
        <v>5152.1166666666668</v>
      </c>
      <c r="G127" s="39">
        <v>5122.3833333333332</v>
      </c>
      <c r="H127" s="39">
        <v>5090.2666666666664</v>
      </c>
      <c r="I127" s="39">
        <v>5060.5333333333328</v>
      </c>
      <c r="J127" s="39">
        <v>5184.2333333333336</v>
      </c>
      <c r="K127" s="39">
        <v>5213.9666666666672</v>
      </c>
      <c r="L127" s="39">
        <v>5246.0833333333339</v>
      </c>
      <c r="M127" s="31">
        <v>5181.8500000000004</v>
      </c>
      <c r="N127" s="31">
        <v>5120</v>
      </c>
      <c r="O127" s="256">
        <v>1623300</v>
      </c>
      <c r="P127" s="257">
        <v>1.1212857409829939E-2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4369.55</v>
      </c>
      <c r="F128" s="38">
        <v>4358.4833333333336</v>
      </c>
      <c r="G128" s="39">
        <v>4332.7666666666673</v>
      </c>
      <c r="H128" s="39">
        <v>4295.9833333333336</v>
      </c>
      <c r="I128" s="39">
        <v>4270.2666666666673</v>
      </c>
      <c r="J128" s="39">
        <v>4395.2666666666673</v>
      </c>
      <c r="K128" s="39">
        <v>4420.9833333333345</v>
      </c>
      <c r="L128" s="39">
        <v>4457.7666666666673</v>
      </c>
      <c r="M128" s="31">
        <v>4384.2</v>
      </c>
      <c r="N128" s="31">
        <v>4321.7</v>
      </c>
      <c r="O128" s="256">
        <v>937800</v>
      </c>
      <c r="P128" s="257">
        <v>-5.2535865831481107E-2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1092.95</v>
      </c>
      <c r="F129" s="38">
        <v>1091.4000000000001</v>
      </c>
      <c r="G129" s="39">
        <v>1086.6500000000001</v>
      </c>
      <c r="H129" s="39">
        <v>1080.3499999999999</v>
      </c>
      <c r="I129" s="39">
        <v>1075.5999999999999</v>
      </c>
      <c r="J129" s="39">
        <v>1097.7000000000003</v>
      </c>
      <c r="K129" s="39">
        <v>1102.4500000000003</v>
      </c>
      <c r="L129" s="39">
        <v>1108.7500000000005</v>
      </c>
      <c r="M129" s="31">
        <v>1096.1500000000001</v>
      </c>
      <c r="N129" s="31">
        <v>1085.0999999999999</v>
      </c>
      <c r="O129" s="256">
        <v>5969550</v>
      </c>
      <c r="P129" s="257">
        <v>1.2543252595155709E-2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1550.9</v>
      </c>
      <c r="F130" s="38">
        <v>1547.4666666666669</v>
      </c>
      <c r="G130" s="39">
        <v>1539.4833333333338</v>
      </c>
      <c r="H130" s="39">
        <v>1528.0666666666668</v>
      </c>
      <c r="I130" s="39">
        <v>1520.0833333333337</v>
      </c>
      <c r="J130" s="39">
        <v>1558.8833333333339</v>
      </c>
      <c r="K130" s="39">
        <v>1566.866666666667</v>
      </c>
      <c r="L130" s="39">
        <v>1578.283333333334</v>
      </c>
      <c r="M130" s="31">
        <v>1555.45</v>
      </c>
      <c r="N130" s="31">
        <v>1536.05</v>
      </c>
      <c r="O130" s="256">
        <v>14444500</v>
      </c>
      <c r="P130" s="257">
        <v>-9.2188025159648541E-3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287.55</v>
      </c>
      <c r="F131" s="38">
        <v>283.95</v>
      </c>
      <c r="G131" s="39">
        <v>279.64999999999998</v>
      </c>
      <c r="H131" s="39">
        <v>271.75</v>
      </c>
      <c r="I131" s="39">
        <v>267.45</v>
      </c>
      <c r="J131" s="39">
        <v>291.84999999999997</v>
      </c>
      <c r="K131" s="39">
        <v>296.15000000000003</v>
      </c>
      <c r="L131" s="39">
        <v>304.04999999999995</v>
      </c>
      <c r="M131" s="31">
        <v>288.25</v>
      </c>
      <c r="N131" s="31">
        <v>276.05</v>
      </c>
      <c r="O131" s="256">
        <v>40080000</v>
      </c>
      <c r="P131" s="257">
        <v>3.501704369383328E-2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146.19999999999999</v>
      </c>
      <c r="F132" s="38">
        <v>146.63333333333333</v>
      </c>
      <c r="G132" s="39">
        <v>145.26666666666665</v>
      </c>
      <c r="H132" s="39">
        <v>144.33333333333331</v>
      </c>
      <c r="I132" s="39">
        <v>142.96666666666664</v>
      </c>
      <c r="J132" s="39">
        <v>147.56666666666666</v>
      </c>
      <c r="K132" s="39">
        <v>148.93333333333334</v>
      </c>
      <c r="L132" s="39">
        <v>149.86666666666667</v>
      </c>
      <c r="M132" s="31">
        <v>148</v>
      </c>
      <c r="N132" s="31">
        <v>145.69999999999999</v>
      </c>
      <c r="O132" s="256">
        <v>76386000</v>
      </c>
      <c r="P132" s="257">
        <v>-1.8351453465957283E-2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559</v>
      </c>
      <c r="F133" s="38">
        <v>558.7166666666667</v>
      </c>
      <c r="G133" s="39">
        <v>555.88333333333344</v>
      </c>
      <c r="H133" s="39">
        <v>552.76666666666677</v>
      </c>
      <c r="I133" s="39">
        <v>549.93333333333351</v>
      </c>
      <c r="J133" s="39">
        <v>561.83333333333337</v>
      </c>
      <c r="K133" s="39">
        <v>564.66666666666663</v>
      </c>
      <c r="L133" s="39">
        <v>567.7833333333333</v>
      </c>
      <c r="M133" s="31">
        <v>561.54999999999995</v>
      </c>
      <c r="N133" s="31">
        <v>555.6</v>
      </c>
      <c r="O133" s="256">
        <v>10057200</v>
      </c>
      <c r="P133" s="257">
        <v>-7.1539286991772978E-4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9519.35</v>
      </c>
      <c r="F134" s="38">
        <v>9499.2833333333328</v>
      </c>
      <c r="G134" s="39">
        <v>9460.8166666666657</v>
      </c>
      <c r="H134" s="39">
        <v>9402.2833333333328</v>
      </c>
      <c r="I134" s="39">
        <v>9363.8166666666657</v>
      </c>
      <c r="J134" s="39">
        <v>9557.8166666666657</v>
      </c>
      <c r="K134" s="39">
        <v>9596.2833333333328</v>
      </c>
      <c r="L134" s="39">
        <v>9654.8166666666657</v>
      </c>
      <c r="M134" s="31">
        <v>9537.75</v>
      </c>
      <c r="N134" s="31">
        <v>9440.75</v>
      </c>
      <c r="O134" s="256">
        <v>2830700</v>
      </c>
      <c r="P134" s="257">
        <v>1.8677126817331222E-2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1037</v>
      </c>
      <c r="F135" s="38">
        <v>1025.9666666666667</v>
      </c>
      <c r="G135" s="39">
        <v>1013.2833333333333</v>
      </c>
      <c r="H135" s="39">
        <v>989.56666666666661</v>
      </c>
      <c r="I135" s="39">
        <v>976.88333333333321</v>
      </c>
      <c r="J135" s="39">
        <v>1049.6833333333334</v>
      </c>
      <c r="K135" s="39">
        <v>1062.3666666666668</v>
      </c>
      <c r="L135" s="39">
        <v>1086.0833333333335</v>
      </c>
      <c r="M135" s="31">
        <v>1038.6500000000001</v>
      </c>
      <c r="N135" s="31">
        <v>1002.25</v>
      </c>
      <c r="O135" s="256">
        <v>9762200</v>
      </c>
      <c r="P135" s="257">
        <v>8.6792998698105011E-3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1567.55</v>
      </c>
      <c r="F136" s="38">
        <v>1566.7833333333335</v>
      </c>
      <c r="G136" s="39">
        <v>1553.5666666666671</v>
      </c>
      <c r="H136" s="39">
        <v>1539.5833333333335</v>
      </c>
      <c r="I136" s="39">
        <v>1526.366666666667</v>
      </c>
      <c r="J136" s="39">
        <v>1580.7666666666671</v>
      </c>
      <c r="K136" s="39">
        <v>1593.9833333333338</v>
      </c>
      <c r="L136" s="39">
        <v>1607.9666666666672</v>
      </c>
      <c r="M136" s="31">
        <v>1580</v>
      </c>
      <c r="N136" s="31">
        <v>1552.8</v>
      </c>
      <c r="O136" s="256">
        <v>2966000</v>
      </c>
      <c r="P136" s="257">
        <v>3.7904426695546229E-3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1329.05</v>
      </c>
      <c r="F137" s="38">
        <v>1338.0333333333335</v>
      </c>
      <c r="G137" s="39">
        <v>1311.0666666666671</v>
      </c>
      <c r="H137" s="39">
        <v>1293.0833333333335</v>
      </c>
      <c r="I137" s="39">
        <v>1266.116666666667</v>
      </c>
      <c r="J137" s="39">
        <v>1356.0166666666671</v>
      </c>
      <c r="K137" s="39">
        <v>1382.9833333333338</v>
      </c>
      <c r="L137" s="39">
        <v>1400.9666666666672</v>
      </c>
      <c r="M137" s="31">
        <v>1365</v>
      </c>
      <c r="N137" s="31">
        <v>1320.05</v>
      </c>
      <c r="O137" s="256">
        <v>2450000</v>
      </c>
      <c r="P137" s="257">
        <v>-4.026950799122532E-2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883.65</v>
      </c>
      <c r="F138" s="38">
        <v>882.58333333333337</v>
      </c>
      <c r="G138" s="39">
        <v>866.76666666666677</v>
      </c>
      <c r="H138" s="39">
        <v>849.88333333333344</v>
      </c>
      <c r="I138" s="39">
        <v>834.06666666666683</v>
      </c>
      <c r="J138" s="39">
        <v>899.4666666666667</v>
      </c>
      <c r="K138" s="39">
        <v>915.2833333333333</v>
      </c>
      <c r="L138" s="39">
        <v>932.16666666666663</v>
      </c>
      <c r="M138" s="31">
        <v>898.4</v>
      </c>
      <c r="N138" s="31">
        <v>865.7</v>
      </c>
      <c r="O138" s="256">
        <v>5656800</v>
      </c>
      <c r="P138" s="257">
        <v>-3.3356117566643882E-2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994.9</v>
      </c>
      <c r="F139" s="38">
        <v>996.26666666666677</v>
      </c>
      <c r="G139" s="39">
        <v>990.33333333333348</v>
      </c>
      <c r="H139" s="39">
        <v>985.76666666666677</v>
      </c>
      <c r="I139" s="39">
        <v>979.83333333333348</v>
      </c>
      <c r="J139" s="39">
        <v>1000.8333333333335</v>
      </c>
      <c r="K139" s="39">
        <v>1006.7666666666667</v>
      </c>
      <c r="L139" s="39">
        <v>1011.3333333333335</v>
      </c>
      <c r="M139" s="31">
        <v>1002.2</v>
      </c>
      <c r="N139" s="31">
        <v>991.7</v>
      </c>
      <c r="O139" s="256">
        <v>3346400</v>
      </c>
      <c r="P139" s="257">
        <v>-4.2846941204475126E-3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95.25</v>
      </c>
      <c r="F140" s="38">
        <v>95.266666666666666</v>
      </c>
      <c r="G140" s="39">
        <v>94.733333333333334</v>
      </c>
      <c r="H140" s="39">
        <v>94.216666666666669</v>
      </c>
      <c r="I140" s="39">
        <v>93.683333333333337</v>
      </c>
      <c r="J140" s="39">
        <v>95.783333333333331</v>
      </c>
      <c r="K140" s="39">
        <v>96.316666666666663</v>
      </c>
      <c r="L140" s="39">
        <v>96.833333333333329</v>
      </c>
      <c r="M140" s="31">
        <v>95.8</v>
      </c>
      <c r="N140" s="31">
        <v>94.75</v>
      </c>
      <c r="O140" s="256">
        <v>73023500</v>
      </c>
      <c r="P140" s="257">
        <v>-3.2948929159802307E-3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2367.9</v>
      </c>
      <c r="F141" s="38">
        <v>2355.5333333333333</v>
      </c>
      <c r="G141" s="39">
        <v>2336.8666666666668</v>
      </c>
      <c r="H141" s="39">
        <v>2305.8333333333335</v>
      </c>
      <c r="I141" s="39">
        <v>2287.166666666667</v>
      </c>
      <c r="J141" s="39">
        <v>2386.5666666666666</v>
      </c>
      <c r="K141" s="39">
        <v>2405.2333333333336</v>
      </c>
      <c r="L141" s="39">
        <v>2436.2666666666664</v>
      </c>
      <c r="M141" s="31">
        <v>2374.1999999999998</v>
      </c>
      <c r="N141" s="31">
        <v>2324.5</v>
      </c>
      <c r="O141" s="256">
        <v>2514050</v>
      </c>
      <c r="P141" s="257">
        <v>-1.4233340521889152E-2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108364.4</v>
      </c>
      <c r="F142" s="38">
        <v>108168.05</v>
      </c>
      <c r="G142" s="39">
        <v>107896.45000000001</v>
      </c>
      <c r="H142" s="39">
        <v>107428.50000000001</v>
      </c>
      <c r="I142" s="39">
        <v>107156.90000000002</v>
      </c>
      <c r="J142" s="39">
        <v>108636</v>
      </c>
      <c r="K142" s="39">
        <v>108907.6</v>
      </c>
      <c r="L142" s="39">
        <v>109375.54999999999</v>
      </c>
      <c r="M142" s="31">
        <v>108439.65</v>
      </c>
      <c r="N142" s="31">
        <v>107700.1</v>
      </c>
      <c r="O142" s="256">
        <v>41440</v>
      </c>
      <c r="P142" s="257">
        <v>-6.7114093959731542E-3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1242.3499999999999</v>
      </c>
      <c r="F143" s="38">
        <v>1247.0833333333333</v>
      </c>
      <c r="G143" s="39">
        <v>1234.7166666666665</v>
      </c>
      <c r="H143" s="39">
        <v>1227.0833333333333</v>
      </c>
      <c r="I143" s="39">
        <v>1214.7166666666665</v>
      </c>
      <c r="J143" s="39">
        <v>1254.7166666666665</v>
      </c>
      <c r="K143" s="39">
        <v>1267.0833333333333</v>
      </c>
      <c r="L143" s="39">
        <v>1274.7166666666665</v>
      </c>
      <c r="M143" s="31">
        <v>1259.45</v>
      </c>
      <c r="N143" s="31">
        <v>1239.45</v>
      </c>
      <c r="O143" s="256">
        <v>6935500</v>
      </c>
      <c r="P143" s="257">
        <v>1.2282250943244762E-2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89.05</v>
      </c>
      <c r="F144" s="38">
        <v>88.899999999999991</v>
      </c>
      <c r="G144" s="39">
        <v>87.999999999999986</v>
      </c>
      <c r="H144" s="39">
        <v>86.949999999999989</v>
      </c>
      <c r="I144" s="39">
        <v>86.049999999999983</v>
      </c>
      <c r="J144" s="39">
        <v>89.949999999999989</v>
      </c>
      <c r="K144" s="39">
        <v>90.85</v>
      </c>
      <c r="L144" s="39">
        <v>91.899999999999991</v>
      </c>
      <c r="M144" s="31">
        <v>89.8</v>
      </c>
      <c r="N144" s="31">
        <v>87.85</v>
      </c>
      <c r="O144" s="256">
        <v>62332500</v>
      </c>
      <c r="P144" s="257">
        <v>1.6884864798727518E-2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4187.45</v>
      </c>
      <c r="F145" s="38">
        <v>4195.7666666666664</v>
      </c>
      <c r="G145" s="39">
        <v>4171.6833333333325</v>
      </c>
      <c r="H145" s="39">
        <v>4155.9166666666661</v>
      </c>
      <c r="I145" s="39">
        <v>4131.8333333333321</v>
      </c>
      <c r="J145" s="39">
        <v>4211.5333333333328</v>
      </c>
      <c r="K145" s="39">
        <v>4235.6166666666668</v>
      </c>
      <c r="L145" s="39">
        <v>4251.3833333333332</v>
      </c>
      <c r="M145" s="31">
        <v>4219.8500000000004</v>
      </c>
      <c r="N145" s="31">
        <v>4180</v>
      </c>
      <c r="O145" s="256">
        <v>1450950</v>
      </c>
      <c r="P145" s="257">
        <v>1.4153910673097085E-2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4482.1499999999996</v>
      </c>
      <c r="F146" s="38">
        <v>4484.2333333333336</v>
      </c>
      <c r="G146" s="39">
        <v>4454.4666666666672</v>
      </c>
      <c r="H146" s="39">
        <v>4426.7833333333338</v>
      </c>
      <c r="I146" s="39">
        <v>4397.0166666666673</v>
      </c>
      <c r="J146" s="39">
        <v>4511.916666666667</v>
      </c>
      <c r="K146" s="39">
        <v>4541.6833333333334</v>
      </c>
      <c r="L146" s="39">
        <v>4569.3666666666668</v>
      </c>
      <c r="M146" s="31">
        <v>4514</v>
      </c>
      <c r="N146" s="31">
        <v>4456.55</v>
      </c>
      <c r="O146" s="256">
        <v>945300</v>
      </c>
      <c r="P146" s="257">
        <v>4.1427660930528996E-3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22017.9</v>
      </c>
      <c r="F147" s="38">
        <v>22004.55</v>
      </c>
      <c r="G147" s="39">
        <v>21927.75</v>
      </c>
      <c r="H147" s="39">
        <v>21837.600000000002</v>
      </c>
      <c r="I147" s="39">
        <v>21760.800000000003</v>
      </c>
      <c r="J147" s="39">
        <v>22094.699999999997</v>
      </c>
      <c r="K147" s="39">
        <v>22171.499999999993</v>
      </c>
      <c r="L147" s="39">
        <v>22261.649999999994</v>
      </c>
      <c r="M147" s="31">
        <v>22081.35</v>
      </c>
      <c r="N147" s="31">
        <v>21914.400000000001</v>
      </c>
      <c r="O147" s="256">
        <v>287920</v>
      </c>
      <c r="P147" s="257">
        <v>6.7132867132867133E-3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121.25</v>
      </c>
      <c r="F148" s="38">
        <v>120.31666666666666</v>
      </c>
      <c r="G148" s="39">
        <v>119.13333333333333</v>
      </c>
      <c r="H148" s="39">
        <v>117.01666666666667</v>
      </c>
      <c r="I148" s="39">
        <v>115.83333333333333</v>
      </c>
      <c r="J148" s="39">
        <v>122.43333333333332</v>
      </c>
      <c r="K148" s="39">
        <v>123.61666666666666</v>
      </c>
      <c r="L148" s="39">
        <v>125.73333333333332</v>
      </c>
      <c r="M148" s="31">
        <v>121.5</v>
      </c>
      <c r="N148" s="31">
        <v>118.2</v>
      </c>
      <c r="O148" s="256">
        <v>93798000</v>
      </c>
      <c r="P148" s="257">
        <v>2.3118833750552202E-2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221.65</v>
      </c>
      <c r="F149" s="38">
        <v>220.96666666666667</v>
      </c>
      <c r="G149" s="39">
        <v>219.83333333333334</v>
      </c>
      <c r="H149" s="39">
        <v>218.01666666666668</v>
      </c>
      <c r="I149" s="39">
        <v>216.88333333333335</v>
      </c>
      <c r="J149" s="39">
        <v>222.78333333333333</v>
      </c>
      <c r="K149" s="39">
        <v>223.91666666666666</v>
      </c>
      <c r="L149" s="39">
        <v>225.73333333333332</v>
      </c>
      <c r="M149" s="31">
        <v>222.1</v>
      </c>
      <c r="N149" s="31">
        <v>219.15</v>
      </c>
      <c r="O149" s="256">
        <v>72048000</v>
      </c>
      <c r="P149" s="257">
        <v>6.595650244118953E-2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1094.45</v>
      </c>
      <c r="F150" s="38">
        <v>1092.1166666666666</v>
      </c>
      <c r="G150" s="39">
        <v>1082.7333333333331</v>
      </c>
      <c r="H150" s="39">
        <v>1071.0166666666667</v>
      </c>
      <c r="I150" s="39">
        <v>1061.6333333333332</v>
      </c>
      <c r="J150" s="39">
        <v>1103.833333333333</v>
      </c>
      <c r="K150" s="39">
        <v>1113.2166666666667</v>
      </c>
      <c r="L150" s="39">
        <v>1124.9333333333329</v>
      </c>
      <c r="M150" s="31">
        <v>1101.5</v>
      </c>
      <c r="N150" s="31">
        <v>1080.4000000000001</v>
      </c>
      <c r="O150" s="256">
        <v>6192200</v>
      </c>
      <c r="P150" s="257">
        <v>2.8245960711379751E-2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3966.4</v>
      </c>
      <c r="F151" s="38">
        <v>3979.4666666666667</v>
      </c>
      <c r="G151" s="39">
        <v>3941.9333333333334</v>
      </c>
      <c r="H151" s="39">
        <v>3917.4666666666667</v>
      </c>
      <c r="I151" s="39">
        <v>3879.9333333333334</v>
      </c>
      <c r="J151" s="39">
        <v>4003.9333333333334</v>
      </c>
      <c r="K151" s="39">
        <v>4041.4666666666672</v>
      </c>
      <c r="L151" s="39">
        <v>4065.9333333333334</v>
      </c>
      <c r="M151" s="31">
        <v>4017</v>
      </c>
      <c r="N151" s="31">
        <v>3955</v>
      </c>
      <c r="O151" s="256">
        <v>229600</v>
      </c>
      <c r="P151" s="257">
        <v>-2.5466893039049237E-2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176.05</v>
      </c>
      <c r="F152" s="38">
        <v>176.5333333333333</v>
      </c>
      <c r="G152" s="39">
        <v>175.21666666666661</v>
      </c>
      <c r="H152" s="39">
        <v>174.3833333333333</v>
      </c>
      <c r="I152" s="39">
        <v>173.06666666666661</v>
      </c>
      <c r="J152" s="39">
        <v>177.36666666666662</v>
      </c>
      <c r="K152" s="39">
        <v>178.68333333333334</v>
      </c>
      <c r="L152" s="39">
        <v>179.51666666666662</v>
      </c>
      <c r="M152" s="31">
        <v>177.85</v>
      </c>
      <c r="N152" s="31">
        <v>175.7</v>
      </c>
      <c r="O152" s="256">
        <v>39986100</v>
      </c>
      <c r="P152" s="257">
        <v>4.1725175526579741E-2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40544.949999999997</v>
      </c>
      <c r="F153" s="38">
        <v>40537.283333333333</v>
      </c>
      <c r="G153" s="39">
        <v>40314.566666666666</v>
      </c>
      <c r="H153" s="39">
        <v>40084.183333333334</v>
      </c>
      <c r="I153" s="39">
        <v>39861.466666666667</v>
      </c>
      <c r="J153" s="39">
        <v>40767.666666666664</v>
      </c>
      <c r="K153" s="39">
        <v>40990.383333333324</v>
      </c>
      <c r="L153" s="39">
        <v>41220.766666666663</v>
      </c>
      <c r="M153" s="31">
        <v>40760</v>
      </c>
      <c r="N153" s="31">
        <v>40306.9</v>
      </c>
      <c r="O153" s="256">
        <v>153015</v>
      </c>
      <c r="P153" s="257">
        <v>9.3004848125061833E-3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1044.3</v>
      </c>
      <c r="F154" s="38">
        <v>1047.7833333333333</v>
      </c>
      <c r="G154" s="39">
        <v>1033.8666666666666</v>
      </c>
      <c r="H154" s="39">
        <v>1023.4333333333332</v>
      </c>
      <c r="I154" s="39">
        <v>1009.5166666666664</v>
      </c>
      <c r="J154" s="39">
        <v>1058.2166666666667</v>
      </c>
      <c r="K154" s="39">
        <v>1072.1333333333337</v>
      </c>
      <c r="L154" s="39">
        <v>1082.5666666666668</v>
      </c>
      <c r="M154" s="31">
        <v>1061.7</v>
      </c>
      <c r="N154" s="31">
        <v>1037.3499999999999</v>
      </c>
      <c r="O154" s="256">
        <v>10525500</v>
      </c>
      <c r="P154" s="257">
        <v>-5.9498512537186571E-3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5042.6499999999996</v>
      </c>
      <c r="F155" s="38">
        <v>5046.416666666667</v>
      </c>
      <c r="G155" s="39">
        <v>5011.2333333333336</v>
      </c>
      <c r="H155" s="39">
        <v>4979.8166666666666</v>
      </c>
      <c r="I155" s="39">
        <v>4944.6333333333332</v>
      </c>
      <c r="J155" s="39">
        <v>5077.8333333333339</v>
      </c>
      <c r="K155" s="39">
        <v>5113.0166666666664</v>
      </c>
      <c r="L155" s="39">
        <v>5144.4333333333343</v>
      </c>
      <c r="M155" s="31">
        <v>5081.6000000000004</v>
      </c>
      <c r="N155" s="31">
        <v>5015</v>
      </c>
      <c r="O155" s="256">
        <v>983675</v>
      </c>
      <c r="P155" s="257">
        <v>-3.1920553289590354E-3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221</v>
      </c>
      <c r="F156" s="38">
        <v>221.18333333333331</v>
      </c>
      <c r="G156" s="39">
        <v>220.31666666666661</v>
      </c>
      <c r="H156" s="39">
        <v>219.6333333333333</v>
      </c>
      <c r="I156" s="39">
        <v>218.76666666666659</v>
      </c>
      <c r="J156" s="39">
        <v>221.86666666666662</v>
      </c>
      <c r="K156" s="39">
        <v>222.73333333333335</v>
      </c>
      <c r="L156" s="39">
        <v>223.41666666666663</v>
      </c>
      <c r="M156" s="31">
        <v>222.05</v>
      </c>
      <c r="N156" s="31">
        <v>220.5</v>
      </c>
      <c r="O156" s="256">
        <v>20445000</v>
      </c>
      <c r="P156" s="257">
        <v>4.4215180545320561E-3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273.45</v>
      </c>
      <c r="F157" s="38">
        <v>273.8</v>
      </c>
      <c r="G157" s="39">
        <v>270.65000000000003</v>
      </c>
      <c r="H157" s="39">
        <v>267.85000000000002</v>
      </c>
      <c r="I157" s="39">
        <v>264.70000000000005</v>
      </c>
      <c r="J157" s="39">
        <v>276.60000000000002</v>
      </c>
      <c r="K157" s="39">
        <v>279.75</v>
      </c>
      <c r="L157" s="39">
        <v>282.55</v>
      </c>
      <c r="M157" s="31">
        <v>276.95</v>
      </c>
      <c r="N157" s="31">
        <v>271</v>
      </c>
      <c r="O157" s="256">
        <v>52005600</v>
      </c>
      <c r="P157" s="257">
        <v>1.2554321583775953E-2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2498.1</v>
      </c>
      <c r="F158" s="38">
        <v>2495.6666666666665</v>
      </c>
      <c r="G158" s="39">
        <v>2486.4333333333329</v>
      </c>
      <c r="H158" s="39">
        <v>2474.7666666666664</v>
      </c>
      <c r="I158" s="39">
        <v>2465.5333333333328</v>
      </c>
      <c r="J158" s="39">
        <v>2507.333333333333</v>
      </c>
      <c r="K158" s="39">
        <v>2516.5666666666666</v>
      </c>
      <c r="L158" s="39">
        <v>2528.2333333333331</v>
      </c>
      <c r="M158" s="31">
        <v>2504.9</v>
      </c>
      <c r="N158" s="31">
        <v>2484</v>
      </c>
      <c r="O158" s="256">
        <v>2795000</v>
      </c>
      <c r="P158" s="257">
        <v>-1.7885888034340904E-4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3686.2</v>
      </c>
      <c r="F159" s="38">
        <v>3705.7333333333336</v>
      </c>
      <c r="G159" s="39">
        <v>3660.5166666666673</v>
      </c>
      <c r="H159" s="39">
        <v>3634.8333333333339</v>
      </c>
      <c r="I159" s="39">
        <v>3589.6166666666677</v>
      </c>
      <c r="J159" s="39">
        <v>3731.416666666667</v>
      </c>
      <c r="K159" s="39">
        <v>3776.6333333333332</v>
      </c>
      <c r="L159" s="39">
        <v>3802.3166666666666</v>
      </c>
      <c r="M159" s="31">
        <v>3750.95</v>
      </c>
      <c r="N159" s="31">
        <v>3680.05</v>
      </c>
      <c r="O159" s="256">
        <v>2242000</v>
      </c>
      <c r="P159" s="257">
        <v>1.1732851985559567E-2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62.75</v>
      </c>
      <c r="F160" s="38">
        <v>62.666666666666664</v>
      </c>
      <c r="G160" s="39">
        <v>62.333333333333329</v>
      </c>
      <c r="H160" s="39">
        <v>61.916666666666664</v>
      </c>
      <c r="I160" s="39">
        <v>61.583333333333329</v>
      </c>
      <c r="J160" s="39">
        <v>63.083333333333329</v>
      </c>
      <c r="K160" s="39">
        <v>63.416666666666657</v>
      </c>
      <c r="L160" s="39">
        <v>63.833333333333329</v>
      </c>
      <c r="M160" s="31">
        <v>63</v>
      </c>
      <c r="N160" s="31">
        <v>62.25</v>
      </c>
      <c r="O160" s="256">
        <v>286256000</v>
      </c>
      <c r="P160" s="257">
        <v>-2.0261760035047368E-2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5013.6499999999996</v>
      </c>
      <c r="F161" s="38">
        <v>4967.0666666666666</v>
      </c>
      <c r="G161" s="39">
        <v>4911.583333333333</v>
      </c>
      <c r="H161" s="39">
        <v>4809.5166666666664</v>
      </c>
      <c r="I161" s="39">
        <v>4754.0333333333328</v>
      </c>
      <c r="J161" s="39">
        <v>5069.1333333333332</v>
      </c>
      <c r="K161" s="39">
        <v>5124.6166666666668</v>
      </c>
      <c r="L161" s="39">
        <v>5226.6833333333334</v>
      </c>
      <c r="M161" s="31">
        <v>5022.55</v>
      </c>
      <c r="N161" s="31">
        <v>4865</v>
      </c>
      <c r="O161" s="256">
        <v>2046000</v>
      </c>
      <c r="P161" s="257">
        <v>4.3451652386780906E-2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248.3</v>
      </c>
      <c r="F162" s="38">
        <v>248.5</v>
      </c>
      <c r="G162" s="39">
        <v>246.8</v>
      </c>
      <c r="H162" s="39">
        <v>245.3</v>
      </c>
      <c r="I162" s="39">
        <v>243.60000000000002</v>
      </c>
      <c r="J162" s="39">
        <v>250</v>
      </c>
      <c r="K162" s="39">
        <v>251.7</v>
      </c>
      <c r="L162" s="39">
        <v>253.2</v>
      </c>
      <c r="M162" s="31">
        <v>250.2</v>
      </c>
      <c r="N162" s="31">
        <v>247</v>
      </c>
      <c r="O162" s="256">
        <v>43702200</v>
      </c>
      <c r="P162" s="257">
        <v>-1.2341108231519191E-3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1702.55</v>
      </c>
      <c r="F163" s="38">
        <v>1708.5333333333335</v>
      </c>
      <c r="G163" s="39">
        <v>1692.416666666667</v>
      </c>
      <c r="H163" s="39">
        <v>1682.2833333333335</v>
      </c>
      <c r="I163" s="39">
        <v>1666.166666666667</v>
      </c>
      <c r="J163" s="39">
        <v>1718.666666666667</v>
      </c>
      <c r="K163" s="39">
        <v>1734.7833333333333</v>
      </c>
      <c r="L163" s="39">
        <v>1744.916666666667</v>
      </c>
      <c r="M163" s="31">
        <v>1724.65</v>
      </c>
      <c r="N163" s="31">
        <v>1698.4</v>
      </c>
      <c r="O163" s="256">
        <v>3815625</v>
      </c>
      <c r="P163" s="257">
        <v>7.3063285698936288E-3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852.9</v>
      </c>
      <c r="F164" s="38">
        <v>856.38333333333321</v>
      </c>
      <c r="G164" s="39">
        <v>845.31666666666638</v>
      </c>
      <c r="H164" s="39">
        <v>837.73333333333312</v>
      </c>
      <c r="I164" s="39">
        <v>826.66666666666629</v>
      </c>
      <c r="J164" s="39">
        <v>863.96666666666647</v>
      </c>
      <c r="K164" s="39">
        <v>875.0333333333333</v>
      </c>
      <c r="L164" s="39">
        <v>882.61666666666656</v>
      </c>
      <c r="M164" s="31">
        <v>867.45</v>
      </c>
      <c r="N164" s="31">
        <v>848.8</v>
      </c>
      <c r="O164" s="256">
        <v>3763800</v>
      </c>
      <c r="P164" s="257">
        <v>6.5703971119133578E-2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222.15</v>
      </c>
      <c r="F165" s="38">
        <v>221.28333333333333</v>
      </c>
      <c r="G165" s="39">
        <v>219.96666666666667</v>
      </c>
      <c r="H165" s="39">
        <v>217.78333333333333</v>
      </c>
      <c r="I165" s="39">
        <v>216.46666666666667</v>
      </c>
      <c r="J165" s="39">
        <v>223.46666666666667</v>
      </c>
      <c r="K165" s="39">
        <v>224.78333333333333</v>
      </c>
      <c r="L165" s="39">
        <v>226.96666666666667</v>
      </c>
      <c r="M165" s="31">
        <v>222.6</v>
      </c>
      <c r="N165" s="31">
        <v>219.1</v>
      </c>
      <c r="O165" s="256">
        <v>44100000</v>
      </c>
      <c r="P165" s="257">
        <v>1.8005540166204988E-2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236.95</v>
      </c>
      <c r="F166" s="38">
        <v>238.16666666666666</v>
      </c>
      <c r="G166" s="39">
        <v>234.63333333333333</v>
      </c>
      <c r="H166" s="39">
        <v>232.31666666666666</v>
      </c>
      <c r="I166" s="39">
        <v>228.78333333333333</v>
      </c>
      <c r="J166" s="39">
        <v>240.48333333333332</v>
      </c>
      <c r="K166" s="39">
        <v>244.01666666666668</v>
      </c>
      <c r="L166" s="39">
        <v>246.33333333333331</v>
      </c>
      <c r="M166" s="31">
        <v>241.7</v>
      </c>
      <c r="N166" s="31">
        <v>235.85</v>
      </c>
      <c r="O166" s="256">
        <v>61264000</v>
      </c>
      <c r="P166" s="257">
        <v>-1.1998451812669333E-2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2524.4499999999998</v>
      </c>
      <c r="F167" s="38">
        <v>2524.8833333333332</v>
      </c>
      <c r="G167" s="39">
        <v>2505.7666666666664</v>
      </c>
      <c r="H167" s="39">
        <v>2487.083333333333</v>
      </c>
      <c r="I167" s="39">
        <v>2467.9666666666662</v>
      </c>
      <c r="J167" s="39">
        <v>2543.5666666666666</v>
      </c>
      <c r="K167" s="39">
        <v>2562.6833333333334</v>
      </c>
      <c r="L167" s="39">
        <v>2581.3666666666668</v>
      </c>
      <c r="M167" s="31">
        <v>2544</v>
      </c>
      <c r="N167" s="31">
        <v>2506.1999999999998</v>
      </c>
      <c r="O167" s="256">
        <v>34610750</v>
      </c>
      <c r="P167" s="257">
        <v>2.4213952800177553E-2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85.8</v>
      </c>
      <c r="F168" s="38">
        <v>85.899999999999991</v>
      </c>
      <c r="G168" s="39">
        <v>85.34999999999998</v>
      </c>
      <c r="H168" s="39">
        <v>84.899999999999991</v>
      </c>
      <c r="I168" s="39">
        <v>84.34999999999998</v>
      </c>
      <c r="J168" s="39">
        <v>86.34999999999998</v>
      </c>
      <c r="K168" s="39">
        <v>86.899999999999991</v>
      </c>
      <c r="L168" s="39">
        <v>87.34999999999998</v>
      </c>
      <c r="M168" s="31">
        <v>86.45</v>
      </c>
      <c r="N168" s="31">
        <v>85.45</v>
      </c>
      <c r="O168" s="256">
        <v>125576000</v>
      </c>
      <c r="P168" s="257">
        <v>-1.2518872672370408E-2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832.45</v>
      </c>
      <c r="F169" s="38">
        <v>835.2833333333333</v>
      </c>
      <c r="G169" s="39">
        <v>827.91666666666663</v>
      </c>
      <c r="H169" s="39">
        <v>823.38333333333333</v>
      </c>
      <c r="I169" s="39">
        <v>816.01666666666665</v>
      </c>
      <c r="J169" s="39">
        <v>839.81666666666661</v>
      </c>
      <c r="K169" s="39">
        <v>847.18333333333339</v>
      </c>
      <c r="L169" s="39">
        <v>851.71666666666658</v>
      </c>
      <c r="M169" s="31">
        <v>842.65</v>
      </c>
      <c r="N169" s="31">
        <v>830.75</v>
      </c>
      <c r="O169" s="256">
        <v>9416000</v>
      </c>
      <c r="P169" s="257">
        <v>-6.7510548523206752E-3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1289.8</v>
      </c>
      <c r="F170" s="38">
        <v>1296.1166666666666</v>
      </c>
      <c r="G170" s="39">
        <v>1278.583333333333</v>
      </c>
      <c r="H170" s="39">
        <v>1267.3666666666666</v>
      </c>
      <c r="I170" s="39">
        <v>1249.833333333333</v>
      </c>
      <c r="J170" s="39">
        <v>1307.333333333333</v>
      </c>
      <c r="K170" s="39">
        <v>1324.8666666666663</v>
      </c>
      <c r="L170" s="39">
        <v>1336.083333333333</v>
      </c>
      <c r="M170" s="31">
        <v>1313.65</v>
      </c>
      <c r="N170" s="31">
        <v>1284.9000000000001</v>
      </c>
      <c r="O170" s="256">
        <v>8421750</v>
      </c>
      <c r="P170" s="257">
        <v>1.3356195289233824E-2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569.4</v>
      </c>
      <c r="F171" s="38">
        <v>570.84999999999991</v>
      </c>
      <c r="G171" s="39">
        <v>566.89999999999986</v>
      </c>
      <c r="H171" s="39">
        <v>564.4</v>
      </c>
      <c r="I171" s="39">
        <v>560.44999999999993</v>
      </c>
      <c r="J171" s="39">
        <v>573.3499999999998</v>
      </c>
      <c r="K171" s="39">
        <v>577.29999999999984</v>
      </c>
      <c r="L171" s="39">
        <v>579.79999999999973</v>
      </c>
      <c r="M171" s="31">
        <v>574.79999999999995</v>
      </c>
      <c r="N171" s="31">
        <v>568.35</v>
      </c>
      <c r="O171" s="256">
        <v>106651500</v>
      </c>
      <c r="P171" s="257">
        <v>3.8531761681492194E-2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23857.95</v>
      </c>
      <c r="F172" s="38">
        <v>23826.2</v>
      </c>
      <c r="G172" s="39">
        <v>23711.5</v>
      </c>
      <c r="H172" s="39">
        <v>23565.05</v>
      </c>
      <c r="I172" s="39">
        <v>23450.35</v>
      </c>
      <c r="J172" s="39">
        <v>23972.65</v>
      </c>
      <c r="K172" s="39">
        <v>24087.350000000006</v>
      </c>
      <c r="L172" s="39">
        <v>24233.800000000003</v>
      </c>
      <c r="M172" s="31">
        <v>23940.9</v>
      </c>
      <c r="N172" s="31">
        <v>23679.75</v>
      </c>
      <c r="O172" s="256">
        <v>202475</v>
      </c>
      <c r="P172" s="257">
        <v>-2.7380809415155517E-2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3669</v>
      </c>
      <c r="F173" s="38">
        <v>3671.75</v>
      </c>
      <c r="G173" s="39">
        <v>3658.65</v>
      </c>
      <c r="H173" s="39">
        <v>3648.3</v>
      </c>
      <c r="I173" s="39">
        <v>3635.2000000000003</v>
      </c>
      <c r="J173" s="39">
        <v>3682.1</v>
      </c>
      <c r="K173" s="39">
        <v>3695.2000000000003</v>
      </c>
      <c r="L173" s="39">
        <v>3705.5499999999997</v>
      </c>
      <c r="M173" s="31">
        <v>3684.85</v>
      </c>
      <c r="N173" s="31">
        <v>3661.4</v>
      </c>
      <c r="O173" s="256">
        <v>2108975</v>
      </c>
      <c r="P173" s="257">
        <v>-1.0706914344685242E-2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2306.9499999999998</v>
      </c>
      <c r="F174" s="38">
        <v>2305.1666666666665</v>
      </c>
      <c r="G174" s="39">
        <v>2296.7333333333331</v>
      </c>
      <c r="H174" s="39">
        <v>2286.5166666666664</v>
      </c>
      <c r="I174" s="39">
        <v>2278.083333333333</v>
      </c>
      <c r="J174" s="39">
        <v>2315.3833333333332</v>
      </c>
      <c r="K174" s="39">
        <v>2323.8166666666666</v>
      </c>
      <c r="L174" s="39">
        <v>2334.0333333333333</v>
      </c>
      <c r="M174" s="31">
        <v>2313.6</v>
      </c>
      <c r="N174" s="31">
        <v>2294.9499999999998</v>
      </c>
      <c r="O174" s="256">
        <v>3925875</v>
      </c>
      <c r="P174" s="257">
        <v>5.3778930183424568E-3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1846.75</v>
      </c>
      <c r="F175" s="38">
        <v>1846.6499999999999</v>
      </c>
      <c r="G175" s="39">
        <v>1835.1499999999996</v>
      </c>
      <c r="H175" s="39">
        <v>1823.5499999999997</v>
      </c>
      <c r="I175" s="39">
        <v>1812.0499999999995</v>
      </c>
      <c r="J175" s="39">
        <v>1858.2499999999998</v>
      </c>
      <c r="K175" s="39">
        <v>1869.7500000000002</v>
      </c>
      <c r="L175" s="39">
        <v>1881.35</v>
      </c>
      <c r="M175" s="31">
        <v>1858.15</v>
      </c>
      <c r="N175" s="31">
        <v>1835.05</v>
      </c>
      <c r="O175" s="256">
        <v>7552800</v>
      </c>
      <c r="P175" s="257">
        <v>2.125588187570988E-2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1138.8</v>
      </c>
      <c r="F176" s="38">
        <v>1139.6000000000001</v>
      </c>
      <c r="G176" s="39">
        <v>1130.2000000000003</v>
      </c>
      <c r="H176" s="39">
        <v>1121.6000000000001</v>
      </c>
      <c r="I176" s="39">
        <v>1112.2000000000003</v>
      </c>
      <c r="J176" s="39">
        <v>1148.2000000000003</v>
      </c>
      <c r="K176" s="39">
        <v>1157.6000000000004</v>
      </c>
      <c r="L176" s="39">
        <v>1166.2000000000003</v>
      </c>
      <c r="M176" s="31">
        <v>1149</v>
      </c>
      <c r="N176" s="31">
        <v>1131</v>
      </c>
      <c r="O176" s="256">
        <v>22400700</v>
      </c>
      <c r="P176" s="257">
        <v>-1.0818830948038701E-2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542.20000000000005</v>
      </c>
      <c r="F177" s="38">
        <v>543.88333333333333</v>
      </c>
      <c r="G177" s="39">
        <v>538.56666666666661</v>
      </c>
      <c r="H177" s="39">
        <v>534.93333333333328</v>
      </c>
      <c r="I177" s="39">
        <v>529.61666666666656</v>
      </c>
      <c r="J177" s="39">
        <v>547.51666666666665</v>
      </c>
      <c r="K177" s="39">
        <v>552.83333333333348</v>
      </c>
      <c r="L177" s="39">
        <v>556.4666666666667</v>
      </c>
      <c r="M177" s="31">
        <v>549.20000000000005</v>
      </c>
      <c r="N177" s="31">
        <v>540.25</v>
      </c>
      <c r="O177" s="256">
        <v>8739000</v>
      </c>
      <c r="P177" s="257">
        <v>-7.6647930505876344E-3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816.95</v>
      </c>
      <c r="F178" s="38">
        <v>817.19999999999993</v>
      </c>
      <c r="G178" s="39">
        <v>809.39999999999986</v>
      </c>
      <c r="H178" s="39">
        <v>801.84999999999991</v>
      </c>
      <c r="I178" s="39">
        <v>794.04999999999984</v>
      </c>
      <c r="J178" s="39">
        <v>824.74999999999989</v>
      </c>
      <c r="K178" s="39">
        <v>832.54999999999984</v>
      </c>
      <c r="L178" s="39">
        <v>840.09999999999991</v>
      </c>
      <c r="M178" s="31">
        <v>825</v>
      </c>
      <c r="N178" s="31">
        <v>809.65</v>
      </c>
      <c r="O178" s="256">
        <v>3860000</v>
      </c>
      <c r="P178" s="257">
        <v>-1.2282497441146366E-2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1004.7</v>
      </c>
      <c r="F179" s="38">
        <v>1005.1333333333333</v>
      </c>
      <c r="G179" s="39">
        <v>1000.1666666666666</v>
      </c>
      <c r="H179" s="39">
        <v>995.63333333333333</v>
      </c>
      <c r="I179" s="39">
        <v>990.66666666666663</v>
      </c>
      <c r="J179" s="39">
        <v>1009.6666666666666</v>
      </c>
      <c r="K179" s="39">
        <v>1014.6333333333333</v>
      </c>
      <c r="L179" s="39">
        <v>1019.1666666666666</v>
      </c>
      <c r="M179" s="31">
        <v>1010.1</v>
      </c>
      <c r="N179" s="31">
        <v>1000.6</v>
      </c>
      <c r="O179" s="256">
        <v>10857550</v>
      </c>
      <c r="P179" s="257">
        <v>1.2255153317608451E-2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1785</v>
      </c>
      <c r="F180" s="38">
        <v>1761.3333333333333</v>
      </c>
      <c r="G180" s="39">
        <v>1733.6666666666665</v>
      </c>
      <c r="H180" s="39">
        <v>1682.3333333333333</v>
      </c>
      <c r="I180" s="39">
        <v>1654.6666666666665</v>
      </c>
      <c r="J180" s="39">
        <v>1812.6666666666665</v>
      </c>
      <c r="K180" s="39">
        <v>1840.333333333333</v>
      </c>
      <c r="L180" s="39">
        <v>1891.6666666666665</v>
      </c>
      <c r="M180" s="31">
        <v>1789</v>
      </c>
      <c r="N180" s="31">
        <v>1710</v>
      </c>
      <c r="O180" s="256">
        <v>5273000</v>
      </c>
      <c r="P180" s="257">
        <v>5.1467784979031643E-3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848.6</v>
      </c>
      <c r="F181" s="38">
        <v>848.51666666666677</v>
      </c>
      <c r="G181" s="39">
        <v>845.03333333333353</v>
      </c>
      <c r="H181" s="39">
        <v>841.46666666666681</v>
      </c>
      <c r="I181" s="39">
        <v>837.98333333333358</v>
      </c>
      <c r="J181" s="39">
        <v>852.08333333333348</v>
      </c>
      <c r="K181" s="39">
        <v>855.56666666666683</v>
      </c>
      <c r="L181" s="39">
        <v>859.13333333333344</v>
      </c>
      <c r="M181" s="31">
        <v>852</v>
      </c>
      <c r="N181" s="31">
        <v>844.95</v>
      </c>
      <c r="O181" s="256">
        <v>10854000</v>
      </c>
      <c r="P181" s="257">
        <v>-3.5528381393043046E-3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620.85</v>
      </c>
      <c r="F182" s="38">
        <v>622.50000000000011</v>
      </c>
      <c r="G182" s="39">
        <v>618.55000000000018</v>
      </c>
      <c r="H182" s="39">
        <v>616.25000000000011</v>
      </c>
      <c r="I182" s="39">
        <v>612.30000000000018</v>
      </c>
      <c r="J182" s="39">
        <v>624.80000000000018</v>
      </c>
      <c r="K182" s="39">
        <v>628.75000000000023</v>
      </c>
      <c r="L182" s="39">
        <v>631.05000000000018</v>
      </c>
      <c r="M182" s="31">
        <v>626.45000000000005</v>
      </c>
      <c r="N182" s="31">
        <v>620.20000000000005</v>
      </c>
      <c r="O182" s="256">
        <v>65847825</v>
      </c>
      <c r="P182" s="257">
        <v>-2.5167714442428591E-2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244</v>
      </c>
      <c r="F183" s="38">
        <v>242.79999999999998</v>
      </c>
      <c r="G183" s="39">
        <v>240.79999999999995</v>
      </c>
      <c r="H183" s="39">
        <v>237.59999999999997</v>
      </c>
      <c r="I183" s="39">
        <v>235.59999999999994</v>
      </c>
      <c r="J183" s="39">
        <v>245.99999999999997</v>
      </c>
      <c r="K183" s="39">
        <v>248.00000000000003</v>
      </c>
      <c r="L183" s="39">
        <v>251.2</v>
      </c>
      <c r="M183" s="31">
        <v>244.8</v>
      </c>
      <c r="N183" s="31">
        <v>239.6</v>
      </c>
      <c r="O183" s="256">
        <v>93197250</v>
      </c>
      <c r="P183" s="257">
        <v>3.4697242206235011E-2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117.9</v>
      </c>
      <c r="F184" s="38">
        <v>117.51666666666667</v>
      </c>
      <c r="G184" s="39">
        <v>116.93333333333334</v>
      </c>
      <c r="H184" s="39">
        <v>115.96666666666667</v>
      </c>
      <c r="I184" s="39">
        <v>115.38333333333334</v>
      </c>
      <c r="J184" s="39">
        <v>118.48333333333333</v>
      </c>
      <c r="K184" s="39">
        <v>119.06666666666668</v>
      </c>
      <c r="L184" s="39">
        <v>120.03333333333333</v>
      </c>
      <c r="M184" s="31">
        <v>118.1</v>
      </c>
      <c r="N184" s="31">
        <v>116.55</v>
      </c>
      <c r="O184" s="256">
        <v>223740000</v>
      </c>
      <c r="P184" s="257">
        <v>-1.0796615115261161E-2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3383.15</v>
      </c>
      <c r="F185" s="38">
        <v>3389.1000000000004</v>
      </c>
      <c r="G185" s="39">
        <v>3366.1500000000005</v>
      </c>
      <c r="H185" s="39">
        <v>3349.15</v>
      </c>
      <c r="I185" s="39">
        <v>3326.2000000000003</v>
      </c>
      <c r="J185" s="39">
        <v>3406.1000000000008</v>
      </c>
      <c r="K185" s="39">
        <v>3429.0500000000006</v>
      </c>
      <c r="L185" s="39">
        <v>3446.0500000000011</v>
      </c>
      <c r="M185" s="31">
        <v>3412.05</v>
      </c>
      <c r="N185" s="31">
        <v>3372.1</v>
      </c>
      <c r="O185" s="256">
        <v>9903775</v>
      </c>
      <c r="P185" s="257">
        <v>-4.25793964986364E-3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1215.8499999999999</v>
      </c>
      <c r="F186" s="38">
        <v>1217.6833333333334</v>
      </c>
      <c r="G186" s="39">
        <v>1210.3666666666668</v>
      </c>
      <c r="H186" s="39">
        <v>1204.8833333333334</v>
      </c>
      <c r="I186" s="39">
        <v>1197.5666666666668</v>
      </c>
      <c r="J186" s="39">
        <v>1223.1666666666667</v>
      </c>
      <c r="K186" s="39">
        <v>1230.4833333333333</v>
      </c>
      <c r="L186" s="39">
        <v>1235.9666666666667</v>
      </c>
      <c r="M186" s="31">
        <v>1225</v>
      </c>
      <c r="N186" s="31">
        <v>1212.2</v>
      </c>
      <c r="O186" s="256">
        <v>13809000</v>
      </c>
      <c r="P186" s="257">
        <v>-3.8090291304159634E-3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3073.45</v>
      </c>
      <c r="F187" s="38">
        <v>3068.2833333333328</v>
      </c>
      <c r="G187" s="39">
        <v>3045.9666666666658</v>
      </c>
      <c r="H187" s="39">
        <v>3018.4833333333331</v>
      </c>
      <c r="I187" s="39">
        <v>2996.1666666666661</v>
      </c>
      <c r="J187" s="39">
        <v>3095.7666666666655</v>
      </c>
      <c r="K187" s="39">
        <v>3118.083333333333</v>
      </c>
      <c r="L187" s="39">
        <v>3145.5666666666652</v>
      </c>
      <c r="M187" s="31">
        <v>3090.6</v>
      </c>
      <c r="N187" s="31">
        <v>3040.8</v>
      </c>
      <c r="O187" s="256">
        <v>5370375</v>
      </c>
      <c r="P187" s="257">
        <v>-5.4170428501979307E-3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1981.55</v>
      </c>
      <c r="F188" s="38">
        <v>1979.0333333333331</v>
      </c>
      <c r="G188" s="39">
        <v>1969.9666666666662</v>
      </c>
      <c r="H188" s="39">
        <v>1958.3833333333332</v>
      </c>
      <c r="I188" s="39">
        <v>1949.3166666666664</v>
      </c>
      <c r="J188" s="39">
        <v>1990.6166666666661</v>
      </c>
      <c r="K188" s="39">
        <v>1999.6833333333332</v>
      </c>
      <c r="L188" s="39">
        <v>2011.266666666666</v>
      </c>
      <c r="M188" s="31">
        <v>1988.1</v>
      </c>
      <c r="N188" s="31">
        <v>1967.45</v>
      </c>
      <c r="O188" s="256">
        <v>1831000</v>
      </c>
      <c r="P188" s="257">
        <v>-3.2661948829613499E-3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2029.45</v>
      </c>
      <c r="F189" s="38">
        <v>2021.5166666666664</v>
      </c>
      <c r="G189" s="39">
        <v>2010.5333333333328</v>
      </c>
      <c r="H189" s="39">
        <v>1991.6166666666663</v>
      </c>
      <c r="I189" s="39">
        <v>1980.6333333333328</v>
      </c>
      <c r="J189" s="39">
        <v>2040.4333333333329</v>
      </c>
      <c r="K189" s="39">
        <v>2051.4166666666665</v>
      </c>
      <c r="L189" s="39">
        <v>2070.333333333333</v>
      </c>
      <c r="M189" s="31">
        <v>2032.5</v>
      </c>
      <c r="N189" s="31">
        <v>2002.6</v>
      </c>
      <c r="O189" s="256">
        <v>4342800</v>
      </c>
      <c r="P189" s="257">
        <v>1.0047446274072006E-2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1357.05</v>
      </c>
      <c r="F190" s="38">
        <v>1352.7833333333333</v>
      </c>
      <c r="G190" s="39">
        <v>1344.2666666666667</v>
      </c>
      <c r="H190" s="39">
        <v>1331.4833333333333</v>
      </c>
      <c r="I190" s="39">
        <v>1322.9666666666667</v>
      </c>
      <c r="J190" s="39">
        <v>1365.5666666666666</v>
      </c>
      <c r="K190" s="39">
        <v>1374.083333333333</v>
      </c>
      <c r="L190" s="39">
        <v>1386.8666666666666</v>
      </c>
      <c r="M190" s="31">
        <v>1361.3</v>
      </c>
      <c r="N190" s="31">
        <v>1340</v>
      </c>
      <c r="O190" s="256">
        <v>7263200</v>
      </c>
      <c r="P190" s="257">
        <v>1.0813443740867025E-2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1534.8</v>
      </c>
      <c r="F191" s="38">
        <v>1533.9166666666667</v>
      </c>
      <c r="G191" s="39">
        <v>1523.8833333333334</v>
      </c>
      <c r="H191" s="39">
        <v>1512.9666666666667</v>
      </c>
      <c r="I191" s="39">
        <v>1502.9333333333334</v>
      </c>
      <c r="J191" s="39">
        <v>1544.8333333333335</v>
      </c>
      <c r="K191" s="39">
        <v>1554.8666666666668</v>
      </c>
      <c r="L191" s="39">
        <v>1565.7833333333335</v>
      </c>
      <c r="M191" s="31">
        <v>1543.95</v>
      </c>
      <c r="N191" s="31">
        <v>1523</v>
      </c>
      <c r="O191" s="256">
        <v>2493200</v>
      </c>
      <c r="P191" s="257">
        <v>1.6968510360580846E-2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8226.25</v>
      </c>
      <c r="F192" s="38">
        <v>8236.25</v>
      </c>
      <c r="G192" s="39">
        <v>8200.5</v>
      </c>
      <c r="H192" s="39">
        <v>8174.75</v>
      </c>
      <c r="I192" s="39">
        <v>8139</v>
      </c>
      <c r="J192" s="39">
        <v>8262</v>
      </c>
      <c r="K192" s="39">
        <v>8297.75</v>
      </c>
      <c r="L192" s="39">
        <v>8323.5</v>
      </c>
      <c r="M192" s="31">
        <v>8272</v>
      </c>
      <c r="N192" s="31">
        <v>8210.5</v>
      </c>
      <c r="O192" s="256">
        <v>1427200</v>
      </c>
      <c r="P192" s="257">
        <v>-2.1326201741754099E-2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584.15</v>
      </c>
      <c r="F193" s="38">
        <v>585.35</v>
      </c>
      <c r="G193" s="39">
        <v>581.80000000000007</v>
      </c>
      <c r="H193" s="39">
        <v>579.45000000000005</v>
      </c>
      <c r="I193" s="39">
        <v>575.90000000000009</v>
      </c>
      <c r="J193" s="39">
        <v>587.70000000000005</v>
      </c>
      <c r="K193" s="39">
        <v>591.25</v>
      </c>
      <c r="L193" s="39">
        <v>593.6</v>
      </c>
      <c r="M193" s="31">
        <v>588.9</v>
      </c>
      <c r="N193" s="31">
        <v>583</v>
      </c>
      <c r="O193" s="256">
        <v>38493000</v>
      </c>
      <c r="P193" s="257">
        <v>1.9979331725800895E-2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235.05</v>
      </c>
      <c r="F194" s="38">
        <v>235.21666666666667</v>
      </c>
      <c r="G194" s="39">
        <v>233.68333333333334</v>
      </c>
      <c r="H194" s="39">
        <v>232.31666666666666</v>
      </c>
      <c r="I194" s="39">
        <v>230.78333333333333</v>
      </c>
      <c r="J194" s="39">
        <v>236.58333333333334</v>
      </c>
      <c r="K194" s="39">
        <v>238.1166666666667</v>
      </c>
      <c r="L194" s="39">
        <v>239.48333333333335</v>
      </c>
      <c r="M194" s="31">
        <v>236.75</v>
      </c>
      <c r="N194" s="31">
        <v>233.85</v>
      </c>
      <c r="O194" s="256">
        <v>89920000</v>
      </c>
      <c r="P194" s="257">
        <v>4.9172999552972736E-3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822.55</v>
      </c>
      <c r="F195" s="38">
        <v>816.4</v>
      </c>
      <c r="G195" s="39">
        <v>807.84999999999991</v>
      </c>
      <c r="H195" s="39">
        <v>793.15</v>
      </c>
      <c r="I195" s="39">
        <v>784.59999999999991</v>
      </c>
      <c r="J195" s="39">
        <v>831.09999999999991</v>
      </c>
      <c r="K195" s="39">
        <v>839.64999999999986</v>
      </c>
      <c r="L195" s="39">
        <v>854.34999999999991</v>
      </c>
      <c r="M195" s="31">
        <v>824.95</v>
      </c>
      <c r="N195" s="31">
        <v>801.7</v>
      </c>
      <c r="O195" s="256">
        <v>8910600</v>
      </c>
      <c r="P195" s="257">
        <v>2.7006954290729863E-3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416</v>
      </c>
      <c r="F196" s="38">
        <v>415.65000000000003</v>
      </c>
      <c r="G196" s="39">
        <v>413.30000000000007</v>
      </c>
      <c r="H196" s="39">
        <v>410.6</v>
      </c>
      <c r="I196" s="39">
        <v>408.25000000000006</v>
      </c>
      <c r="J196" s="39">
        <v>418.35000000000008</v>
      </c>
      <c r="K196" s="39">
        <v>420.7000000000001</v>
      </c>
      <c r="L196" s="39">
        <v>423.40000000000009</v>
      </c>
      <c r="M196" s="31">
        <v>418</v>
      </c>
      <c r="N196" s="31">
        <v>412.95</v>
      </c>
      <c r="O196" s="256">
        <v>37710000</v>
      </c>
      <c r="P196" s="257">
        <v>1.3954989110268613E-2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272.89999999999998</v>
      </c>
      <c r="F197" s="38">
        <v>273.18333333333334</v>
      </c>
      <c r="G197" s="39">
        <v>271.7166666666667</v>
      </c>
      <c r="H197" s="39">
        <v>270.53333333333336</v>
      </c>
      <c r="I197" s="39">
        <v>269.06666666666672</v>
      </c>
      <c r="J197" s="39">
        <v>274.36666666666667</v>
      </c>
      <c r="K197" s="39">
        <v>275.83333333333326</v>
      </c>
      <c r="L197" s="39">
        <v>277.01666666666665</v>
      </c>
      <c r="M197" s="31">
        <v>274.64999999999998</v>
      </c>
      <c r="N197" s="31">
        <v>272</v>
      </c>
      <c r="O197" s="256">
        <v>85908000</v>
      </c>
      <c r="P197" s="257">
        <v>-8.1396557098818885E-3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652.35</v>
      </c>
      <c r="F198" s="38">
        <v>653.5</v>
      </c>
      <c r="G198" s="39">
        <v>646.45000000000005</v>
      </c>
      <c r="H198" s="39">
        <v>640.55000000000007</v>
      </c>
      <c r="I198" s="39">
        <v>633.50000000000011</v>
      </c>
      <c r="J198" s="39">
        <v>659.4</v>
      </c>
      <c r="K198" s="39">
        <v>666.44999999999993</v>
      </c>
      <c r="L198" s="39">
        <v>672.34999999999991</v>
      </c>
      <c r="M198" s="31">
        <v>660.55</v>
      </c>
      <c r="N198" s="31">
        <v>647.6</v>
      </c>
      <c r="O198" s="256">
        <v>7912800</v>
      </c>
      <c r="P198" s="257">
        <v>-3.7653239929947457E-2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5" t="s">
        <v>16</v>
      </c>
      <c r="B8" s="347"/>
      <c r="C8" s="351" t="s">
        <v>20</v>
      </c>
      <c r="D8" s="351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53"/>
      <c r="M8" s="53"/>
      <c r="N8" s="1"/>
      <c r="O8" s="1"/>
    </row>
    <row r="9" spans="1:15" ht="36" customHeight="1">
      <c r="A9" s="349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19396.45</v>
      </c>
      <c r="D10" s="35">
        <v>19407.083333333332</v>
      </c>
      <c r="E10" s="35">
        <v>19370.666666666664</v>
      </c>
      <c r="F10" s="35">
        <v>19344.883333333331</v>
      </c>
      <c r="G10" s="35">
        <v>19308.466666666664</v>
      </c>
      <c r="H10" s="35">
        <v>19432.866666666665</v>
      </c>
      <c r="I10" s="35">
        <v>19469.283333333329</v>
      </c>
      <c r="J10" s="35">
        <v>19495.066666666666</v>
      </c>
      <c r="K10" s="35">
        <v>19443.5</v>
      </c>
      <c r="L10" s="35">
        <v>19381.3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43993.25</v>
      </c>
      <c r="D11" s="35">
        <v>44027.75</v>
      </c>
      <c r="E11" s="35">
        <v>43904.2</v>
      </c>
      <c r="F11" s="35">
        <v>43815.149999999994</v>
      </c>
      <c r="G11" s="35">
        <v>43691.599999999991</v>
      </c>
      <c r="H11" s="35">
        <v>44116.800000000003</v>
      </c>
      <c r="I11" s="35">
        <v>44240.350000000006</v>
      </c>
      <c r="J11" s="35">
        <v>44329.400000000009</v>
      </c>
      <c r="K11" s="35">
        <v>44151.3</v>
      </c>
      <c r="L11" s="35">
        <v>43938.7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3513.3</v>
      </c>
      <c r="D12" s="38">
        <v>3506.7166666666667</v>
      </c>
      <c r="E12" s="38">
        <v>3491.9833333333336</v>
      </c>
      <c r="F12" s="38">
        <v>3470.666666666667</v>
      </c>
      <c r="G12" s="38">
        <v>3455.9333333333338</v>
      </c>
      <c r="H12" s="38">
        <v>3528.0333333333333</v>
      </c>
      <c r="I12" s="38">
        <v>3542.766666666666</v>
      </c>
      <c r="J12" s="38">
        <v>3564.083333333333</v>
      </c>
      <c r="K12" s="38">
        <v>3521.45</v>
      </c>
      <c r="L12" s="38">
        <v>3485.4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6024.65</v>
      </c>
      <c r="D13" s="38">
        <v>6022.166666666667</v>
      </c>
      <c r="E13" s="38">
        <v>6006.7333333333336</v>
      </c>
      <c r="F13" s="38">
        <v>5988.8166666666666</v>
      </c>
      <c r="G13" s="38">
        <v>5973.3833333333332</v>
      </c>
      <c r="H13" s="38">
        <v>6040.0833333333339</v>
      </c>
      <c r="I13" s="38">
        <v>6055.5166666666664</v>
      </c>
      <c r="J13" s="38">
        <v>6073.4333333333343</v>
      </c>
      <c r="K13" s="38">
        <v>6037.6</v>
      </c>
      <c r="L13" s="38">
        <v>6004.25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30902.400000000001</v>
      </c>
      <c r="D14" s="38">
        <v>30904.233333333334</v>
      </c>
      <c r="E14" s="38">
        <v>30783.866666666669</v>
      </c>
      <c r="F14" s="38">
        <v>30665.333333333336</v>
      </c>
      <c r="G14" s="38">
        <v>30544.966666666671</v>
      </c>
      <c r="H14" s="38">
        <v>31022.766666666666</v>
      </c>
      <c r="I14" s="38">
        <v>31143.133333333328</v>
      </c>
      <c r="J14" s="38">
        <v>31261.666666666664</v>
      </c>
      <c r="K14" s="38">
        <v>31024.6</v>
      </c>
      <c r="L14" s="38">
        <v>30785.7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5490.8</v>
      </c>
      <c r="D15" s="38">
        <v>5480.1166666666659</v>
      </c>
      <c r="E15" s="38">
        <v>5462.0833333333321</v>
      </c>
      <c r="F15" s="38">
        <v>5433.3666666666659</v>
      </c>
      <c r="G15" s="38">
        <v>5415.3333333333321</v>
      </c>
      <c r="H15" s="38">
        <v>5508.8333333333321</v>
      </c>
      <c r="I15" s="38">
        <v>5526.8666666666668</v>
      </c>
      <c r="J15" s="38">
        <v>5555.5833333333321</v>
      </c>
      <c r="K15" s="38">
        <v>5498.15</v>
      </c>
      <c r="L15" s="38">
        <v>5451.4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11009.2</v>
      </c>
      <c r="D16" s="38">
        <v>10981.033333333333</v>
      </c>
      <c r="E16" s="38">
        <v>10947.066666666666</v>
      </c>
      <c r="F16" s="38">
        <v>10884.933333333332</v>
      </c>
      <c r="G16" s="38">
        <v>10850.966666666665</v>
      </c>
      <c r="H16" s="38">
        <v>11043.166666666666</v>
      </c>
      <c r="I16" s="38">
        <v>11077.133333333333</v>
      </c>
      <c r="J16" s="38">
        <v>11139.266666666666</v>
      </c>
      <c r="K16" s="38">
        <v>11015</v>
      </c>
      <c r="L16" s="38">
        <v>10918.9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4324.3</v>
      </c>
      <c r="D17" s="38">
        <v>4316.6833333333334</v>
      </c>
      <c r="E17" s="38">
        <v>4293.6166666666668</v>
      </c>
      <c r="F17" s="38">
        <v>4262.9333333333334</v>
      </c>
      <c r="G17" s="38">
        <v>4239.8666666666668</v>
      </c>
      <c r="H17" s="38">
        <v>4347.3666666666668</v>
      </c>
      <c r="I17" s="38">
        <v>4370.4333333333343</v>
      </c>
      <c r="J17" s="38">
        <v>4401.1166666666668</v>
      </c>
      <c r="K17" s="31">
        <v>4339.75</v>
      </c>
      <c r="L17" s="31">
        <v>4286</v>
      </c>
      <c r="M17" s="31">
        <v>2.1656599999999999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23478.35</v>
      </c>
      <c r="D18" s="38">
        <v>23463.633333333331</v>
      </c>
      <c r="E18" s="38">
        <v>23343.416666666664</v>
      </c>
      <c r="F18" s="38">
        <v>23208.483333333334</v>
      </c>
      <c r="G18" s="38">
        <v>23088.266666666666</v>
      </c>
      <c r="H18" s="38">
        <v>23598.566666666662</v>
      </c>
      <c r="I18" s="38">
        <v>23718.783333333329</v>
      </c>
      <c r="J18" s="38">
        <v>23853.71666666666</v>
      </c>
      <c r="K18" s="31">
        <v>23583.85</v>
      </c>
      <c r="L18" s="31">
        <v>23328.7</v>
      </c>
      <c r="M18" s="31">
        <v>6.5290000000000001E-2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185.85</v>
      </c>
      <c r="D19" s="38">
        <v>185.46666666666667</v>
      </c>
      <c r="E19" s="38">
        <v>182.53333333333333</v>
      </c>
      <c r="F19" s="38">
        <v>179.21666666666667</v>
      </c>
      <c r="G19" s="38">
        <v>176.28333333333333</v>
      </c>
      <c r="H19" s="38">
        <v>188.78333333333333</v>
      </c>
      <c r="I19" s="38">
        <v>191.71666666666667</v>
      </c>
      <c r="J19" s="38">
        <v>195.03333333333333</v>
      </c>
      <c r="K19" s="31">
        <v>188.4</v>
      </c>
      <c r="L19" s="31">
        <v>182.15</v>
      </c>
      <c r="M19" s="31">
        <v>37.361620000000002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219.2</v>
      </c>
      <c r="D20" s="38">
        <v>218.88333333333333</v>
      </c>
      <c r="E20" s="38">
        <v>216.76666666666665</v>
      </c>
      <c r="F20" s="38">
        <v>214.33333333333331</v>
      </c>
      <c r="G20" s="38">
        <v>212.21666666666664</v>
      </c>
      <c r="H20" s="38">
        <v>221.31666666666666</v>
      </c>
      <c r="I20" s="38">
        <v>223.43333333333334</v>
      </c>
      <c r="J20" s="38">
        <v>225.86666666666667</v>
      </c>
      <c r="K20" s="31">
        <v>221</v>
      </c>
      <c r="L20" s="31">
        <v>216.45</v>
      </c>
      <c r="M20" s="31">
        <v>16.883859999999999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1979.1</v>
      </c>
      <c r="D21" s="38">
        <v>1978.5333333333331</v>
      </c>
      <c r="E21" s="38">
        <v>1964.5166666666662</v>
      </c>
      <c r="F21" s="38">
        <v>1949.9333333333332</v>
      </c>
      <c r="G21" s="38">
        <v>1935.9166666666663</v>
      </c>
      <c r="H21" s="38">
        <v>1993.1166666666661</v>
      </c>
      <c r="I21" s="38">
        <v>2007.133333333333</v>
      </c>
      <c r="J21" s="38">
        <v>2021.716666666666</v>
      </c>
      <c r="K21" s="31">
        <v>1992.55</v>
      </c>
      <c r="L21" s="31">
        <v>1963.95</v>
      </c>
      <c r="M21" s="31">
        <v>4.0779800000000002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2698.05</v>
      </c>
      <c r="D22" s="38">
        <v>2691.0499999999997</v>
      </c>
      <c r="E22" s="38">
        <v>2661.0999999999995</v>
      </c>
      <c r="F22" s="38">
        <v>2624.1499999999996</v>
      </c>
      <c r="G22" s="38">
        <v>2594.1999999999994</v>
      </c>
      <c r="H22" s="38">
        <v>2727.9999999999995</v>
      </c>
      <c r="I22" s="38">
        <v>2757.9499999999994</v>
      </c>
      <c r="J22" s="38">
        <v>2794.8999999999996</v>
      </c>
      <c r="K22" s="31">
        <v>2721</v>
      </c>
      <c r="L22" s="31">
        <v>2654.1</v>
      </c>
      <c r="M22" s="31">
        <v>102.91468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1015.1</v>
      </c>
      <c r="D23" s="38">
        <v>1023.0333333333333</v>
      </c>
      <c r="E23" s="38">
        <v>1001.2166666666667</v>
      </c>
      <c r="F23" s="38">
        <v>987.33333333333337</v>
      </c>
      <c r="G23" s="38">
        <v>965.51666666666677</v>
      </c>
      <c r="H23" s="38">
        <v>1036.9166666666665</v>
      </c>
      <c r="I23" s="38">
        <v>1058.7333333333331</v>
      </c>
      <c r="J23" s="38">
        <v>1072.6166666666666</v>
      </c>
      <c r="K23" s="31">
        <v>1044.8499999999999</v>
      </c>
      <c r="L23" s="31">
        <v>1009.15</v>
      </c>
      <c r="M23" s="31">
        <v>18.63617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854.5</v>
      </c>
      <c r="D24" s="38">
        <v>858.94999999999993</v>
      </c>
      <c r="E24" s="38">
        <v>848.89999999999986</v>
      </c>
      <c r="F24" s="38">
        <v>843.3</v>
      </c>
      <c r="G24" s="38">
        <v>833.24999999999989</v>
      </c>
      <c r="H24" s="38">
        <v>864.54999999999984</v>
      </c>
      <c r="I24" s="38">
        <v>874.5999999999998</v>
      </c>
      <c r="J24" s="38">
        <v>880.19999999999982</v>
      </c>
      <c r="K24" s="31">
        <v>869</v>
      </c>
      <c r="L24" s="31">
        <v>853.35</v>
      </c>
      <c r="M24" s="31">
        <v>80.373239999999996</v>
      </c>
      <c r="N24" s="1"/>
      <c r="O24" s="1"/>
    </row>
    <row r="25" spans="1:15" ht="12.75" customHeight="1">
      <c r="A25" s="56">
        <v>16</v>
      </c>
      <c r="B25" s="58" t="s">
        <v>853</v>
      </c>
      <c r="C25" s="31">
        <v>347.4</v>
      </c>
      <c r="D25" s="38">
        <v>342.76666666666665</v>
      </c>
      <c r="E25" s="38">
        <v>335.63333333333333</v>
      </c>
      <c r="F25" s="38">
        <v>323.86666666666667</v>
      </c>
      <c r="G25" s="38">
        <v>316.73333333333335</v>
      </c>
      <c r="H25" s="38">
        <v>354.5333333333333</v>
      </c>
      <c r="I25" s="38">
        <v>361.66666666666663</v>
      </c>
      <c r="J25" s="38">
        <v>373.43333333333328</v>
      </c>
      <c r="K25" s="31">
        <v>349.9</v>
      </c>
      <c r="L25" s="31">
        <v>331</v>
      </c>
      <c r="M25" s="31">
        <v>365.733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960.15</v>
      </c>
      <c r="D26" s="38">
        <v>953.65</v>
      </c>
      <c r="E26" s="38">
        <v>930.34999999999991</v>
      </c>
      <c r="F26" s="38">
        <v>900.55</v>
      </c>
      <c r="G26" s="38">
        <v>877.24999999999989</v>
      </c>
      <c r="H26" s="38">
        <v>983.44999999999993</v>
      </c>
      <c r="I26" s="38">
        <v>1006.7499999999999</v>
      </c>
      <c r="J26" s="38">
        <v>1036.55</v>
      </c>
      <c r="K26" s="31">
        <v>976.95</v>
      </c>
      <c r="L26" s="31">
        <v>923.85</v>
      </c>
      <c r="M26" s="31">
        <v>114.93001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3767.75</v>
      </c>
      <c r="D27" s="38">
        <v>3792.0666666666671</v>
      </c>
      <c r="E27" s="38">
        <v>3739.483333333334</v>
      </c>
      <c r="F27" s="38">
        <v>3711.2166666666672</v>
      </c>
      <c r="G27" s="38">
        <v>3658.6333333333341</v>
      </c>
      <c r="H27" s="38">
        <v>3820.3333333333339</v>
      </c>
      <c r="I27" s="38">
        <v>3872.916666666667</v>
      </c>
      <c r="J27" s="38">
        <v>3901.1833333333338</v>
      </c>
      <c r="K27" s="31">
        <v>3844.65</v>
      </c>
      <c r="L27" s="31">
        <v>3763.8</v>
      </c>
      <c r="M27" s="31">
        <v>0.81155999999999995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463.8</v>
      </c>
      <c r="D28" s="38">
        <v>465.60000000000008</v>
      </c>
      <c r="E28" s="38">
        <v>460.55000000000018</v>
      </c>
      <c r="F28" s="38">
        <v>457.30000000000013</v>
      </c>
      <c r="G28" s="38">
        <v>452.25000000000023</v>
      </c>
      <c r="H28" s="38">
        <v>468.85000000000014</v>
      </c>
      <c r="I28" s="38">
        <v>473.9</v>
      </c>
      <c r="J28" s="38">
        <v>477.15000000000009</v>
      </c>
      <c r="K28" s="31">
        <v>470.65</v>
      </c>
      <c r="L28" s="31">
        <v>462.35</v>
      </c>
      <c r="M28" s="31">
        <v>30.937570000000001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4919.6499999999996</v>
      </c>
      <c r="D29" s="38">
        <v>4928.2666666666664</v>
      </c>
      <c r="E29" s="38">
        <v>4897.5333333333328</v>
      </c>
      <c r="F29" s="38">
        <v>4875.4166666666661</v>
      </c>
      <c r="G29" s="38">
        <v>4844.6833333333325</v>
      </c>
      <c r="H29" s="38">
        <v>4950.3833333333332</v>
      </c>
      <c r="I29" s="38">
        <v>4981.1166666666668</v>
      </c>
      <c r="J29" s="38">
        <v>5003.2333333333336</v>
      </c>
      <c r="K29" s="31">
        <v>4959</v>
      </c>
      <c r="L29" s="31">
        <v>4906.1499999999996</v>
      </c>
      <c r="M29" s="31">
        <v>1.7517199999999999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393.95</v>
      </c>
      <c r="D30" s="38">
        <v>395.83333333333331</v>
      </c>
      <c r="E30" s="38">
        <v>390.16666666666663</v>
      </c>
      <c r="F30" s="38">
        <v>386.38333333333333</v>
      </c>
      <c r="G30" s="38">
        <v>380.71666666666664</v>
      </c>
      <c r="H30" s="38">
        <v>399.61666666666662</v>
      </c>
      <c r="I30" s="38">
        <v>405.28333333333325</v>
      </c>
      <c r="J30" s="38">
        <v>409.06666666666661</v>
      </c>
      <c r="K30" s="31">
        <v>401.5</v>
      </c>
      <c r="L30" s="31">
        <v>392.05</v>
      </c>
      <c r="M30" s="31">
        <v>18.89753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187.9</v>
      </c>
      <c r="D31" s="38">
        <v>187.76666666666665</v>
      </c>
      <c r="E31" s="38">
        <v>186.5333333333333</v>
      </c>
      <c r="F31" s="38">
        <v>185.16666666666666</v>
      </c>
      <c r="G31" s="38">
        <v>183.93333333333331</v>
      </c>
      <c r="H31" s="38">
        <v>189.1333333333333</v>
      </c>
      <c r="I31" s="38">
        <v>190.36666666666665</v>
      </c>
      <c r="J31" s="38">
        <v>191.73333333333329</v>
      </c>
      <c r="K31" s="31">
        <v>189</v>
      </c>
      <c r="L31" s="31">
        <v>186.4</v>
      </c>
      <c r="M31" s="31">
        <v>96.178449999999998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3179.7</v>
      </c>
      <c r="D32" s="38">
        <v>3183.1</v>
      </c>
      <c r="E32" s="38">
        <v>3167.6</v>
      </c>
      <c r="F32" s="38">
        <v>3155.5</v>
      </c>
      <c r="G32" s="38">
        <v>3140</v>
      </c>
      <c r="H32" s="38">
        <v>3195.2</v>
      </c>
      <c r="I32" s="38">
        <v>3210.7</v>
      </c>
      <c r="J32" s="38">
        <v>3222.7999999999997</v>
      </c>
      <c r="K32" s="31">
        <v>3198.6</v>
      </c>
      <c r="L32" s="31">
        <v>3171</v>
      </c>
      <c r="M32" s="31">
        <v>3.77068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2009.1</v>
      </c>
      <c r="D33" s="38">
        <v>2004.8333333333333</v>
      </c>
      <c r="E33" s="38">
        <v>1984.6666666666665</v>
      </c>
      <c r="F33" s="38">
        <v>1960.2333333333333</v>
      </c>
      <c r="G33" s="38">
        <v>1940.0666666666666</v>
      </c>
      <c r="H33" s="38">
        <v>2029.2666666666664</v>
      </c>
      <c r="I33" s="38">
        <v>2049.4333333333329</v>
      </c>
      <c r="J33" s="38">
        <v>2073.8666666666663</v>
      </c>
      <c r="K33" s="31">
        <v>2025</v>
      </c>
      <c r="L33" s="31">
        <v>1980.4</v>
      </c>
      <c r="M33" s="31">
        <v>7.1529100000000003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672.55</v>
      </c>
      <c r="D34" s="38">
        <v>673.18333333333328</v>
      </c>
      <c r="E34" s="38">
        <v>666.36666666666656</v>
      </c>
      <c r="F34" s="38">
        <v>660.18333333333328</v>
      </c>
      <c r="G34" s="38">
        <v>653.36666666666656</v>
      </c>
      <c r="H34" s="38">
        <v>679.36666666666656</v>
      </c>
      <c r="I34" s="38">
        <v>686.18333333333339</v>
      </c>
      <c r="J34" s="38">
        <v>692.36666666666656</v>
      </c>
      <c r="K34" s="31">
        <v>680</v>
      </c>
      <c r="L34" s="31">
        <v>667</v>
      </c>
      <c r="M34" s="31">
        <v>14.847670000000001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728.5</v>
      </c>
      <c r="D35" s="38">
        <v>722.36666666666667</v>
      </c>
      <c r="E35" s="38">
        <v>714.98333333333335</v>
      </c>
      <c r="F35" s="38">
        <v>701.4666666666667</v>
      </c>
      <c r="G35" s="38">
        <v>694.08333333333337</v>
      </c>
      <c r="H35" s="38">
        <v>735.88333333333333</v>
      </c>
      <c r="I35" s="38">
        <v>743.26666666666677</v>
      </c>
      <c r="J35" s="38">
        <v>756.7833333333333</v>
      </c>
      <c r="K35" s="31">
        <v>729.75</v>
      </c>
      <c r="L35" s="31">
        <v>708.85</v>
      </c>
      <c r="M35" s="31">
        <v>22.203250000000001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842.65</v>
      </c>
      <c r="D36" s="38">
        <v>839.81666666666661</v>
      </c>
      <c r="E36" s="38">
        <v>831.63333333333321</v>
      </c>
      <c r="F36" s="38">
        <v>820.61666666666656</v>
      </c>
      <c r="G36" s="38">
        <v>812.43333333333317</v>
      </c>
      <c r="H36" s="38">
        <v>850.83333333333326</v>
      </c>
      <c r="I36" s="38">
        <v>859.01666666666665</v>
      </c>
      <c r="J36" s="38">
        <v>870.0333333333333</v>
      </c>
      <c r="K36" s="31">
        <v>848</v>
      </c>
      <c r="L36" s="31">
        <v>828.8</v>
      </c>
      <c r="M36" s="31">
        <v>28.98526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378.9</v>
      </c>
      <c r="D37" s="38">
        <v>381.63333333333338</v>
      </c>
      <c r="E37" s="38">
        <v>374.26666666666677</v>
      </c>
      <c r="F37" s="38">
        <v>369.63333333333338</v>
      </c>
      <c r="G37" s="38">
        <v>362.26666666666677</v>
      </c>
      <c r="H37" s="38">
        <v>386.26666666666677</v>
      </c>
      <c r="I37" s="38">
        <v>393.63333333333344</v>
      </c>
      <c r="J37" s="38">
        <v>398.26666666666677</v>
      </c>
      <c r="K37" s="31">
        <v>389</v>
      </c>
      <c r="L37" s="31">
        <v>377</v>
      </c>
      <c r="M37" s="31">
        <v>21.800809999999998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957.05</v>
      </c>
      <c r="D38" s="38">
        <v>954.93333333333339</v>
      </c>
      <c r="E38" s="38">
        <v>950.76666666666677</v>
      </c>
      <c r="F38" s="38">
        <v>944.48333333333335</v>
      </c>
      <c r="G38" s="38">
        <v>940.31666666666672</v>
      </c>
      <c r="H38" s="38">
        <v>961.21666666666681</v>
      </c>
      <c r="I38" s="38">
        <v>965.38333333333333</v>
      </c>
      <c r="J38" s="38">
        <v>971.66666666666686</v>
      </c>
      <c r="K38" s="31">
        <v>959.1</v>
      </c>
      <c r="L38" s="31">
        <v>948.65</v>
      </c>
      <c r="M38" s="31">
        <v>108.60061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4628.3999999999996</v>
      </c>
      <c r="D39" s="38">
        <v>4622.2</v>
      </c>
      <c r="E39" s="38">
        <v>4607.8499999999995</v>
      </c>
      <c r="F39" s="38">
        <v>4587.2999999999993</v>
      </c>
      <c r="G39" s="38">
        <v>4572.9499999999989</v>
      </c>
      <c r="H39" s="38">
        <v>4642.75</v>
      </c>
      <c r="I39" s="38">
        <v>4657.1000000000004</v>
      </c>
      <c r="J39" s="38">
        <v>4677.6500000000005</v>
      </c>
      <c r="K39" s="31">
        <v>4636.55</v>
      </c>
      <c r="L39" s="31">
        <v>4601.6499999999996</v>
      </c>
      <c r="M39" s="31">
        <v>0.96289999999999998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1467.8</v>
      </c>
      <c r="D40" s="38">
        <v>1475.3833333333332</v>
      </c>
      <c r="E40" s="38">
        <v>1456.7666666666664</v>
      </c>
      <c r="F40" s="38">
        <v>1445.7333333333331</v>
      </c>
      <c r="G40" s="38">
        <v>1427.1166666666663</v>
      </c>
      <c r="H40" s="38">
        <v>1486.4166666666665</v>
      </c>
      <c r="I40" s="38">
        <v>1505.0333333333333</v>
      </c>
      <c r="J40" s="38">
        <v>1516.0666666666666</v>
      </c>
      <c r="K40" s="31">
        <v>1494</v>
      </c>
      <c r="L40" s="31">
        <v>1464.35</v>
      </c>
      <c r="M40" s="31">
        <v>15.575229999999999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7072.2</v>
      </c>
      <c r="D41" s="38">
        <v>7050.416666666667</v>
      </c>
      <c r="E41" s="38">
        <v>7007.8333333333339</v>
      </c>
      <c r="F41" s="38">
        <v>6943.4666666666672</v>
      </c>
      <c r="G41" s="38">
        <v>6900.8833333333341</v>
      </c>
      <c r="H41" s="38">
        <v>7114.7833333333338</v>
      </c>
      <c r="I41" s="38">
        <v>7157.3666666666677</v>
      </c>
      <c r="J41" s="38">
        <v>7221.7333333333336</v>
      </c>
      <c r="K41" s="31">
        <v>7093</v>
      </c>
      <c r="L41" s="31">
        <v>6986.05</v>
      </c>
      <c r="M41" s="31">
        <v>0.14491000000000001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7069.95</v>
      </c>
      <c r="D42" s="38">
        <v>7091.1500000000005</v>
      </c>
      <c r="E42" s="38">
        <v>7028.8000000000011</v>
      </c>
      <c r="F42" s="38">
        <v>6987.6500000000005</v>
      </c>
      <c r="G42" s="38">
        <v>6925.3000000000011</v>
      </c>
      <c r="H42" s="38">
        <v>7132.3000000000011</v>
      </c>
      <c r="I42" s="38">
        <v>7194.6500000000015</v>
      </c>
      <c r="J42" s="38">
        <v>7235.8000000000011</v>
      </c>
      <c r="K42" s="31">
        <v>7153.5</v>
      </c>
      <c r="L42" s="31">
        <v>7050</v>
      </c>
      <c r="M42" s="31">
        <v>12.4878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2385.75</v>
      </c>
      <c r="D43" s="38">
        <v>2385.3833333333332</v>
      </c>
      <c r="E43" s="38">
        <v>2375.7666666666664</v>
      </c>
      <c r="F43" s="38">
        <v>2365.7833333333333</v>
      </c>
      <c r="G43" s="38">
        <v>2356.1666666666665</v>
      </c>
      <c r="H43" s="38">
        <v>2395.3666666666663</v>
      </c>
      <c r="I43" s="38">
        <v>2404.9833333333331</v>
      </c>
      <c r="J43" s="38">
        <v>2414.9666666666662</v>
      </c>
      <c r="K43" s="31">
        <v>2395</v>
      </c>
      <c r="L43" s="31">
        <v>2375.4</v>
      </c>
      <c r="M43" s="31">
        <v>0.64480000000000004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232.1</v>
      </c>
      <c r="D44" s="38">
        <v>231.56666666666663</v>
      </c>
      <c r="E44" s="38">
        <v>230.43333333333328</v>
      </c>
      <c r="F44" s="38">
        <v>228.76666666666665</v>
      </c>
      <c r="G44" s="38">
        <v>227.6333333333333</v>
      </c>
      <c r="H44" s="38">
        <v>233.23333333333326</v>
      </c>
      <c r="I44" s="38">
        <v>234.36666666666665</v>
      </c>
      <c r="J44" s="38">
        <v>236.03333333333325</v>
      </c>
      <c r="K44" s="31">
        <v>232.7</v>
      </c>
      <c r="L44" s="31">
        <v>229.9</v>
      </c>
      <c r="M44" s="31">
        <v>40.466909999999999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190.25</v>
      </c>
      <c r="D45" s="38">
        <v>190.63333333333333</v>
      </c>
      <c r="E45" s="38">
        <v>189.46666666666664</v>
      </c>
      <c r="F45" s="38">
        <v>188.68333333333331</v>
      </c>
      <c r="G45" s="38">
        <v>187.51666666666662</v>
      </c>
      <c r="H45" s="38">
        <v>191.41666666666666</v>
      </c>
      <c r="I45" s="38">
        <v>192.58333333333334</v>
      </c>
      <c r="J45" s="38">
        <v>193.36666666666667</v>
      </c>
      <c r="K45" s="31">
        <v>191.8</v>
      </c>
      <c r="L45" s="31">
        <v>189.85</v>
      </c>
      <c r="M45" s="31">
        <v>108.26294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88.65</v>
      </c>
      <c r="D46" s="38">
        <v>89.383333333333326</v>
      </c>
      <c r="E46" s="38">
        <v>87.766666666666652</v>
      </c>
      <c r="F46" s="38">
        <v>86.883333333333326</v>
      </c>
      <c r="G46" s="38">
        <v>85.266666666666652</v>
      </c>
      <c r="H46" s="38">
        <v>90.266666666666652</v>
      </c>
      <c r="I46" s="38">
        <v>91.883333333333326</v>
      </c>
      <c r="J46" s="38">
        <v>92.766666666666652</v>
      </c>
      <c r="K46" s="31">
        <v>91</v>
      </c>
      <c r="L46" s="31">
        <v>88.5</v>
      </c>
      <c r="M46" s="31">
        <v>99.266810000000007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1730.6</v>
      </c>
      <c r="D47" s="38">
        <v>1729.05</v>
      </c>
      <c r="E47" s="38">
        <v>1718.1</v>
      </c>
      <c r="F47" s="38">
        <v>1705.6</v>
      </c>
      <c r="G47" s="38">
        <v>1694.6499999999999</v>
      </c>
      <c r="H47" s="38">
        <v>1741.55</v>
      </c>
      <c r="I47" s="38">
        <v>1752.5000000000002</v>
      </c>
      <c r="J47" s="38">
        <v>1765</v>
      </c>
      <c r="K47" s="31">
        <v>1740</v>
      </c>
      <c r="L47" s="31">
        <v>1716.55</v>
      </c>
      <c r="M47" s="31">
        <v>1.6627799999999999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133.30000000000001</v>
      </c>
      <c r="D48" s="38">
        <v>132.11666666666667</v>
      </c>
      <c r="E48" s="38">
        <v>130.53333333333336</v>
      </c>
      <c r="F48" s="38">
        <v>127.76666666666668</v>
      </c>
      <c r="G48" s="38">
        <v>126.18333333333337</v>
      </c>
      <c r="H48" s="38">
        <v>134.88333333333335</v>
      </c>
      <c r="I48" s="38">
        <v>136.46666666666667</v>
      </c>
      <c r="J48" s="38">
        <v>139.23333333333335</v>
      </c>
      <c r="K48" s="31">
        <v>133.69999999999999</v>
      </c>
      <c r="L48" s="31">
        <v>129.35</v>
      </c>
      <c r="M48" s="31">
        <v>205.96242000000001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705.65</v>
      </c>
      <c r="D49" s="38">
        <v>704.7833333333333</v>
      </c>
      <c r="E49" s="38">
        <v>701.51666666666665</v>
      </c>
      <c r="F49" s="38">
        <v>697.38333333333333</v>
      </c>
      <c r="G49" s="38">
        <v>694.11666666666667</v>
      </c>
      <c r="H49" s="38">
        <v>708.91666666666663</v>
      </c>
      <c r="I49" s="38">
        <v>712.18333333333328</v>
      </c>
      <c r="J49" s="38">
        <v>716.31666666666661</v>
      </c>
      <c r="K49" s="31">
        <v>708.05</v>
      </c>
      <c r="L49" s="31">
        <v>700.65</v>
      </c>
      <c r="M49" s="31">
        <v>7.4112299999999998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1006.7</v>
      </c>
      <c r="D50" s="38">
        <v>1000.2666666666668</v>
      </c>
      <c r="E50" s="38">
        <v>989.33333333333348</v>
      </c>
      <c r="F50" s="38">
        <v>971.9666666666667</v>
      </c>
      <c r="G50" s="38">
        <v>961.03333333333342</v>
      </c>
      <c r="H50" s="38">
        <v>1017.6333333333336</v>
      </c>
      <c r="I50" s="38">
        <v>1028.5666666666666</v>
      </c>
      <c r="J50" s="38">
        <v>1045.9333333333336</v>
      </c>
      <c r="K50" s="31">
        <v>1011.2</v>
      </c>
      <c r="L50" s="31">
        <v>982.9</v>
      </c>
      <c r="M50" s="31">
        <v>28.71799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877.65</v>
      </c>
      <c r="D51" s="38">
        <v>874.6</v>
      </c>
      <c r="E51" s="38">
        <v>869.25</v>
      </c>
      <c r="F51" s="38">
        <v>860.85</v>
      </c>
      <c r="G51" s="38">
        <v>855.5</v>
      </c>
      <c r="H51" s="38">
        <v>883</v>
      </c>
      <c r="I51" s="38">
        <v>888.35000000000014</v>
      </c>
      <c r="J51" s="38">
        <v>896.75</v>
      </c>
      <c r="K51" s="31">
        <v>879.95</v>
      </c>
      <c r="L51" s="31">
        <v>866.2</v>
      </c>
      <c r="M51" s="31">
        <v>33.33869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111.05</v>
      </c>
      <c r="D52" s="38">
        <v>108.31666666666666</v>
      </c>
      <c r="E52" s="38">
        <v>103.78333333333333</v>
      </c>
      <c r="F52" s="38">
        <v>96.516666666666666</v>
      </c>
      <c r="G52" s="38">
        <v>91.983333333333334</v>
      </c>
      <c r="H52" s="38">
        <v>115.58333333333333</v>
      </c>
      <c r="I52" s="38">
        <v>120.11666666666666</v>
      </c>
      <c r="J52" s="38">
        <v>127.38333333333333</v>
      </c>
      <c r="K52" s="31">
        <v>112.85</v>
      </c>
      <c r="L52" s="31">
        <v>101.05</v>
      </c>
      <c r="M52" s="31">
        <v>1008.69823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260</v>
      </c>
      <c r="D53" s="38">
        <v>260.31666666666666</v>
      </c>
      <c r="E53" s="38">
        <v>258.43333333333334</v>
      </c>
      <c r="F53" s="38">
        <v>256.86666666666667</v>
      </c>
      <c r="G53" s="38">
        <v>254.98333333333335</v>
      </c>
      <c r="H53" s="38">
        <v>261.88333333333333</v>
      </c>
      <c r="I53" s="38">
        <v>263.76666666666665</v>
      </c>
      <c r="J53" s="38">
        <v>265.33333333333331</v>
      </c>
      <c r="K53" s="31">
        <v>262.2</v>
      </c>
      <c r="L53" s="31">
        <v>258.75</v>
      </c>
      <c r="M53" s="31">
        <v>18.556470000000001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18361.95</v>
      </c>
      <c r="D54" s="38">
        <v>18352.733333333334</v>
      </c>
      <c r="E54" s="38">
        <v>18272.466666666667</v>
      </c>
      <c r="F54" s="38">
        <v>18182.983333333334</v>
      </c>
      <c r="G54" s="38">
        <v>18102.716666666667</v>
      </c>
      <c r="H54" s="38">
        <v>18442.216666666667</v>
      </c>
      <c r="I54" s="38">
        <v>18522.483333333337</v>
      </c>
      <c r="J54" s="38">
        <v>18611.966666666667</v>
      </c>
      <c r="K54" s="31">
        <v>18433</v>
      </c>
      <c r="L54" s="31">
        <v>18263.25</v>
      </c>
      <c r="M54" s="31">
        <v>0.13006000000000001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346.9</v>
      </c>
      <c r="D55" s="38">
        <v>349.36666666666662</v>
      </c>
      <c r="E55" s="38">
        <v>344.03333333333325</v>
      </c>
      <c r="F55" s="38">
        <v>341.16666666666663</v>
      </c>
      <c r="G55" s="38">
        <v>335.83333333333326</v>
      </c>
      <c r="H55" s="38">
        <v>352.23333333333323</v>
      </c>
      <c r="I55" s="38">
        <v>357.56666666666661</v>
      </c>
      <c r="J55" s="38">
        <v>360.43333333333322</v>
      </c>
      <c r="K55" s="31">
        <v>354.7</v>
      </c>
      <c r="L55" s="31">
        <v>346.5</v>
      </c>
      <c r="M55" s="31">
        <v>40.076689999999999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4511.6499999999996</v>
      </c>
      <c r="D56" s="38">
        <v>4508.8666666666659</v>
      </c>
      <c r="E56" s="38">
        <v>4492.7833333333319</v>
      </c>
      <c r="F56" s="38">
        <v>4473.9166666666661</v>
      </c>
      <c r="G56" s="38">
        <v>4457.8333333333321</v>
      </c>
      <c r="H56" s="38">
        <v>4527.7333333333318</v>
      </c>
      <c r="I56" s="38">
        <v>4543.8166666666657</v>
      </c>
      <c r="J56" s="38">
        <v>4562.6833333333316</v>
      </c>
      <c r="K56" s="31">
        <v>4524.95</v>
      </c>
      <c r="L56" s="31">
        <v>4490</v>
      </c>
      <c r="M56" s="31">
        <v>2.1744599999999998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326.14999999999998</v>
      </c>
      <c r="D57" s="38">
        <v>327.0333333333333</v>
      </c>
      <c r="E57" s="38">
        <v>324.56666666666661</v>
      </c>
      <c r="F57" s="38">
        <v>322.98333333333329</v>
      </c>
      <c r="G57" s="38">
        <v>320.51666666666659</v>
      </c>
      <c r="H57" s="38">
        <v>328.61666666666662</v>
      </c>
      <c r="I57" s="38">
        <v>331.08333333333331</v>
      </c>
      <c r="J57" s="38">
        <v>332.66666666666663</v>
      </c>
      <c r="K57" s="31">
        <v>329.5</v>
      </c>
      <c r="L57" s="31">
        <v>325.45</v>
      </c>
      <c r="M57" s="31">
        <v>50.846899999999998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424.95</v>
      </c>
      <c r="D58" s="38">
        <v>424.0333333333333</v>
      </c>
      <c r="E58" s="38">
        <v>420.16666666666663</v>
      </c>
      <c r="F58" s="38">
        <v>415.38333333333333</v>
      </c>
      <c r="G58" s="38">
        <v>411.51666666666665</v>
      </c>
      <c r="H58" s="38">
        <v>428.81666666666661</v>
      </c>
      <c r="I58" s="38">
        <v>432.68333333333328</v>
      </c>
      <c r="J58" s="38">
        <v>437.46666666666658</v>
      </c>
      <c r="K58" s="31">
        <v>427.9</v>
      </c>
      <c r="L58" s="31">
        <v>419.25</v>
      </c>
      <c r="M58" s="31">
        <v>9.2921200000000006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1062.3499999999999</v>
      </c>
      <c r="D59" s="38">
        <v>1057.6499999999999</v>
      </c>
      <c r="E59" s="38">
        <v>1045.6999999999998</v>
      </c>
      <c r="F59" s="38">
        <v>1029.05</v>
      </c>
      <c r="G59" s="38">
        <v>1017.0999999999999</v>
      </c>
      <c r="H59" s="38">
        <v>1074.2999999999997</v>
      </c>
      <c r="I59" s="38">
        <v>1086.25</v>
      </c>
      <c r="J59" s="38">
        <v>1102.8999999999996</v>
      </c>
      <c r="K59" s="31">
        <v>1069.5999999999999</v>
      </c>
      <c r="L59" s="31">
        <v>1041</v>
      </c>
      <c r="M59" s="31">
        <v>13.45173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1221</v>
      </c>
      <c r="D60" s="38">
        <v>1226.4333333333334</v>
      </c>
      <c r="E60" s="38">
        <v>1212.6166666666668</v>
      </c>
      <c r="F60" s="38">
        <v>1204.2333333333333</v>
      </c>
      <c r="G60" s="38">
        <v>1190.4166666666667</v>
      </c>
      <c r="H60" s="38">
        <v>1234.8166666666668</v>
      </c>
      <c r="I60" s="38">
        <v>1248.6333333333334</v>
      </c>
      <c r="J60" s="38">
        <v>1257.0166666666669</v>
      </c>
      <c r="K60" s="31">
        <v>1240.25</v>
      </c>
      <c r="L60" s="31">
        <v>1218.05</v>
      </c>
      <c r="M60" s="31">
        <v>13.794449999999999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230.75</v>
      </c>
      <c r="D61" s="38">
        <v>230.83333333333334</v>
      </c>
      <c r="E61" s="38">
        <v>229.61666666666667</v>
      </c>
      <c r="F61" s="38">
        <v>228.48333333333332</v>
      </c>
      <c r="G61" s="38">
        <v>227.26666666666665</v>
      </c>
      <c r="H61" s="38">
        <v>231.9666666666667</v>
      </c>
      <c r="I61" s="38">
        <v>233.18333333333334</v>
      </c>
      <c r="J61" s="38">
        <v>234.31666666666672</v>
      </c>
      <c r="K61" s="31">
        <v>232.05</v>
      </c>
      <c r="L61" s="31">
        <v>229.7</v>
      </c>
      <c r="M61" s="31">
        <v>42.80368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4961</v>
      </c>
      <c r="D62" s="38">
        <v>4985.4333333333334</v>
      </c>
      <c r="E62" s="38">
        <v>4927.5666666666666</v>
      </c>
      <c r="F62" s="38">
        <v>4894.1333333333332</v>
      </c>
      <c r="G62" s="38">
        <v>4836.2666666666664</v>
      </c>
      <c r="H62" s="38">
        <v>5018.8666666666668</v>
      </c>
      <c r="I62" s="38">
        <v>5076.7333333333336</v>
      </c>
      <c r="J62" s="38">
        <v>5110.166666666667</v>
      </c>
      <c r="K62" s="31">
        <v>5043.3</v>
      </c>
      <c r="L62" s="31">
        <v>4952</v>
      </c>
      <c r="M62" s="31">
        <v>1.7178199999999999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1939.75</v>
      </c>
      <c r="D63" s="38">
        <v>1953.7166666666665</v>
      </c>
      <c r="E63" s="38">
        <v>1895.0333333333328</v>
      </c>
      <c r="F63" s="38">
        <v>1850.3166666666664</v>
      </c>
      <c r="G63" s="38">
        <v>1791.6333333333328</v>
      </c>
      <c r="H63" s="38">
        <v>1998.4333333333329</v>
      </c>
      <c r="I63" s="38">
        <v>2057.1166666666668</v>
      </c>
      <c r="J63" s="38">
        <v>2101.833333333333</v>
      </c>
      <c r="K63" s="31">
        <v>2012.4</v>
      </c>
      <c r="L63" s="31">
        <v>1909</v>
      </c>
      <c r="M63" s="31">
        <v>13.310930000000001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662.5</v>
      </c>
      <c r="D64" s="38">
        <v>660.58333333333337</v>
      </c>
      <c r="E64" s="38">
        <v>657.06666666666672</v>
      </c>
      <c r="F64" s="38">
        <v>651.63333333333333</v>
      </c>
      <c r="G64" s="38">
        <v>648.11666666666667</v>
      </c>
      <c r="H64" s="38">
        <v>666.01666666666677</v>
      </c>
      <c r="I64" s="38">
        <v>669.53333333333342</v>
      </c>
      <c r="J64" s="38">
        <v>674.96666666666681</v>
      </c>
      <c r="K64" s="31">
        <v>664.1</v>
      </c>
      <c r="L64" s="31">
        <v>655.15</v>
      </c>
      <c r="M64" s="31">
        <v>6.0828600000000002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1068.5</v>
      </c>
      <c r="D65" s="38">
        <v>1068.8999999999999</v>
      </c>
      <c r="E65" s="38">
        <v>1064.5999999999997</v>
      </c>
      <c r="F65" s="38">
        <v>1060.6999999999998</v>
      </c>
      <c r="G65" s="38">
        <v>1056.3999999999996</v>
      </c>
      <c r="H65" s="38">
        <v>1072.7999999999997</v>
      </c>
      <c r="I65" s="38">
        <v>1077.0999999999999</v>
      </c>
      <c r="J65" s="38">
        <v>1080.9999999999998</v>
      </c>
      <c r="K65" s="31">
        <v>1073.2</v>
      </c>
      <c r="L65" s="31">
        <v>1065</v>
      </c>
      <c r="M65" s="31">
        <v>1.94268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298.05</v>
      </c>
      <c r="D66" s="38">
        <v>295.78333333333336</v>
      </c>
      <c r="E66" s="38">
        <v>292.9666666666667</v>
      </c>
      <c r="F66" s="38">
        <v>287.88333333333333</v>
      </c>
      <c r="G66" s="38">
        <v>285.06666666666666</v>
      </c>
      <c r="H66" s="38">
        <v>300.86666666666673</v>
      </c>
      <c r="I66" s="38">
        <v>303.68333333333345</v>
      </c>
      <c r="J66" s="38">
        <v>308.76666666666677</v>
      </c>
      <c r="K66" s="31">
        <v>298.60000000000002</v>
      </c>
      <c r="L66" s="31">
        <v>290.7</v>
      </c>
      <c r="M66" s="31">
        <v>14.245340000000001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1753.2</v>
      </c>
      <c r="D67" s="38">
        <v>1751.5999999999997</v>
      </c>
      <c r="E67" s="38">
        <v>1743.1999999999994</v>
      </c>
      <c r="F67" s="38">
        <v>1733.1999999999996</v>
      </c>
      <c r="G67" s="38">
        <v>1724.7999999999993</v>
      </c>
      <c r="H67" s="38">
        <v>1761.5999999999995</v>
      </c>
      <c r="I67" s="38">
        <v>1769.9999999999995</v>
      </c>
      <c r="J67" s="38">
        <v>1779.9999999999995</v>
      </c>
      <c r="K67" s="31">
        <v>1760</v>
      </c>
      <c r="L67" s="31">
        <v>1741.6</v>
      </c>
      <c r="M67" s="31">
        <v>4.7901699999999998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574.75</v>
      </c>
      <c r="D68" s="38">
        <v>572.65</v>
      </c>
      <c r="E68" s="38">
        <v>567.34999999999991</v>
      </c>
      <c r="F68" s="38">
        <v>559.94999999999993</v>
      </c>
      <c r="G68" s="38">
        <v>554.64999999999986</v>
      </c>
      <c r="H68" s="38">
        <v>580.04999999999995</v>
      </c>
      <c r="I68" s="38">
        <v>585.34999999999991</v>
      </c>
      <c r="J68" s="38">
        <v>592.75</v>
      </c>
      <c r="K68" s="31">
        <v>577.95000000000005</v>
      </c>
      <c r="L68" s="31">
        <v>565.25</v>
      </c>
      <c r="M68" s="31">
        <v>17.505040000000001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1951.2</v>
      </c>
      <c r="D69" s="38">
        <v>1940.3999999999999</v>
      </c>
      <c r="E69" s="38">
        <v>1924.7999999999997</v>
      </c>
      <c r="F69" s="38">
        <v>1898.3999999999999</v>
      </c>
      <c r="G69" s="38">
        <v>1882.7999999999997</v>
      </c>
      <c r="H69" s="38">
        <v>1966.7999999999997</v>
      </c>
      <c r="I69" s="38">
        <v>1982.3999999999996</v>
      </c>
      <c r="J69" s="38">
        <v>2008.7999999999997</v>
      </c>
      <c r="K69" s="31">
        <v>1956</v>
      </c>
      <c r="L69" s="31">
        <v>1914</v>
      </c>
      <c r="M69" s="31">
        <v>2.5784799999999999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1988.05</v>
      </c>
      <c r="D70" s="38">
        <v>1993</v>
      </c>
      <c r="E70" s="38">
        <v>1971.05</v>
      </c>
      <c r="F70" s="38">
        <v>1954.05</v>
      </c>
      <c r="G70" s="38">
        <v>1932.1</v>
      </c>
      <c r="H70" s="38">
        <v>2010</v>
      </c>
      <c r="I70" s="38">
        <v>2031.9499999999998</v>
      </c>
      <c r="J70" s="38">
        <v>2048.9499999999998</v>
      </c>
      <c r="K70" s="31">
        <v>2014.95</v>
      </c>
      <c r="L70" s="31">
        <v>1976</v>
      </c>
      <c r="M70" s="31">
        <v>2.42286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410.75</v>
      </c>
      <c r="D71" s="38">
        <v>410.31666666666661</v>
      </c>
      <c r="E71" s="38">
        <v>406.5833333333332</v>
      </c>
      <c r="F71" s="38">
        <v>402.41666666666657</v>
      </c>
      <c r="G71" s="38">
        <v>398.68333333333317</v>
      </c>
      <c r="H71" s="38">
        <v>414.48333333333323</v>
      </c>
      <c r="I71" s="38">
        <v>418.21666666666658</v>
      </c>
      <c r="J71" s="38">
        <v>422.38333333333327</v>
      </c>
      <c r="K71" s="31">
        <v>414.05</v>
      </c>
      <c r="L71" s="31">
        <v>406.15</v>
      </c>
      <c r="M71" s="31">
        <v>8.9067500000000006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196.1</v>
      </c>
      <c r="D72" s="38">
        <v>195.86666666666667</v>
      </c>
      <c r="E72" s="38">
        <v>194.23333333333335</v>
      </c>
      <c r="F72" s="38">
        <v>192.36666666666667</v>
      </c>
      <c r="G72" s="38">
        <v>190.73333333333335</v>
      </c>
      <c r="H72" s="38">
        <v>197.73333333333335</v>
      </c>
      <c r="I72" s="38">
        <v>199.36666666666667</v>
      </c>
      <c r="J72" s="38">
        <v>201.23333333333335</v>
      </c>
      <c r="K72" s="31">
        <v>197.5</v>
      </c>
      <c r="L72" s="31">
        <v>194</v>
      </c>
      <c r="M72" s="31">
        <v>11.75109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3653.25</v>
      </c>
      <c r="D73" s="38">
        <v>3657.8333333333335</v>
      </c>
      <c r="E73" s="38">
        <v>3634.2166666666672</v>
      </c>
      <c r="F73" s="38">
        <v>3615.1833333333338</v>
      </c>
      <c r="G73" s="38">
        <v>3591.5666666666675</v>
      </c>
      <c r="H73" s="38">
        <v>3676.8666666666668</v>
      </c>
      <c r="I73" s="38">
        <v>3700.4833333333327</v>
      </c>
      <c r="J73" s="38">
        <v>3719.5166666666664</v>
      </c>
      <c r="K73" s="31">
        <v>3681.45</v>
      </c>
      <c r="L73" s="31">
        <v>3638.8</v>
      </c>
      <c r="M73" s="31">
        <v>2.4458299999999999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4995</v>
      </c>
      <c r="D74" s="38">
        <v>4972.3166666666666</v>
      </c>
      <c r="E74" s="38">
        <v>4909.6333333333332</v>
      </c>
      <c r="F74" s="38">
        <v>4824.2666666666664</v>
      </c>
      <c r="G74" s="38">
        <v>4761.583333333333</v>
      </c>
      <c r="H74" s="38">
        <v>5057.6833333333334</v>
      </c>
      <c r="I74" s="38">
        <v>5120.3666666666659</v>
      </c>
      <c r="J74" s="38">
        <v>5205.7333333333336</v>
      </c>
      <c r="K74" s="31">
        <v>5035</v>
      </c>
      <c r="L74" s="31">
        <v>4886.95</v>
      </c>
      <c r="M74" s="31">
        <v>9.4805499999999991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480.35</v>
      </c>
      <c r="D75" s="38">
        <v>481.58333333333331</v>
      </c>
      <c r="E75" s="38">
        <v>478.31666666666661</v>
      </c>
      <c r="F75" s="38">
        <v>476.2833333333333</v>
      </c>
      <c r="G75" s="38">
        <v>473.01666666666659</v>
      </c>
      <c r="H75" s="38">
        <v>483.61666666666662</v>
      </c>
      <c r="I75" s="38">
        <v>486.88333333333338</v>
      </c>
      <c r="J75" s="38">
        <v>488.91666666666663</v>
      </c>
      <c r="K75" s="31">
        <v>484.85</v>
      </c>
      <c r="L75" s="31">
        <v>479.55</v>
      </c>
      <c r="M75" s="31">
        <v>15.79326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3568.9</v>
      </c>
      <c r="D76" s="38">
        <v>3560.8000000000006</v>
      </c>
      <c r="E76" s="38">
        <v>3538.6500000000015</v>
      </c>
      <c r="F76" s="38">
        <v>3508.400000000001</v>
      </c>
      <c r="G76" s="38">
        <v>3486.2500000000018</v>
      </c>
      <c r="H76" s="38">
        <v>3591.0500000000011</v>
      </c>
      <c r="I76" s="38">
        <v>3613.2</v>
      </c>
      <c r="J76" s="38">
        <v>3643.4500000000007</v>
      </c>
      <c r="K76" s="31">
        <v>3582.95</v>
      </c>
      <c r="L76" s="31">
        <v>3530.55</v>
      </c>
      <c r="M76" s="31">
        <v>2.5802200000000002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5925.55</v>
      </c>
      <c r="D77" s="38">
        <v>5914.45</v>
      </c>
      <c r="E77" s="38">
        <v>5883.9</v>
      </c>
      <c r="F77" s="38">
        <v>5842.25</v>
      </c>
      <c r="G77" s="38">
        <v>5811.7</v>
      </c>
      <c r="H77" s="38">
        <v>5956.0999999999995</v>
      </c>
      <c r="I77" s="38">
        <v>5986.6500000000005</v>
      </c>
      <c r="J77" s="38">
        <v>6028.2999999999993</v>
      </c>
      <c r="K77" s="31">
        <v>5945</v>
      </c>
      <c r="L77" s="31">
        <v>5872.8</v>
      </c>
      <c r="M77" s="31">
        <v>3.3764500000000002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3343.4</v>
      </c>
      <c r="D78" s="38">
        <v>3347.1333333333332</v>
      </c>
      <c r="E78" s="38">
        <v>3325.2666666666664</v>
      </c>
      <c r="F78" s="38">
        <v>3307.1333333333332</v>
      </c>
      <c r="G78" s="38">
        <v>3285.2666666666664</v>
      </c>
      <c r="H78" s="38">
        <v>3365.2666666666664</v>
      </c>
      <c r="I78" s="38">
        <v>3387.1333333333332</v>
      </c>
      <c r="J78" s="38">
        <v>3405.2666666666664</v>
      </c>
      <c r="K78" s="31">
        <v>3369</v>
      </c>
      <c r="L78" s="31">
        <v>3329</v>
      </c>
      <c r="M78" s="31">
        <v>3.4301400000000002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2934.05</v>
      </c>
      <c r="D79" s="38">
        <v>2913.7166666666672</v>
      </c>
      <c r="E79" s="38">
        <v>2870.2833333333342</v>
      </c>
      <c r="F79" s="38">
        <v>2806.5166666666669</v>
      </c>
      <c r="G79" s="38">
        <v>2763.0833333333339</v>
      </c>
      <c r="H79" s="38">
        <v>2977.4833333333345</v>
      </c>
      <c r="I79" s="38">
        <v>3020.916666666667</v>
      </c>
      <c r="J79" s="38">
        <v>3084.6833333333348</v>
      </c>
      <c r="K79" s="31">
        <v>2957.15</v>
      </c>
      <c r="L79" s="31">
        <v>2849.95</v>
      </c>
      <c r="M79" s="31">
        <v>10.5983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136.05000000000001</v>
      </c>
      <c r="D80" s="38">
        <v>135.68333333333337</v>
      </c>
      <c r="E80" s="38">
        <v>134.46666666666673</v>
      </c>
      <c r="F80" s="38">
        <v>132.88333333333335</v>
      </c>
      <c r="G80" s="38">
        <v>131.66666666666671</v>
      </c>
      <c r="H80" s="38">
        <v>137.26666666666674</v>
      </c>
      <c r="I80" s="38">
        <v>138.48333333333338</v>
      </c>
      <c r="J80" s="38">
        <v>140.06666666666675</v>
      </c>
      <c r="K80" s="31">
        <v>136.9</v>
      </c>
      <c r="L80" s="31">
        <v>134.1</v>
      </c>
      <c r="M80" s="31">
        <v>156.19405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2861.25</v>
      </c>
      <c r="D81" s="38">
        <v>2855.6333333333332</v>
      </c>
      <c r="E81" s="38">
        <v>2830.2666666666664</v>
      </c>
      <c r="F81" s="38">
        <v>2799.2833333333333</v>
      </c>
      <c r="G81" s="38">
        <v>2773.9166666666665</v>
      </c>
      <c r="H81" s="38">
        <v>2886.6166666666663</v>
      </c>
      <c r="I81" s="38">
        <v>2911.9833333333331</v>
      </c>
      <c r="J81" s="38">
        <v>2942.9666666666662</v>
      </c>
      <c r="K81" s="31">
        <v>2881</v>
      </c>
      <c r="L81" s="31">
        <v>2824.65</v>
      </c>
      <c r="M81" s="31">
        <v>0.73540000000000005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326.5</v>
      </c>
      <c r="D82" s="38">
        <v>325.01666666666671</v>
      </c>
      <c r="E82" s="38">
        <v>322.83333333333343</v>
      </c>
      <c r="F82" s="38">
        <v>319.16666666666674</v>
      </c>
      <c r="G82" s="38">
        <v>316.98333333333346</v>
      </c>
      <c r="H82" s="38">
        <v>328.68333333333339</v>
      </c>
      <c r="I82" s="38">
        <v>330.86666666666667</v>
      </c>
      <c r="J82" s="38">
        <v>334.53333333333336</v>
      </c>
      <c r="K82" s="31">
        <v>327.2</v>
      </c>
      <c r="L82" s="31">
        <v>321.35000000000002</v>
      </c>
      <c r="M82" s="31">
        <v>10.31438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117.05</v>
      </c>
      <c r="D83" s="38">
        <v>116.26666666666665</v>
      </c>
      <c r="E83" s="38">
        <v>115.1333333333333</v>
      </c>
      <c r="F83" s="38">
        <v>113.21666666666664</v>
      </c>
      <c r="G83" s="38">
        <v>112.08333333333329</v>
      </c>
      <c r="H83" s="38">
        <v>118.18333333333331</v>
      </c>
      <c r="I83" s="38">
        <v>119.31666666666666</v>
      </c>
      <c r="J83" s="38">
        <v>121.23333333333332</v>
      </c>
      <c r="K83" s="31">
        <v>117.4</v>
      </c>
      <c r="L83" s="31">
        <v>114.35</v>
      </c>
      <c r="M83" s="31">
        <v>94.105689999999996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1606.1</v>
      </c>
      <c r="D84" s="38">
        <v>1609.3500000000001</v>
      </c>
      <c r="E84" s="38">
        <v>1593.7000000000003</v>
      </c>
      <c r="F84" s="38">
        <v>1581.3000000000002</v>
      </c>
      <c r="G84" s="38">
        <v>1565.6500000000003</v>
      </c>
      <c r="H84" s="38">
        <v>1621.7500000000002</v>
      </c>
      <c r="I84" s="38">
        <v>1637.4000000000003</v>
      </c>
      <c r="J84" s="38">
        <v>1649.8000000000002</v>
      </c>
      <c r="K84" s="31">
        <v>1625</v>
      </c>
      <c r="L84" s="31">
        <v>1596.95</v>
      </c>
      <c r="M84" s="31">
        <v>2.2888700000000002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1037.45</v>
      </c>
      <c r="D85" s="38">
        <v>1033.3833333333332</v>
      </c>
      <c r="E85" s="38">
        <v>1026.7666666666664</v>
      </c>
      <c r="F85" s="38">
        <v>1016.0833333333333</v>
      </c>
      <c r="G85" s="38">
        <v>1009.4666666666665</v>
      </c>
      <c r="H85" s="38">
        <v>1044.0666666666664</v>
      </c>
      <c r="I85" s="38">
        <v>1050.6833333333332</v>
      </c>
      <c r="J85" s="38">
        <v>1061.3666666666663</v>
      </c>
      <c r="K85" s="31">
        <v>1040</v>
      </c>
      <c r="L85" s="31">
        <v>1022.7</v>
      </c>
      <c r="M85" s="31">
        <v>5.3026099999999996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1565.4</v>
      </c>
      <c r="D86" s="38">
        <v>1566.1166666666668</v>
      </c>
      <c r="E86" s="38">
        <v>1553.3333333333335</v>
      </c>
      <c r="F86" s="38">
        <v>1541.2666666666667</v>
      </c>
      <c r="G86" s="38">
        <v>1528.4833333333333</v>
      </c>
      <c r="H86" s="38">
        <v>1578.1833333333336</v>
      </c>
      <c r="I86" s="38">
        <v>1590.9666666666669</v>
      </c>
      <c r="J86" s="38">
        <v>1603.0333333333338</v>
      </c>
      <c r="K86" s="31">
        <v>1578.9</v>
      </c>
      <c r="L86" s="31">
        <v>1554.05</v>
      </c>
      <c r="M86" s="31">
        <v>3.4064100000000002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1805.8</v>
      </c>
      <c r="D87" s="38">
        <v>1809.6166666666668</v>
      </c>
      <c r="E87" s="38">
        <v>1794.2333333333336</v>
      </c>
      <c r="F87" s="38">
        <v>1782.6666666666667</v>
      </c>
      <c r="G87" s="38">
        <v>1767.2833333333335</v>
      </c>
      <c r="H87" s="38">
        <v>1821.1833333333336</v>
      </c>
      <c r="I87" s="38">
        <v>1836.5666666666668</v>
      </c>
      <c r="J87" s="38">
        <v>1848.1333333333337</v>
      </c>
      <c r="K87" s="31">
        <v>1825</v>
      </c>
      <c r="L87" s="31">
        <v>1798.05</v>
      </c>
      <c r="M87" s="31">
        <v>3.6466599999999998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454.6</v>
      </c>
      <c r="D88" s="38">
        <v>454.58333333333331</v>
      </c>
      <c r="E88" s="38">
        <v>452.16666666666663</v>
      </c>
      <c r="F88" s="38">
        <v>449.73333333333329</v>
      </c>
      <c r="G88" s="38">
        <v>447.31666666666661</v>
      </c>
      <c r="H88" s="38">
        <v>457.01666666666665</v>
      </c>
      <c r="I88" s="38">
        <v>459.43333333333328</v>
      </c>
      <c r="J88" s="38">
        <v>461.86666666666667</v>
      </c>
      <c r="K88" s="31">
        <v>457</v>
      </c>
      <c r="L88" s="31">
        <v>452.15</v>
      </c>
      <c r="M88" s="31">
        <v>7.2164700000000002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3891.45</v>
      </c>
      <c r="D89" s="38">
        <v>3873.9166666666665</v>
      </c>
      <c r="E89" s="38">
        <v>3839.6333333333332</v>
      </c>
      <c r="F89" s="38">
        <v>3787.8166666666666</v>
      </c>
      <c r="G89" s="38">
        <v>3753.5333333333333</v>
      </c>
      <c r="H89" s="38">
        <v>3925.7333333333331</v>
      </c>
      <c r="I89" s="38">
        <v>3960.0166666666669</v>
      </c>
      <c r="J89" s="38">
        <v>4011.833333333333</v>
      </c>
      <c r="K89" s="31">
        <v>3908.2</v>
      </c>
      <c r="L89" s="31">
        <v>3822.1</v>
      </c>
      <c r="M89" s="31">
        <v>9.0588200000000008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1319.25</v>
      </c>
      <c r="D90" s="38">
        <v>1312</v>
      </c>
      <c r="E90" s="38">
        <v>1303</v>
      </c>
      <c r="F90" s="38">
        <v>1286.75</v>
      </c>
      <c r="G90" s="38">
        <v>1277.75</v>
      </c>
      <c r="H90" s="38">
        <v>1328.25</v>
      </c>
      <c r="I90" s="38">
        <v>1337.25</v>
      </c>
      <c r="J90" s="38">
        <v>1353.5</v>
      </c>
      <c r="K90" s="31">
        <v>1321</v>
      </c>
      <c r="L90" s="31">
        <v>1295.75</v>
      </c>
      <c r="M90" s="31">
        <v>7.1293300000000004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1179.5</v>
      </c>
      <c r="D91" s="38">
        <v>1180.8833333333334</v>
      </c>
      <c r="E91" s="38">
        <v>1174.7666666666669</v>
      </c>
      <c r="F91" s="38">
        <v>1170.0333333333335</v>
      </c>
      <c r="G91" s="38">
        <v>1163.916666666667</v>
      </c>
      <c r="H91" s="38">
        <v>1185.6166666666668</v>
      </c>
      <c r="I91" s="38">
        <v>1191.7333333333331</v>
      </c>
      <c r="J91" s="38">
        <v>1196.4666666666667</v>
      </c>
      <c r="K91" s="31">
        <v>1187</v>
      </c>
      <c r="L91" s="31">
        <v>1176.1500000000001</v>
      </c>
      <c r="M91" s="31">
        <v>18.058869999999999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2499.85</v>
      </c>
      <c r="D92" s="38">
        <v>2501.1666666666665</v>
      </c>
      <c r="E92" s="38">
        <v>2460.9333333333329</v>
      </c>
      <c r="F92" s="38">
        <v>2422.0166666666664</v>
      </c>
      <c r="G92" s="38">
        <v>2381.7833333333328</v>
      </c>
      <c r="H92" s="38">
        <v>2540.083333333333</v>
      </c>
      <c r="I92" s="38">
        <v>2580.3166666666666</v>
      </c>
      <c r="J92" s="38">
        <v>2619.2333333333331</v>
      </c>
      <c r="K92" s="31">
        <v>2541.4</v>
      </c>
      <c r="L92" s="31">
        <v>2462.25</v>
      </c>
      <c r="M92" s="31">
        <v>6.9819300000000002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1582.7</v>
      </c>
      <c r="D93" s="38">
        <v>1586.8999999999999</v>
      </c>
      <c r="E93" s="38">
        <v>1575.7999999999997</v>
      </c>
      <c r="F93" s="38">
        <v>1568.8999999999999</v>
      </c>
      <c r="G93" s="38">
        <v>1557.7999999999997</v>
      </c>
      <c r="H93" s="38">
        <v>1593.7999999999997</v>
      </c>
      <c r="I93" s="38">
        <v>1604.8999999999996</v>
      </c>
      <c r="J93" s="38">
        <v>1611.7999999999997</v>
      </c>
      <c r="K93" s="31">
        <v>1598</v>
      </c>
      <c r="L93" s="31">
        <v>1580</v>
      </c>
      <c r="M93" s="31">
        <v>161.36785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635.85</v>
      </c>
      <c r="D94" s="38">
        <v>638.03333333333342</v>
      </c>
      <c r="E94" s="38">
        <v>622.01666666666688</v>
      </c>
      <c r="F94" s="38">
        <v>608.18333333333351</v>
      </c>
      <c r="G94" s="38">
        <v>592.16666666666697</v>
      </c>
      <c r="H94" s="38">
        <v>651.86666666666679</v>
      </c>
      <c r="I94" s="38">
        <v>667.88333333333344</v>
      </c>
      <c r="J94" s="38">
        <v>681.7166666666667</v>
      </c>
      <c r="K94" s="31">
        <v>654.04999999999995</v>
      </c>
      <c r="L94" s="31">
        <v>624.20000000000005</v>
      </c>
      <c r="M94" s="31">
        <v>81.869669999999999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2956.75</v>
      </c>
      <c r="D95" s="38">
        <v>2947.4500000000003</v>
      </c>
      <c r="E95" s="38">
        <v>2929.3000000000006</v>
      </c>
      <c r="F95" s="38">
        <v>2901.8500000000004</v>
      </c>
      <c r="G95" s="38">
        <v>2883.7000000000007</v>
      </c>
      <c r="H95" s="38">
        <v>2974.9000000000005</v>
      </c>
      <c r="I95" s="38">
        <v>2993.05</v>
      </c>
      <c r="J95" s="38">
        <v>3020.5000000000005</v>
      </c>
      <c r="K95" s="31">
        <v>2965.6</v>
      </c>
      <c r="L95" s="31">
        <v>2920</v>
      </c>
      <c r="M95" s="31">
        <v>2.5576400000000001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450.35</v>
      </c>
      <c r="D96" s="38">
        <v>451.0333333333333</v>
      </c>
      <c r="E96" s="38">
        <v>447.66666666666663</v>
      </c>
      <c r="F96" s="38">
        <v>444.98333333333335</v>
      </c>
      <c r="G96" s="38">
        <v>441.61666666666667</v>
      </c>
      <c r="H96" s="38">
        <v>453.71666666666658</v>
      </c>
      <c r="I96" s="38">
        <v>457.08333333333326</v>
      </c>
      <c r="J96" s="38">
        <v>459.76666666666654</v>
      </c>
      <c r="K96" s="31">
        <v>454.4</v>
      </c>
      <c r="L96" s="31">
        <v>448.35</v>
      </c>
      <c r="M96" s="31">
        <v>32.546849999999999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260.2</v>
      </c>
      <c r="D97" s="38">
        <v>260.68333333333334</v>
      </c>
      <c r="E97" s="38">
        <v>258.7166666666667</v>
      </c>
      <c r="F97" s="38">
        <v>257.23333333333335</v>
      </c>
      <c r="G97" s="38">
        <v>255.26666666666671</v>
      </c>
      <c r="H97" s="38">
        <v>262.16666666666669</v>
      </c>
      <c r="I97" s="38">
        <v>264.13333333333327</v>
      </c>
      <c r="J97" s="38">
        <v>265.61666666666667</v>
      </c>
      <c r="K97" s="31">
        <v>262.64999999999998</v>
      </c>
      <c r="L97" s="31">
        <v>259.2</v>
      </c>
      <c r="M97" s="31">
        <v>15.64969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2565.8000000000002</v>
      </c>
      <c r="D98" s="38">
        <v>2564.6</v>
      </c>
      <c r="E98" s="38">
        <v>2554.1999999999998</v>
      </c>
      <c r="F98" s="38">
        <v>2542.6</v>
      </c>
      <c r="G98" s="38">
        <v>2532.1999999999998</v>
      </c>
      <c r="H98" s="38">
        <v>2576.1999999999998</v>
      </c>
      <c r="I98" s="38">
        <v>2586.6000000000004</v>
      </c>
      <c r="J98" s="38">
        <v>2598.1999999999998</v>
      </c>
      <c r="K98" s="31">
        <v>2575</v>
      </c>
      <c r="L98" s="31">
        <v>2553</v>
      </c>
      <c r="M98" s="31">
        <v>9.6002500000000008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316.3</v>
      </c>
      <c r="D99" s="38">
        <v>315.55</v>
      </c>
      <c r="E99" s="38">
        <v>314.25</v>
      </c>
      <c r="F99" s="38">
        <v>312.2</v>
      </c>
      <c r="G99" s="38">
        <v>310.89999999999998</v>
      </c>
      <c r="H99" s="38">
        <v>317.60000000000002</v>
      </c>
      <c r="I99" s="38">
        <v>318.90000000000009</v>
      </c>
      <c r="J99" s="38">
        <v>320.95000000000005</v>
      </c>
      <c r="K99" s="31">
        <v>316.85000000000002</v>
      </c>
      <c r="L99" s="31">
        <v>313.5</v>
      </c>
      <c r="M99" s="31">
        <v>1.90788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40208.449999999997</v>
      </c>
      <c r="D100" s="38">
        <v>40269.716666666667</v>
      </c>
      <c r="E100" s="38">
        <v>39969.033333333333</v>
      </c>
      <c r="F100" s="38">
        <v>39729.616666666669</v>
      </c>
      <c r="G100" s="38">
        <v>39428.933333333334</v>
      </c>
      <c r="H100" s="38">
        <v>40509.133333333331</v>
      </c>
      <c r="I100" s="38">
        <v>40809.816666666666</v>
      </c>
      <c r="J100" s="38">
        <v>41049.23333333333</v>
      </c>
      <c r="K100" s="31">
        <v>40570.400000000001</v>
      </c>
      <c r="L100" s="31">
        <v>40030.300000000003</v>
      </c>
      <c r="M100" s="31">
        <v>1.925E-2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952</v>
      </c>
      <c r="D101" s="38">
        <v>952.75</v>
      </c>
      <c r="E101" s="38">
        <v>948.55</v>
      </c>
      <c r="F101" s="38">
        <v>945.09999999999991</v>
      </c>
      <c r="G101" s="38">
        <v>940.89999999999986</v>
      </c>
      <c r="H101" s="38">
        <v>956.2</v>
      </c>
      <c r="I101" s="38">
        <v>960.40000000000009</v>
      </c>
      <c r="J101" s="38">
        <v>963.85000000000014</v>
      </c>
      <c r="K101" s="31">
        <v>956.95</v>
      </c>
      <c r="L101" s="31">
        <v>949.3</v>
      </c>
      <c r="M101" s="31">
        <v>168.72719000000001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1324.8</v>
      </c>
      <c r="D102" s="38">
        <v>1331.6499999999999</v>
      </c>
      <c r="E102" s="38">
        <v>1314.8499999999997</v>
      </c>
      <c r="F102" s="38">
        <v>1304.8999999999999</v>
      </c>
      <c r="G102" s="38">
        <v>1288.0999999999997</v>
      </c>
      <c r="H102" s="38">
        <v>1341.5999999999997</v>
      </c>
      <c r="I102" s="38">
        <v>1358.3999999999999</v>
      </c>
      <c r="J102" s="38">
        <v>1368.3499999999997</v>
      </c>
      <c r="K102" s="31">
        <v>1348.45</v>
      </c>
      <c r="L102" s="31">
        <v>1321.7</v>
      </c>
      <c r="M102" s="31">
        <v>2.6282899999999998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547.54999999999995</v>
      </c>
      <c r="D103" s="38">
        <v>548.88333333333333</v>
      </c>
      <c r="E103" s="38">
        <v>536.76666666666665</v>
      </c>
      <c r="F103" s="38">
        <v>525.98333333333335</v>
      </c>
      <c r="G103" s="38">
        <v>513.86666666666667</v>
      </c>
      <c r="H103" s="38">
        <v>559.66666666666663</v>
      </c>
      <c r="I103" s="38">
        <v>571.78333333333319</v>
      </c>
      <c r="J103" s="38">
        <v>582.56666666666661</v>
      </c>
      <c r="K103" s="31">
        <v>561</v>
      </c>
      <c r="L103" s="31">
        <v>538.1</v>
      </c>
      <c r="M103" s="31">
        <v>28.645520000000001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7.7</v>
      </c>
      <c r="D104" s="38">
        <v>7.7166666666666659</v>
      </c>
      <c r="E104" s="38">
        <v>7.4833333333333316</v>
      </c>
      <c r="F104" s="38">
        <v>7.2666666666666657</v>
      </c>
      <c r="G104" s="38">
        <v>7.0333333333333314</v>
      </c>
      <c r="H104" s="38">
        <v>7.9333333333333318</v>
      </c>
      <c r="I104" s="38">
        <v>8.1666666666666661</v>
      </c>
      <c r="J104" s="38">
        <v>8.3833333333333329</v>
      </c>
      <c r="K104" s="31">
        <v>7.95</v>
      </c>
      <c r="L104" s="31">
        <v>7.5</v>
      </c>
      <c r="M104" s="31">
        <v>2112.01955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91.95</v>
      </c>
      <c r="D105" s="38">
        <v>91.45</v>
      </c>
      <c r="E105" s="38">
        <v>90.4</v>
      </c>
      <c r="F105" s="38">
        <v>88.850000000000009</v>
      </c>
      <c r="G105" s="38">
        <v>87.800000000000011</v>
      </c>
      <c r="H105" s="38">
        <v>93</v>
      </c>
      <c r="I105" s="38">
        <v>94.049999999999983</v>
      </c>
      <c r="J105" s="38">
        <v>95.6</v>
      </c>
      <c r="K105" s="31">
        <v>92.5</v>
      </c>
      <c r="L105" s="31">
        <v>89.9</v>
      </c>
      <c r="M105" s="31">
        <v>493.08877999999999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442.25</v>
      </c>
      <c r="D106" s="38">
        <v>440.73333333333335</v>
      </c>
      <c r="E106" s="38">
        <v>437.7166666666667</v>
      </c>
      <c r="F106" s="38">
        <v>433.18333333333334</v>
      </c>
      <c r="G106" s="38">
        <v>430.16666666666669</v>
      </c>
      <c r="H106" s="38">
        <v>445.26666666666671</v>
      </c>
      <c r="I106" s="38">
        <v>448.28333333333336</v>
      </c>
      <c r="J106" s="38">
        <v>452.81666666666672</v>
      </c>
      <c r="K106" s="31">
        <v>443.75</v>
      </c>
      <c r="L106" s="31">
        <v>436.2</v>
      </c>
      <c r="M106" s="31">
        <v>9.7121200000000005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388.6</v>
      </c>
      <c r="D107" s="38">
        <v>385.8</v>
      </c>
      <c r="E107" s="38">
        <v>382.20000000000005</v>
      </c>
      <c r="F107" s="38">
        <v>375.8</v>
      </c>
      <c r="G107" s="38">
        <v>372.20000000000005</v>
      </c>
      <c r="H107" s="38">
        <v>392.20000000000005</v>
      </c>
      <c r="I107" s="38">
        <v>395.80000000000007</v>
      </c>
      <c r="J107" s="38">
        <v>402.20000000000005</v>
      </c>
      <c r="K107" s="31">
        <v>389.4</v>
      </c>
      <c r="L107" s="31">
        <v>379.4</v>
      </c>
      <c r="M107" s="31">
        <v>30.505490000000002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410.45</v>
      </c>
      <c r="D108" s="38">
        <v>410.40000000000003</v>
      </c>
      <c r="E108" s="38">
        <v>407.80000000000007</v>
      </c>
      <c r="F108" s="38">
        <v>405.15000000000003</v>
      </c>
      <c r="G108" s="38">
        <v>402.55000000000007</v>
      </c>
      <c r="H108" s="38">
        <v>413.05000000000007</v>
      </c>
      <c r="I108" s="38">
        <v>415.65000000000009</v>
      </c>
      <c r="J108" s="38">
        <v>418.30000000000007</v>
      </c>
      <c r="K108" s="31">
        <v>413</v>
      </c>
      <c r="L108" s="31">
        <v>407.75</v>
      </c>
      <c r="M108" s="31">
        <v>10.03166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2473.1999999999998</v>
      </c>
      <c r="D109" s="38">
        <v>2463.0333333333333</v>
      </c>
      <c r="E109" s="38">
        <v>2446.8666666666668</v>
      </c>
      <c r="F109" s="38">
        <v>2420.5333333333333</v>
      </c>
      <c r="G109" s="38">
        <v>2404.3666666666668</v>
      </c>
      <c r="H109" s="38">
        <v>2489.3666666666668</v>
      </c>
      <c r="I109" s="38">
        <v>2505.5333333333338</v>
      </c>
      <c r="J109" s="38">
        <v>2531.8666666666668</v>
      </c>
      <c r="K109" s="31">
        <v>2479.1999999999998</v>
      </c>
      <c r="L109" s="31">
        <v>2436.6999999999998</v>
      </c>
      <c r="M109" s="31">
        <v>9.5017999999999994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1401.15</v>
      </c>
      <c r="D110" s="38">
        <v>1399.95</v>
      </c>
      <c r="E110" s="38">
        <v>1395.3000000000002</v>
      </c>
      <c r="F110" s="38">
        <v>1389.45</v>
      </c>
      <c r="G110" s="38">
        <v>1384.8000000000002</v>
      </c>
      <c r="H110" s="38">
        <v>1405.8000000000002</v>
      </c>
      <c r="I110" s="38">
        <v>1410.4500000000003</v>
      </c>
      <c r="J110" s="38">
        <v>1416.3000000000002</v>
      </c>
      <c r="K110" s="31">
        <v>1404.6</v>
      </c>
      <c r="L110" s="31">
        <v>1394.1</v>
      </c>
      <c r="M110" s="31">
        <v>12.2491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161.65</v>
      </c>
      <c r="D111" s="38">
        <v>160.73333333333332</v>
      </c>
      <c r="E111" s="38">
        <v>158.46666666666664</v>
      </c>
      <c r="F111" s="38">
        <v>155.28333333333333</v>
      </c>
      <c r="G111" s="38">
        <v>153.01666666666665</v>
      </c>
      <c r="H111" s="38">
        <v>163.91666666666663</v>
      </c>
      <c r="I111" s="38">
        <v>166.18333333333334</v>
      </c>
      <c r="J111" s="38">
        <v>169.36666666666662</v>
      </c>
      <c r="K111" s="31">
        <v>163</v>
      </c>
      <c r="L111" s="31">
        <v>157.55000000000001</v>
      </c>
      <c r="M111" s="31">
        <v>68.861239999999995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1403.75</v>
      </c>
      <c r="D112" s="38">
        <v>1402.1500000000003</v>
      </c>
      <c r="E112" s="38">
        <v>1398.2500000000007</v>
      </c>
      <c r="F112" s="38">
        <v>1392.7500000000005</v>
      </c>
      <c r="G112" s="38">
        <v>1388.8500000000008</v>
      </c>
      <c r="H112" s="38">
        <v>1407.6500000000005</v>
      </c>
      <c r="I112" s="38">
        <v>1411.5500000000002</v>
      </c>
      <c r="J112" s="38">
        <v>1417.0500000000004</v>
      </c>
      <c r="K112" s="31">
        <v>1406.05</v>
      </c>
      <c r="L112" s="31">
        <v>1396.65</v>
      </c>
      <c r="M112" s="31">
        <v>28.907139999999998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91.85</v>
      </c>
      <c r="D113" s="38">
        <v>91.966666666666654</v>
      </c>
      <c r="E113" s="38">
        <v>91.533333333333303</v>
      </c>
      <c r="F113" s="38">
        <v>91.216666666666654</v>
      </c>
      <c r="G113" s="38">
        <v>90.783333333333303</v>
      </c>
      <c r="H113" s="38">
        <v>92.283333333333303</v>
      </c>
      <c r="I113" s="38">
        <v>92.716666666666669</v>
      </c>
      <c r="J113" s="38">
        <v>93.033333333333303</v>
      </c>
      <c r="K113" s="31">
        <v>92.4</v>
      </c>
      <c r="L113" s="31">
        <v>91.65</v>
      </c>
      <c r="M113" s="31">
        <v>52.743789999999997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884.95</v>
      </c>
      <c r="D114" s="38">
        <v>888.35</v>
      </c>
      <c r="E114" s="38">
        <v>879.95</v>
      </c>
      <c r="F114" s="38">
        <v>874.95</v>
      </c>
      <c r="G114" s="38">
        <v>866.55000000000007</v>
      </c>
      <c r="H114" s="38">
        <v>893.35</v>
      </c>
      <c r="I114" s="38">
        <v>901.74999999999989</v>
      </c>
      <c r="J114" s="38">
        <v>906.75</v>
      </c>
      <c r="K114" s="31">
        <v>896.75</v>
      </c>
      <c r="L114" s="31">
        <v>883.35</v>
      </c>
      <c r="M114" s="31">
        <v>2.6326700000000001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651.70000000000005</v>
      </c>
      <c r="D115" s="38">
        <v>651.81666666666672</v>
      </c>
      <c r="E115" s="38">
        <v>647.13333333333344</v>
      </c>
      <c r="F115" s="38">
        <v>642.56666666666672</v>
      </c>
      <c r="G115" s="38">
        <v>637.88333333333344</v>
      </c>
      <c r="H115" s="38">
        <v>656.38333333333344</v>
      </c>
      <c r="I115" s="38">
        <v>661.06666666666661</v>
      </c>
      <c r="J115" s="38">
        <v>665.63333333333344</v>
      </c>
      <c r="K115" s="31">
        <v>656.5</v>
      </c>
      <c r="L115" s="31">
        <v>647.25</v>
      </c>
      <c r="M115" s="31">
        <v>10.480219999999999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47.85</v>
      </c>
      <c r="D116" s="38">
        <v>47.883333333333333</v>
      </c>
      <c r="E116" s="38">
        <v>47.566666666666663</v>
      </c>
      <c r="F116" s="38">
        <v>47.283333333333331</v>
      </c>
      <c r="G116" s="38">
        <v>46.966666666666661</v>
      </c>
      <c r="H116" s="38">
        <v>48.166666666666664</v>
      </c>
      <c r="I116" s="38">
        <v>48.483333333333341</v>
      </c>
      <c r="J116" s="38">
        <v>48.766666666666666</v>
      </c>
      <c r="K116" s="31">
        <v>48.2</v>
      </c>
      <c r="L116" s="31">
        <v>47.6</v>
      </c>
      <c r="M116" s="31">
        <v>408.81272999999999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454.25</v>
      </c>
      <c r="D117" s="38">
        <v>452.13333333333338</v>
      </c>
      <c r="E117" s="38">
        <v>449.11666666666679</v>
      </c>
      <c r="F117" s="38">
        <v>443.98333333333341</v>
      </c>
      <c r="G117" s="38">
        <v>440.96666666666681</v>
      </c>
      <c r="H117" s="38">
        <v>457.26666666666677</v>
      </c>
      <c r="I117" s="38">
        <v>460.2833333333333</v>
      </c>
      <c r="J117" s="38">
        <v>465.41666666666674</v>
      </c>
      <c r="K117" s="31">
        <v>455.15</v>
      </c>
      <c r="L117" s="31">
        <v>447</v>
      </c>
      <c r="M117" s="31">
        <v>98.549449999999993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655.85</v>
      </c>
      <c r="D118" s="38">
        <v>654.6</v>
      </c>
      <c r="E118" s="38">
        <v>650.5</v>
      </c>
      <c r="F118" s="38">
        <v>645.15</v>
      </c>
      <c r="G118" s="38">
        <v>641.04999999999995</v>
      </c>
      <c r="H118" s="38">
        <v>659.95</v>
      </c>
      <c r="I118" s="38">
        <v>664.05000000000018</v>
      </c>
      <c r="J118" s="38">
        <v>669.40000000000009</v>
      </c>
      <c r="K118" s="31">
        <v>658.7</v>
      </c>
      <c r="L118" s="31">
        <v>649.25</v>
      </c>
      <c r="M118" s="31">
        <v>12.672879999999999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360.6</v>
      </c>
      <c r="D119" s="38">
        <v>362.11666666666662</v>
      </c>
      <c r="E119" s="38">
        <v>357.28333333333325</v>
      </c>
      <c r="F119" s="38">
        <v>353.96666666666664</v>
      </c>
      <c r="G119" s="38">
        <v>349.13333333333327</v>
      </c>
      <c r="H119" s="38">
        <v>365.43333333333322</v>
      </c>
      <c r="I119" s="38">
        <v>370.26666666666659</v>
      </c>
      <c r="J119" s="38">
        <v>373.5833333333332</v>
      </c>
      <c r="K119" s="31">
        <v>366.95</v>
      </c>
      <c r="L119" s="31">
        <v>358.8</v>
      </c>
      <c r="M119" s="31">
        <v>24.0913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795.2</v>
      </c>
      <c r="D120" s="38">
        <v>795.81666666666661</v>
      </c>
      <c r="E120" s="38">
        <v>791.68333333333317</v>
      </c>
      <c r="F120" s="38">
        <v>788.16666666666652</v>
      </c>
      <c r="G120" s="38">
        <v>784.03333333333308</v>
      </c>
      <c r="H120" s="38">
        <v>799.33333333333326</v>
      </c>
      <c r="I120" s="38">
        <v>803.4666666666667</v>
      </c>
      <c r="J120" s="38">
        <v>806.98333333333335</v>
      </c>
      <c r="K120" s="31">
        <v>799.95</v>
      </c>
      <c r="L120" s="31">
        <v>792.3</v>
      </c>
      <c r="M120" s="31">
        <v>8.2310800000000004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492.05</v>
      </c>
      <c r="D121" s="38">
        <v>489.98333333333329</v>
      </c>
      <c r="E121" s="38">
        <v>485.71666666666658</v>
      </c>
      <c r="F121" s="38">
        <v>479.38333333333327</v>
      </c>
      <c r="G121" s="38">
        <v>475.11666666666656</v>
      </c>
      <c r="H121" s="38">
        <v>496.31666666666661</v>
      </c>
      <c r="I121" s="38">
        <v>500.58333333333337</v>
      </c>
      <c r="J121" s="38">
        <v>506.91666666666663</v>
      </c>
      <c r="K121" s="31">
        <v>494.25</v>
      </c>
      <c r="L121" s="31">
        <v>483.65</v>
      </c>
      <c r="M121" s="31">
        <v>15.21486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1763.1</v>
      </c>
      <c r="D122" s="38">
        <v>1764.5166666666667</v>
      </c>
      <c r="E122" s="38">
        <v>1757.0333333333333</v>
      </c>
      <c r="F122" s="38">
        <v>1750.9666666666667</v>
      </c>
      <c r="G122" s="38">
        <v>1743.4833333333333</v>
      </c>
      <c r="H122" s="38">
        <v>1770.5833333333333</v>
      </c>
      <c r="I122" s="38">
        <v>1778.0666666666664</v>
      </c>
      <c r="J122" s="38">
        <v>1784.1333333333332</v>
      </c>
      <c r="K122" s="31">
        <v>1772</v>
      </c>
      <c r="L122" s="31">
        <v>1758.45</v>
      </c>
      <c r="M122" s="31">
        <v>33.288119999999999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123.7</v>
      </c>
      <c r="D123" s="38">
        <v>123.10000000000001</v>
      </c>
      <c r="E123" s="38">
        <v>120.40000000000002</v>
      </c>
      <c r="F123" s="38">
        <v>117.10000000000001</v>
      </c>
      <c r="G123" s="38">
        <v>114.40000000000002</v>
      </c>
      <c r="H123" s="38">
        <v>126.40000000000002</v>
      </c>
      <c r="I123" s="38">
        <v>129.10000000000002</v>
      </c>
      <c r="J123" s="38">
        <v>132.40000000000003</v>
      </c>
      <c r="K123" s="31">
        <v>125.8</v>
      </c>
      <c r="L123" s="31">
        <v>119.8</v>
      </c>
      <c r="M123" s="31">
        <v>77.817809999999994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2251</v>
      </c>
      <c r="D124" s="38">
        <v>2259.4500000000003</v>
      </c>
      <c r="E124" s="38">
        <v>2237.4500000000007</v>
      </c>
      <c r="F124" s="38">
        <v>2223.9000000000005</v>
      </c>
      <c r="G124" s="38">
        <v>2201.900000000001</v>
      </c>
      <c r="H124" s="38">
        <v>2273.0000000000005</v>
      </c>
      <c r="I124" s="38">
        <v>2294.9999999999995</v>
      </c>
      <c r="J124" s="38">
        <v>2308.5500000000002</v>
      </c>
      <c r="K124" s="31">
        <v>2281.4499999999998</v>
      </c>
      <c r="L124" s="31">
        <v>2245.9</v>
      </c>
      <c r="M124" s="31">
        <v>0.86616000000000004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391.25</v>
      </c>
      <c r="D125" s="38">
        <v>390.18333333333334</v>
      </c>
      <c r="E125" s="38">
        <v>387.76666666666665</v>
      </c>
      <c r="F125" s="38">
        <v>384.2833333333333</v>
      </c>
      <c r="G125" s="38">
        <v>381.86666666666662</v>
      </c>
      <c r="H125" s="38">
        <v>393.66666666666669</v>
      </c>
      <c r="I125" s="38">
        <v>396.08333333333331</v>
      </c>
      <c r="J125" s="38">
        <v>399.56666666666672</v>
      </c>
      <c r="K125" s="31">
        <v>392.6</v>
      </c>
      <c r="L125" s="31">
        <v>386.7</v>
      </c>
      <c r="M125" s="31">
        <v>13.585889999999999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422.9</v>
      </c>
      <c r="D126" s="38">
        <v>423.59999999999997</v>
      </c>
      <c r="E126" s="38">
        <v>420.04999999999995</v>
      </c>
      <c r="F126" s="38">
        <v>417.2</v>
      </c>
      <c r="G126" s="38">
        <v>413.65</v>
      </c>
      <c r="H126" s="38">
        <v>426.44999999999993</v>
      </c>
      <c r="I126" s="38">
        <v>430</v>
      </c>
      <c r="J126" s="38">
        <v>432.84999999999991</v>
      </c>
      <c r="K126" s="31">
        <v>427.15</v>
      </c>
      <c r="L126" s="31">
        <v>420.75</v>
      </c>
      <c r="M126" s="31">
        <v>24.51605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663.9</v>
      </c>
      <c r="D127" s="38">
        <v>661.0333333333333</v>
      </c>
      <c r="E127" s="38">
        <v>655.01666666666665</v>
      </c>
      <c r="F127" s="38">
        <v>646.13333333333333</v>
      </c>
      <c r="G127" s="38">
        <v>640.11666666666667</v>
      </c>
      <c r="H127" s="38">
        <v>669.91666666666663</v>
      </c>
      <c r="I127" s="38">
        <v>675.93333333333328</v>
      </c>
      <c r="J127" s="38">
        <v>684.81666666666661</v>
      </c>
      <c r="K127" s="31">
        <v>667.05</v>
      </c>
      <c r="L127" s="31">
        <v>652.15</v>
      </c>
      <c r="M127" s="31">
        <v>17.86271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2678.8</v>
      </c>
      <c r="D128" s="38">
        <v>2675.4833333333336</v>
      </c>
      <c r="E128" s="38">
        <v>2665.3166666666671</v>
      </c>
      <c r="F128" s="38">
        <v>2651.8333333333335</v>
      </c>
      <c r="G128" s="38">
        <v>2641.666666666667</v>
      </c>
      <c r="H128" s="38">
        <v>2688.9666666666672</v>
      </c>
      <c r="I128" s="38">
        <v>2699.1333333333332</v>
      </c>
      <c r="J128" s="38">
        <v>2712.6166666666672</v>
      </c>
      <c r="K128" s="31">
        <v>2685.65</v>
      </c>
      <c r="L128" s="31">
        <v>2662</v>
      </c>
      <c r="M128" s="31">
        <v>14.9718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5139.8999999999996</v>
      </c>
      <c r="D129" s="38">
        <v>5139.6333333333332</v>
      </c>
      <c r="E129" s="38">
        <v>5109.2666666666664</v>
      </c>
      <c r="F129" s="38">
        <v>5078.6333333333332</v>
      </c>
      <c r="G129" s="38">
        <v>5048.2666666666664</v>
      </c>
      <c r="H129" s="38">
        <v>5170.2666666666664</v>
      </c>
      <c r="I129" s="38">
        <v>5200.6333333333332</v>
      </c>
      <c r="J129" s="38">
        <v>5231.2666666666664</v>
      </c>
      <c r="K129" s="31">
        <v>5170</v>
      </c>
      <c r="L129" s="31">
        <v>5109</v>
      </c>
      <c r="M129" s="31">
        <v>1.7535499999999999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4355.25</v>
      </c>
      <c r="D130" s="38">
        <v>4352.6500000000005</v>
      </c>
      <c r="E130" s="38">
        <v>4322.8500000000013</v>
      </c>
      <c r="F130" s="38">
        <v>4290.4500000000007</v>
      </c>
      <c r="G130" s="38">
        <v>4260.6500000000015</v>
      </c>
      <c r="H130" s="38">
        <v>4385.0500000000011</v>
      </c>
      <c r="I130" s="38">
        <v>4414.8500000000004</v>
      </c>
      <c r="J130" s="38">
        <v>4447.2500000000009</v>
      </c>
      <c r="K130" s="31">
        <v>4382.45</v>
      </c>
      <c r="L130" s="31">
        <v>4320.25</v>
      </c>
      <c r="M130" s="31">
        <v>1.5243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1091.0999999999999</v>
      </c>
      <c r="D131" s="38">
        <v>1090.3500000000001</v>
      </c>
      <c r="E131" s="38">
        <v>1086.7000000000003</v>
      </c>
      <c r="F131" s="38">
        <v>1082.3000000000002</v>
      </c>
      <c r="G131" s="38">
        <v>1078.6500000000003</v>
      </c>
      <c r="H131" s="38">
        <v>1094.7500000000002</v>
      </c>
      <c r="I131" s="38">
        <v>1098.4000000000003</v>
      </c>
      <c r="J131" s="38">
        <v>1102.8000000000002</v>
      </c>
      <c r="K131" s="31">
        <v>1094</v>
      </c>
      <c r="L131" s="31">
        <v>1085.95</v>
      </c>
      <c r="M131" s="31">
        <v>8.8677899999999994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1550.5</v>
      </c>
      <c r="D132" s="38">
        <v>1546.75</v>
      </c>
      <c r="E132" s="38">
        <v>1538.5</v>
      </c>
      <c r="F132" s="38">
        <v>1526.5</v>
      </c>
      <c r="G132" s="38">
        <v>1518.25</v>
      </c>
      <c r="H132" s="38">
        <v>1558.75</v>
      </c>
      <c r="I132" s="38">
        <v>1567</v>
      </c>
      <c r="J132" s="38">
        <v>1579</v>
      </c>
      <c r="K132" s="31">
        <v>1555</v>
      </c>
      <c r="L132" s="31">
        <v>1534.75</v>
      </c>
      <c r="M132" s="31">
        <v>9.7560699999999994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288.64999999999998</v>
      </c>
      <c r="D133" s="38">
        <v>284.63333333333333</v>
      </c>
      <c r="E133" s="38">
        <v>279.66666666666663</v>
      </c>
      <c r="F133" s="38">
        <v>270.68333333333328</v>
      </c>
      <c r="G133" s="38">
        <v>265.71666666666658</v>
      </c>
      <c r="H133" s="38">
        <v>293.61666666666667</v>
      </c>
      <c r="I133" s="38">
        <v>298.58333333333337</v>
      </c>
      <c r="J133" s="38">
        <v>307.56666666666672</v>
      </c>
      <c r="K133" s="31">
        <v>289.60000000000002</v>
      </c>
      <c r="L133" s="31">
        <v>275.64999999999998</v>
      </c>
      <c r="M133" s="31">
        <v>58.888190000000002</v>
      </c>
      <c r="N133" s="1"/>
      <c r="O133" s="1"/>
    </row>
    <row r="134" spans="1:15" ht="12.75" customHeight="1">
      <c r="A134" s="56">
        <v>125</v>
      </c>
      <c r="B134" s="58" t="s">
        <v>883</v>
      </c>
      <c r="C134" s="31">
        <v>1850.15</v>
      </c>
      <c r="D134" s="38">
        <v>1850.5166666666667</v>
      </c>
      <c r="E134" s="38">
        <v>1824.6333333333332</v>
      </c>
      <c r="F134" s="38">
        <v>1799.1166666666666</v>
      </c>
      <c r="G134" s="38">
        <v>1773.2333333333331</v>
      </c>
      <c r="H134" s="38">
        <v>1876.0333333333333</v>
      </c>
      <c r="I134" s="38">
        <v>1901.916666666667</v>
      </c>
      <c r="J134" s="38">
        <v>1927.4333333333334</v>
      </c>
      <c r="K134" s="31">
        <v>1876.4</v>
      </c>
      <c r="L134" s="31">
        <v>1825</v>
      </c>
      <c r="M134" s="31">
        <v>2.2729400000000002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558.79999999999995</v>
      </c>
      <c r="D135" s="38">
        <v>557.69999999999993</v>
      </c>
      <c r="E135" s="38">
        <v>555.39999999999986</v>
      </c>
      <c r="F135" s="38">
        <v>551.99999999999989</v>
      </c>
      <c r="G135" s="38">
        <v>549.69999999999982</v>
      </c>
      <c r="H135" s="38">
        <v>561.09999999999991</v>
      </c>
      <c r="I135" s="38">
        <v>563.39999999999986</v>
      </c>
      <c r="J135" s="38">
        <v>566.79999999999995</v>
      </c>
      <c r="K135" s="31">
        <v>560</v>
      </c>
      <c r="L135" s="31">
        <v>554.29999999999995</v>
      </c>
      <c r="M135" s="31">
        <v>5.58087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9491.9</v>
      </c>
      <c r="D136" s="38">
        <v>9469.8833333333332</v>
      </c>
      <c r="E136" s="38">
        <v>9431.7166666666672</v>
      </c>
      <c r="F136" s="38">
        <v>9371.5333333333347</v>
      </c>
      <c r="G136" s="38">
        <v>9333.3666666666686</v>
      </c>
      <c r="H136" s="38">
        <v>9530.0666666666657</v>
      </c>
      <c r="I136" s="38">
        <v>9568.2333333333336</v>
      </c>
      <c r="J136" s="38">
        <v>9628.4166666666642</v>
      </c>
      <c r="K136" s="31">
        <v>9508.0499999999993</v>
      </c>
      <c r="L136" s="31">
        <v>9409.7000000000007</v>
      </c>
      <c r="M136" s="31">
        <v>4.3593000000000002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569.25</v>
      </c>
      <c r="D137" s="38">
        <v>562.58333333333337</v>
      </c>
      <c r="E137" s="38">
        <v>555.16666666666674</v>
      </c>
      <c r="F137" s="38">
        <v>541.08333333333337</v>
      </c>
      <c r="G137" s="38">
        <v>533.66666666666674</v>
      </c>
      <c r="H137" s="38">
        <v>576.66666666666674</v>
      </c>
      <c r="I137" s="38">
        <v>584.08333333333348</v>
      </c>
      <c r="J137" s="38">
        <v>598.16666666666674</v>
      </c>
      <c r="K137" s="31">
        <v>570</v>
      </c>
      <c r="L137" s="31">
        <v>548.5</v>
      </c>
      <c r="M137" s="31">
        <v>15.248989999999999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1034.2</v>
      </c>
      <c r="D138" s="38">
        <v>1023.5833333333334</v>
      </c>
      <c r="E138" s="38">
        <v>1010.6166666666668</v>
      </c>
      <c r="F138" s="38">
        <v>987.03333333333342</v>
      </c>
      <c r="G138" s="38">
        <v>974.06666666666683</v>
      </c>
      <c r="H138" s="38">
        <v>1047.1666666666667</v>
      </c>
      <c r="I138" s="38">
        <v>1060.1333333333332</v>
      </c>
      <c r="J138" s="38">
        <v>1083.7166666666667</v>
      </c>
      <c r="K138" s="31">
        <v>1036.55</v>
      </c>
      <c r="L138" s="31">
        <v>1000</v>
      </c>
      <c r="M138" s="31">
        <v>15.046469999999999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883.75</v>
      </c>
      <c r="D139" s="38">
        <v>882.7833333333333</v>
      </c>
      <c r="E139" s="38">
        <v>866.96666666666658</v>
      </c>
      <c r="F139" s="38">
        <v>850.18333333333328</v>
      </c>
      <c r="G139" s="38">
        <v>834.36666666666656</v>
      </c>
      <c r="H139" s="38">
        <v>899.56666666666661</v>
      </c>
      <c r="I139" s="38">
        <v>915.38333333333321</v>
      </c>
      <c r="J139" s="38">
        <v>932.16666666666663</v>
      </c>
      <c r="K139" s="31">
        <v>898.6</v>
      </c>
      <c r="L139" s="31">
        <v>866</v>
      </c>
      <c r="M139" s="31">
        <v>15.385730000000001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95.3</v>
      </c>
      <c r="D140" s="38">
        <v>95.333333333333329</v>
      </c>
      <c r="E140" s="38">
        <v>94.766666666666652</v>
      </c>
      <c r="F140" s="38">
        <v>94.23333333333332</v>
      </c>
      <c r="G140" s="38">
        <v>93.666666666666643</v>
      </c>
      <c r="H140" s="38">
        <v>95.86666666666666</v>
      </c>
      <c r="I140" s="38">
        <v>96.433333333333351</v>
      </c>
      <c r="J140" s="38">
        <v>96.966666666666669</v>
      </c>
      <c r="K140" s="31">
        <v>95.9</v>
      </c>
      <c r="L140" s="31">
        <v>94.8</v>
      </c>
      <c r="M140" s="31">
        <v>42.380769999999998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2368.5</v>
      </c>
      <c r="D141" s="38">
        <v>2355.75</v>
      </c>
      <c r="E141" s="38">
        <v>2338.25</v>
      </c>
      <c r="F141" s="38">
        <v>2308</v>
      </c>
      <c r="G141" s="38">
        <v>2290.5</v>
      </c>
      <c r="H141" s="38">
        <v>2386</v>
      </c>
      <c r="I141" s="38">
        <v>2403.5</v>
      </c>
      <c r="J141" s="38">
        <v>2433.75</v>
      </c>
      <c r="K141" s="31">
        <v>2373.25</v>
      </c>
      <c r="L141" s="31">
        <v>2325.5</v>
      </c>
      <c r="M141" s="31">
        <v>5.0559900000000004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108411.8</v>
      </c>
      <c r="D142" s="38">
        <v>108239.91666666667</v>
      </c>
      <c r="E142" s="38">
        <v>107929.88333333335</v>
      </c>
      <c r="F142" s="38">
        <v>107447.96666666667</v>
      </c>
      <c r="G142" s="38">
        <v>107137.93333333335</v>
      </c>
      <c r="H142" s="38">
        <v>108721.83333333334</v>
      </c>
      <c r="I142" s="38">
        <v>109031.86666666667</v>
      </c>
      <c r="J142" s="38">
        <v>109513.78333333334</v>
      </c>
      <c r="K142" s="31">
        <v>108549.95</v>
      </c>
      <c r="L142" s="31">
        <v>107758</v>
      </c>
      <c r="M142" s="31">
        <v>3.5659999999999997E-2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59.7</v>
      </c>
      <c r="D143" s="38">
        <v>59.683333333333337</v>
      </c>
      <c r="E143" s="38">
        <v>59.116666666666674</v>
      </c>
      <c r="F143" s="38">
        <v>58.533333333333339</v>
      </c>
      <c r="G143" s="38">
        <v>57.966666666666676</v>
      </c>
      <c r="H143" s="38">
        <v>60.266666666666673</v>
      </c>
      <c r="I143" s="38">
        <v>60.833333333333336</v>
      </c>
      <c r="J143" s="38">
        <v>61.416666666666671</v>
      </c>
      <c r="K143" s="31">
        <v>60.25</v>
      </c>
      <c r="L143" s="31">
        <v>59.1</v>
      </c>
      <c r="M143" s="31">
        <v>60.512270000000001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1255.7</v>
      </c>
      <c r="D144" s="38">
        <v>1258.4833333333333</v>
      </c>
      <c r="E144" s="38">
        <v>1248.2166666666667</v>
      </c>
      <c r="F144" s="38">
        <v>1240.7333333333333</v>
      </c>
      <c r="G144" s="38">
        <v>1230.4666666666667</v>
      </c>
      <c r="H144" s="38">
        <v>1265.9666666666667</v>
      </c>
      <c r="I144" s="38">
        <v>1276.2333333333336</v>
      </c>
      <c r="J144" s="38">
        <v>1283.7166666666667</v>
      </c>
      <c r="K144" s="31">
        <v>1268.75</v>
      </c>
      <c r="L144" s="31">
        <v>1251</v>
      </c>
      <c r="M144" s="31">
        <v>4.8598600000000003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4174.5</v>
      </c>
      <c r="D145" s="38">
        <v>4185.7</v>
      </c>
      <c r="E145" s="38">
        <v>4157.8499999999995</v>
      </c>
      <c r="F145" s="38">
        <v>4141.2</v>
      </c>
      <c r="G145" s="38">
        <v>4113.3499999999995</v>
      </c>
      <c r="H145" s="38">
        <v>4202.3499999999995</v>
      </c>
      <c r="I145" s="38">
        <v>4230.2</v>
      </c>
      <c r="J145" s="38">
        <v>4246.8499999999995</v>
      </c>
      <c r="K145" s="31">
        <v>4213.55</v>
      </c>
      <c r="L145" s="31">
        <v>4169.05</v>
      </c>
      <c r="M145" s="31">
        <v>1.57223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4489.7</v>
      </c>
      <c r="D146" s="38">
        <v>4484.6000000000004</v>
      </c>
      <c r="E146" s="38">
        <v>4459.2000000000007</v>
      </c>
      <c r="F146" s="38">
        <v>4428.7000000000007</v>
      </c>
      <c r="G146" s="38">
        <v>4403.3000000000011</v>
      </c>
      <c r="H146" s="38">
        <v>4515.1000000000004</v>
      </c>
      <c r="I146" s="38">
        <v>4540.5</v>
      </c>
      <c r="J146" s="38">
        <v>4571</v>
      </c>
      <c r="K146" s="31">
        <v>4510</v>
      </c>
      <c r="L146" s="31">
        <v>4454.1000000000004</v>
      </c>
      <c r="M146" s="31">
        <v>1.1027100000000001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22025.95</v>
      </c>
      <c r="D147" s="38">
        <v>22008.149999999998</v>
      </c>
      <c r="E147" s="38">
        <v>21923.849999999995</v>
      </c>
      <c r="F147" s="38">
        <v>21821.749999999996</v>
      </c>
      <c r="G147" s="38">
        <v>21737.449999999993</v>
      </c>
      <c r="H147" s="38">
        <v>22110.249999999996</v>
      </c>
      <c r="I147" s="38">
        <v>22194.55</v>
      </c>
      <c r="J147" s="38">
        <v>22296.649999999998</v>
      </c>
      <c r="K147" s="31">
        <v>22092.45</v>
      </c>
      <c r="L147" s="31">
        <v>21906.05</v>
      </c>
      <c r="M147" s="31">
        <v>0.40522000000000002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49.8</v>
      </c>
      <c r="D148" s="38">
        <v>49.933333333333337</v>
      </c>
      <c r="E148" s="38">
        <v>49.366666666666674</v>
      </c>
      <c r="F148" s="38">
        <v>48.933333333333337</v>
      </c>
      <c r="G148" s="38">
        <v>48.366666666666674</v>
      </c>
      <c r="H148" s="38">
        <v>50.366666666666674</v>
      </c>
      <c r="I148" s="38">
        <v>50.933333333333337</v>
      </c>
      <c r="J148" s="38">
        <v>51.366666666666674</v>
      </c>
      <c r="K148" s="31">
        <v>50.5</v>
      </c>
      <c r="L148" s="31">
        <v>49.5</v>
      </c>
      <c r="M148" s="31">
        <v>105.31488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120.9</v>
      </c>
      <c r="D149" s="38">
        <v>120.10000000000001</v>
      </c>
      <c r="E149" s="38">
        <v>119.00000000000001</v>
      </c>
      <c r="F149" s="38">
        <v>117.10000000000001</v>
      </c>
      <c r="G149" s="38">
        <v>116.00000000000001</v>
      </c>
      <c r="H149" s="38">
        <v>122.00000000000001</v>
      </c>
      <c r="I149" s="38">
        <v>123.10000000000001</v>
      </c>
      <c r="J149" s="38">
        <v>125.00000000000001</v>
      </c>
      <c r="K149" s="31">
        <v>121.2</v>
      </c>
      <c r="L149" s="31">
        <v>118.2</v>
      </c>
      <c r="M149" s="31">
        <v>181.15119000000001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221.7</v>
      </c>
      <c r="D150" s="38">
        <v>220.95000000000002</v>
      </c>
      <c r="E150" s="38">
        <v>219.60000000000002</v>
      </c>
      <c r="F150" s="38">
        <v>217.5</v>
      </c>
      <c r="G150" s="38">
        <v>216.15</v>
      </c>
      <c r="H150" s="38">
        <v>223.05000000000004</v>
      </c>
      <c r="I150" s="38">
        <v>224.4</v>
      </c>
      <c r="J150" s="38">
        <v>226.50000000000006</v>
      </c>
      <c r="K150" s="31">
        <v>222.3</v>
      </c>
      <c r="L150" s="31">
        <v>218.85</v>
      </c>
      <c r="M150" s="31">
        <v>169.30149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135.05000000000001</v>
      </c>
      <c r="D151" s="38">
        <v>134.23333333333332</v>
      </c>
      <c r="E151" s="38">
        <v>132.61666666666665</v>
      </c>
      <c r="F151" s="38">
        <v>130.18333333333334</v>
      </c>
      <c r="G151" s="38">
        <v>128.56666666666666</v>
      </c>
      <c r="H151" s="38">
        <v>136.66666666666663</v>
      </c>
      <c r="I151" s="38">
        <v>138.2833333333333</v>
      </c>
      <c r="J151" s="38">
        <v>140.71666666666661</v>
      </c>
      <c r="K151" s="31">
        <v>135.85</v>
      </c>
      <c r="L151" s="31">
        <v>131.80000000000001</v>
      </c>
      <c r="M151" s="31">
        <v>64.837620000000001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1092.9000000000001</v>
      </c>
      <c r="D152" s="38">
        <v>1090.1833333333334</v>
      </c>
      <c r="E152" s="38">
        <v>1078.8666666666668</v>
      </c>
      <c r="F152" s="38">
        <v>1064.8333333333335</v>
      </c>
      <c r="G152" s="38">
        <v>1053.5166666666669</v>
      </c>
      <c r="H152" s="38">
        <v>1104.2166666666667</v>
      </c>
      <c r="I152" s="38">
        <v>1115.5333333333333</v>
      </c>
      <c r="J152" s="38">
        <v>1129.5666666666666</v>
      </c>
      <c r="K152" s="31">
        <v>1101.5</v>
      </c>
      <c r="L152" s="31">
        <v>1076.1500000000001</v>
      </c>
      <c r="M152" s="31">
        <v>3.7898000000000001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3955.65</v>
      </c>
      <c r="D153" s="38">
        <v>3975.6333333333332</v>
      </c>
      <c r="E153" s="38">
        <v>3927.2666666666664</v>
      </c>
      <c r="F153" s="38">
        <v>3898.8833333333332</v>
      </c>
      <c r="G153" s="38">
        <v>3850.5166666666664</v>
      </c>
      <c r="H153" s="38">
        <v>4004.0166666666664</v>
      </c>
      <c r="I153" s="38">
        <v>4052.3833333333332</v>
      </c>
      <c r="J153" s="38">
        <v>4080.7666666666664</v>
      </c>
      <c r="K153" s="31">
        <v>4024</v>
      </c>
      <c r="L153" s="31">
        <v>3947.25</v>
      </c>
      <c r="M153" s="31">
        <v>0.40271000000000001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291.3</v>
      </c>
      <c r="D154" s="38">
        <v>291.53333333333336</v>
      </c>
      <c r="E154" s="38">
        <v>289.76666666666671</v>
      </c>
      <c r="F154" s="38">
        <v>288.23333333333335</v>
      </c>
      <c r="G154" s="38">
        <v>286.4666666666667</v>
      </c>
      <c r="H154" s="38">
        <v>293.06666666666672</v>
      </c>
      <c r="I154" s="38">
        <v>294.83333333333337</v>
      </c>
      <c r="J154" s="38">
        <v>296.36666666666673</v>
      </c>
      <c r="K154" s="31">
        <v>293.3</v>
      </c>
      <c r="L154" s="31">
        <v>290</v>
      </c>
      <c r="M154" s="31">
        <v>5.1161799999999999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176.15</v>
      </c>
      <c r="D155" s="38">
        <v>176.54999999999998</v>
      </c>
      <c r="E155" s="38">
        <v>175.19999999999996</v>
      </c>
      <c r="F155" s="38">
        <v>174.24999999999997</v>
      </c>
      <c r="G155" s="38">
        <v>172.89999999999995</v>
      </c>
      <c r="H155" s="38">
        <v>177.49999999999997</v>
      </c>
      <c r="I155" s="38">
        <v>178.85</v>
      </c>
      <c r="J155" s="38">
        <v>179.79999999999998</v>
      </c>
      <c r="K155" s="31">
        <v>177.9</v>
      </c>
      <c r="L155" s="31">
        <v>175.6</v>
      </c>
      <c r="M155" s="31">
        <v>53.480359999999997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40407.5</v>
      </c>
      <c r="D156" s="38">
        <v>40446.23333333333</v>
      </c>
      <c r="E156" s="38">
        <v>40240.21666666666</v>
      </c>
      <c r="F156" s="38">
        <v>40072.933333333327</v>
      </c>
      <c r="G156" s="38">
        <v>39866.916666666657</v>
      </c>
      <c r="H156" s="38">
        <v>40613.516666666663</v>
      </c>
      <c r="I156" s="38">
        <v>40819.53333333334</v>
      </c>
      <c r="J156" s="38">
        <v>40986.816666666666</v>
      </c>
      <c r="K156" s="31">
        <v>40652.25</v>
      </c>
      <c r="L156" s="31">
        <v>40278.949999999997</v>
      </c>
      <c r="M156" s="31">
        <v>0.13436000000000001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1298</v>
      </c>
      <c r="D157" s="38">
        <v>1299.6666666666667</v>
      </c>
      <c r="E157" s="38">
        <v>1291.3333333333335</v>
      </c>
      <c r="F157" s="38">
        <v>1284.6666666666667</v>
      </c>
      <c r="G157" s="38">
        <v>1276.3333333333335</v>
      </c>
      <c r="H157" s="38">
        <v>1306.3333333333335</v>
      </c>
      <c r="I157" s="38">
        <v>1314.666666666667</v>
      </c>
      <c r="J157" s="38">
        <v>1321.3333333333335</v>
      </c>
      <c r="K157" s="31">
        <v>1308</v>
      </c>
      <c r="L157" s="31">
        <v>1293</v>
      </c>
      <c r="M157" s="31">
        <v>0.90054999999999996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857.35</v>
      </c>
      <c r="D158" s="38">
        <v>854.01666666666677</v>
      </c>
      <c r="E158" s="38">
        <v>846.08333333333348</v>
      </c>
      <c r="F158" s="38">
        <v>834.81666666666672</v>
      </c>
      <c r="G158" s="38">
        <v>826.88333333333344</v>
      </c>
      <c r="H158" s="38">
        <v>865.28333333333353</v>
      </c>
      <c r="I158" s="38">
        <v>873.2166666666667</v>
      </c>
      <c r="J158" s="38">
        <v>884.48333333333358</v>
      </c>
      <c r="K158" s="31">
        <v>861.95</v>
      </c>
      <c r="L158" s="31">
        <v>842.75</v>
      </c>
      <c r="M158" s="31">
        <v>18.90624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1059.3</v>
      </c>
      <c r="D159" s="38">
        <v>1062.5</v>
      </c>
      <c r="E159" s="38">
        <v>1049.3</v>
      </c>
      <c r="F159" s="38">
        <v>1039.3</v>
      </c>
      <c r="G159" s="38">
        <v>1026.0999999999999</v>
      </c>
      <c r="H159" s="38">
        <v>1072.5</v>
      </c>
      <c r="I159" s="38">
        <v>1085.6999999999998</v>
      </c>
      <c r="J159" s="38">
        <v>1095.7</v>
      </c>
      <c r="K159" s="31">
        <v>1075.7</v>
      </c>
      <c r="L159" s="31">
        <v>1052.5</v>
      </c>
      <c r="M159" s="31">
        <v>20.134540000000001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5029.7</v>
      </c>
      <c r="D160" s="38">
        <v>5033.3999999999996</v>
      </c>
      <c r="E160" s="38">
        <v>5001.6499999999996</v>
      </c>
      <c r="F160" s="38">
        <v>4973.6000000000004</v>
      </c>
      <c r="G160" s="38">
        <v>4941.8500000000004</v>
      </c>
      <c r="H160" s="38">
        <v>5061.4499999999989</v>
      </c>
      <c r="I160" s="38">
        <v>5093.1999999999989</v>
      </c>
      <c r="J160" s="38">
        <v>5121.2499999999982</v>
      </c>
      <c r="K160" s="31">
        <v>5065.1499999999996</v>
      </c>
      <c r="L160" s="31">
        <v>5005.3500000000004</v>
      </c>
      <c r="M160" s="31">
        <v>3.4069099999999999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220.95</v>
      </c>
      <c r="D161" s="38">
        <v>221.13333333333333</v>
      </c>
      <c r="E161" s="38">
        <v>220.26666666666665</v>
      </c>
      <c r="F161" s="38">
        <v>219.58333333333331</v>
      </c>
      <c r="G161" s="38">
        <v>218.71666666666664</v>
      </c>
      <c r="H161" s="38">
        <v>221.81666666666666</v>
      </c>
      <c r="I161" s="38">
        <v>222.68333333333334</v>
      </c>
      <c r="J161" s="38">
        <v>223.36666666666667</v>
      </c>
      <c r="K161" s="31">
        <v>222</v>
      </c>
      <c r="L161" s="31">
        <v>220.45</v>
      </c>
      <c r="M161" s="31">
        <v>7.8000299999999996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273.10000000000002</v>
      </c>
      <c r="D162" s="38">
        <v>273.46666666666664</v>
      </c>
      <c r="E162" s="38">
        <v>269.73333333333329</v>
      </c>
      <c r="F162" s="38">
        <v>266.36666666666667</v>
      </c>
      <c r="G162" s="38">
        <v>262.63333333333333</v>
      </c>
      <c r="H162" s="38">
        <v>276.83333333333326</v>
      </c>
      <c r="I162" s="38">
        <v>280.56666666666661</v>
      </c>
      <c r="J162" s="38">
        <v>283.93333333333322</v>
      </c>
      <c r="K162" s="31">
        <v>277.2</v>
      </c>
      <c r="L162" s="31">
        <v>270.10000000000002</v>
      </c>
      <c r="M162" s="31">
        <v>126.66246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15451.25</v>
      </c>
      <c r="D163" s="38">
        <v>15423.75</v>
      </c>
      <c r="E163" s="38">
        <v>15377.5</v>
      </c>
      <c r="F163" s="38">
        <v>15303.75</v>
      </c>
      <c r="G163" s="38">
        <v>15257.5</v>
      </c>
      <c r="H163" s="38">
        <v>15497.5</v>
      </c>
      <c r="I163" s="38">
        <v>15543.75</v>
      </c>
      <c r="J163" s="38">
        <v>15617.5</v>
      </c>
      <c r="K163" s="31">
        <v>15470</v>
      </c>
      <c r="L163" s="31">
        <v>15350</v>
      </c>
      <c r="M163" s="31">
        <v>7.016E-2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2494.3000000000002</v>
      </c>
      <c r="D164" s="38">
        <v>2492.0333333333333</v>
      </c>
      <c r="E164" s="38">
        <v>2484.2666666666664</v>
      </c>
      <c r="F164" s="38">
        <v>2474.2333333333331</v>
      </c>
      <c r="G164" s="38">
        <v>2466.4666666666662</v>
      </c>
      <c r="H164" s="38">
        <v>2502.0666666666666</v>
      </c>
      <c r="I164" s="38">
        <v>2509.8333333333339</v>
      </c>
      <c r="J164" s="38">
        <v>2519.8666666666668</v>
      </c>
      <c r="K164" s="31">
        <v>2499.8000000000002</v>
      </c>
      <c r="L164" s="31">
        <v>2482</v>
      </c>
      <c r="M164" s="31">
        <v>2.7303299999999999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3677.9</v>
      </c>
      <c r="D165" s="38">
        <v>3699.2666666666664</v>
      </c>
      <c r="E165" s="38">
        <v>3648.6333333333328</v>
      </c>
      <c r="F165" s="38">
        <v>3619.3666666666663</v>
      </c>
      <c r="G165" s="38">
        <v>3568.7333333333327</v>
      </c>
      <c r="H165" s="38">
        <v>3728.5333333333328</v>
      </c>
      <c r="I165" s="38">
        <v>3779.1666666666661</v>
      </c>
      <c r="J165" s="38">
        <v>3808.4333333333329</v>
      </c>
      <c r="K165" s="31">
        <v>3749.9</v>
      </c>
      <c r="L165" s="31">
        <v>3670</v>
      </c>
      <c r="M165" s="31">
        <v>1.8947799999999999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62.45</v>
      </c>
      <c r="D166" s="38">
        <v>62.5</v>
      </c>
      <c r="E166" s="38">
        <v>62.25</v>
      </c>
      <c r="F166" s="38">
        <v>62.05</v>
      </c>
      <c r="G166" s="38">
        <v>61.8</v>
      </c>
      <c r="H166" s="38">
        <v>62.7</v>
      </c>
      <c r="I166" s="38">
        <v>62.95</v>
      </c>
      <c r="J166" s="38">
        <v>63.150000000000006</v>
      </c>
      <c r="K166" s="31">
        <v>62.75</v>
      </c>
      <c r="L166" s="31">
        <v>62.3</v>
      </c>
      <c r="M166" s="31">
        <v>162.28098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718.2</v>
      </c>
      <c r="D167" s="38">
        <v>724.79999999999984</v>
      </c>
      <c r="E167" s="38">
        <v>705.4499999999997</v>
      </c>
      <c r="F167" s="38">
        <v>692.69999999999982</v>
      </c>
      <c r="G167" s="38">
        <v>673.34999999999968</v>
      </c>
      <c r="H167" s="38">
        <v>737.54999999999973</v>
      </c>
      <c r="I167" s="38">
        <v>756.89999999999986</v>
      </c>
      <c r="J167" s="38">
        <v>769.64999999999975</v>
      </c>
      <c r="K167" s="31">
        <v>744.15</v>
      </c>
      <c r="L167" s="31">
        <v>712.05</v>
      </c>
      <c r="M167" s="31">
        <v>13.48972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4997.2</v>
      </c>
      <c r="D168" s="38">
        <v>4954.6166666666659</v>
      </c>
      <c r="E168" s="38">
        <v>4900.8333333333321</v>
      </c>
      <c r="F168" s="38">
        <v>4804.4666666666662</v>
      </c>
      <c r="G168" s="38">
        <v>4750.6833333333325</v>
      </c>
      <c r="H168" s="38">
        <v>5050.9833333333318</v>
      </c>
      <c r="I168" s="38">
        <v>5104.7666666666664</v>
      </c>
      <c r="J168" s="38">
        <v>5201.1333333333314</v>
      </c>
      <c r="K168" s="31">
        <v>5008.3999999999996</v>
      </c>
      <c r="L168" s="31">
        <v>4858.25</v>
      </c>
      <c r="M168" s="31">
        <v>9.2977799999999995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439</v>
      </c>
      <c r="D169" s="38">
        <v>433.95</v>
      </c>
      <c r="E169" s="38">
        <v>426.04999999999995</v>
      </c>
      <c r="F169" s="38">
        <v>413.09999999999997</v>
      </c>
      <c r="G169" s="38">
        <v>405.19999999999993</v>
      </c>
      <c r="H169" s="38">
        <v>446.9</v>
      </c>
      <c r="I169" s="38">
        <v>454.79999999999995</v>
      </c>
      <c r="J169" s="38">
        <v>467.75</v>
      </c>
      <c r="K169" s="31">
        <v>441.85</v>
      </c>
      <c r="L169" s="31">
        <v>421</v>
      </c>
      <c r="M169" s="31">
        <v>23.379940000000001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247.8</v>
      </c>
      <c r="D170" s="38">
        <v>248.2166666666667</v>
      </c>
      <c r="E170" s="38">
        <v>246.28333333333339</v>
      </c>
      <c r="F170" s="38">
        <v>244.76666666666668</v>
      </c>
      <c r="G170" s="38">
        <v>242.83333333333337</v>
      </c>
      <c r="H170" s="38">
        <v>249.73333333333341</v>
      </c>
      <c r="I170" s="38">
        <v>251.66666666666669</v>
      </c>
      <c r="J170" s="38">
        <v>253.18333333333342</v>
      </c>
      <c r="K170" s="31">
        <v>250.15</v>
      </c>
      <c r="L170" s="31">
        <v>246.7</v>
      </c>
      <c r="M170" s="31">
        <v>83.308729999999997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564.5</v>
      </c>
      <c r="D171" s="38">
        <v>563.88333333333333</v>
      </c>
      <c r="E171" s="38">
        <v>558.56666666666661</v>
      </c>
      <c r="F171" s="38">
        <v>552.63333333333333</v>
      </c>
      <c r="G171" s="38">
        <v>547.31666666666661</v>
      </c>
      <c r="H171" s="38">
        <v>569.81666666666661</v>
      </c>
      <c r="I171" s="38">
        <v>575.13333333333344</v>
      </c>
      <c r="J171" s="38">
        <v>581.06666666666661</v>
      </c>
      <c r="K171" s="31">
        <v>569.20000000000005</v>
      </c>
      <c r="L171" s="31">
        <v>557.95000000000005</v>
      </c>
      <c r="M171" s="31">
        <v>3.4132699999999998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858.35</v>
      </c>
      <c r="D172" s="38">
        <v>859.85</v>
      </c>
      <c r="E172" s="38">
        <v>848.5</v>
      </c>
      <c r="F172" s="38">
        <v>838.65</v>
      </c>
      <c r="G172" s="38">
        <v>827.3</v>
      </c>
      <c r="H172" s="38">
        <v>869.7</v>
      </c>
      <c r="I172" s="38">
        <v>881.05000000000018</v>
      </c>
      <c r="J172" s="38">
        <v>890.90000000000009</v>
      </c>
      <c r="K172" s="31">
        <v>871.2</v>
      </c>
      <c r="L172" s="31">
        <v>850</v>
      </c>
      <c r="M172" s="31">
        <v>3.8648600000000002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238.35</v>
      </c>
      <c r="D173" s="38">
        <v>239.56666666666663</v>
      </c>
      <c r="E173" s="38">
        <v>235.93333333333328</v>
      </c>
      <c r="F173" s="38">
        <v>233.51666666666665</v>
      </c>
      <c r="G173" s="38">
        <v>229.8833333333333</v>
      </c>
      <c r="H173" s="38">
        <v>241.98333333333326</v>
      </c>
      <c r="I173" s="38">
        <v>245.61666666666665</v>
      </c>
      <c r="J173" s="38">
        <v>248.03333333333325</v>
      </c>
      <c r="K173" s="31">
        <v>243.2</v>
      </c>
      <c r="L173" s="31">
        <v>237.15</v>
      </c>
      <c r="M173" s="31">
        <v>172.49691000000001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2519.4</v>
      </c>
      <c r="D174" s="38">
        <v>2518.7833333333333</v>
      </c>
      <c r="E174" s="38">
        <v>2499.6166666666668</v>
      </c>
      <c r="F174" s="38">
        <v>2479.8333333333335</v>
      </c>
      <c r="G174" s="38">
        <v>2460.666666666667</v>
      </c>
      <c r="H174" s="38">
        <v>2538.5666666666666</v>
      </c>
      <c r="I174" s="38">
        <v>2557.7333333333336</v>
      </c>
      <c r="J174" s="38">
        <v>2577.5166666666664</v>
      </c>
      <c r="K174" s="31">
        <v>2537.9499999999998</v>
      </c>
      <c r="L174" s="31">
        <v>2499</v>
      </c>
      <c r="M174" s="31">
        <v>38.565219999999997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85.7</v>
      </c>
      <c r="D175" s="38">
        <v>85.95</v>
      </c>
      <c r="E175" s="38">
        <v>85.2</v>
      </c>
      <c r="F175" s="38">
        <v>84.7</v>
      </c>
      <c r="G175" s="38">
        <v>83.95</v>
      </c>
      <c r="H175" s="38">
        <v>86.45</v>
      </c>
      <c r="I175" s="38">
        <v>87.2</v>
      </c>
      <c r="J175" s="38">
        <v>87.7</v>
      </c>
      <c r="K175" s="31">
        <v>86.7</v>
      </c>
      <c r="L175" s="31">
        <v>85.45</v>
      </c>
      <c r="M175" s="31">
        <v>87.501739999999998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830.1</v>
      </c>
      <c r="D176" s="38">
        <v>833.01666666666677</v>
      </c>
      <c r="E176" s="38">
        <v>825.03333333333353</v>
      </c>
      <c r="F176" s="38">
        <v>819.96666666666681</v>
      </c>
      <c r="G176" s="38">
        <v>811.98333333333358</v>
      </c>
      <c r="H176" s="38">
        <v>838.08333333333348</v>
      </c>
      <c r="I176" s="38">
        <v>846.06666666666683</v>
      </c>
      <c r="J176" s="38">
        <v>851.13333333333344</v>
      </c>
      <c r="K176" s="31">
        <v>841</v>
      </c>
      <c r="L176" s="31">
        <v>827.95</v>
      </c>
      <c r="M176" s="31">
        <v>21.563770000000002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1286.75</v>
      </c>
      <c r="D177" s="38">
        <v>1292.8999999999999</v>
      </c>
      <c r="E177" s="38">
        <v>1272.5999999999997</v>
      </c>
      <c r="F177" s="38">
        <v>1258.4499999999998</v>
      </c>
      <c r="G177" s="38">
        <v>1238.1499999999996</v>
      </c>
      <c r="H177" s="38">
        <v>1307.0499999999997</v>
      </c>
      <c r="I177" s="38">
        <v>1327.35</v>
      </c>
      <c r="J177" s="38">
        <v>1341.4999999999998</v>
      </c>
      <c r="K177" s="31">
        <v>1313.2</v>
      </c>
      <c r="L177" s="31">
        <v>1278.75</v>
      </c>
      <c r="M177" s="31">
        <v>14.052630000000001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568.5</v>
      </c>
      <c r="D178" s="38">
        <v>570.15</v>
      </c>
      <c r="E178" s="38">
        <v>565.84999999999991</v>
      </c>
      <c r="F178" s="38">
        <v>563.19999999999993</v>
      </c>
      <c r="G178" s="38">
        <v>558.89999999999986</v>
      </c>
      <c r="H178" s="38">
        <v>572.79999999999995</v>
      </c>
      <c r="I178" s="38">
        <v>577.09999999999991</v>
      </c>
      <c r="J178" s="38">
        <v>579.75</v>
      </c>
      <c r="K178" s="31">
        <v>574.45000000000005</v>
      </c>
      <c r="L178" s="31">
        <v>567.5</v>
      </c>
      <c r="M178" s="31">
        <v>140.73412999999999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23862.7</v>
      </c>
      <c r="D179" s="38">
        <v>23817.966666666671</v>
      </c>
      <c r="E179" s="38">
        <v>23703.03333333334</v>
      </c>
      <c r="F179" s="38">
        <v>23543.366666666669</v>
      </c>
      <c r="G179" s="38">
        <v>23428.433333333338</v>
      </c>
      <c r="H179" s="38">
        <v>23977.633333333342</v>
      </c>
      <c r="I179" s="38">
        <v>24092.566666666669</v>
      </c>
      <c r="J179" s="38">
        <v>24252.233333333344</v>
      </c>
      <c r="K179" s="31">
        <v>23932.9</v>
      </c>
      <c r="L179" s="31">
        <v>23658.3</v>
      </c>
      <c r="M179" s="31">
        <v>0.16675999999999999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1845.05</v>
      </c>
      <c r="D180" s="38">
        <v>1843.2333333333333</v>
      </c>
      <c r="E180" s="38">
        <v>1832.5166666666667</v>
      </c>
      <c r="F180" s="38">
        <v>1819.9833333333333</v>
      </c>
      <c r="G180" s="38">
        <v>1809.2666666666667</v>
      </c>
      <c r="H180" s="38">
        <v>1855.7666666666667</v>
      </c>
      <c r="I180" s="38">
        <v>1866.4833333333333</v>
      </c>
      <c r="J180" s="38">
        <v>1879.0166666666667</v>
      </c>
      <c r="K180" s="31">
        <v>1853.95</v>
      </c>
      <c r="L180" s="31">
        <v>1830.7</v>
      </c>
      <c r="M180" s="31">
        <v>9.78416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3663.65</v>
      </c>
      <c r="D181" s="38">
        <v>3667.5833333333335</v>
      </c>
      <c r="E181" s="38">
        <v>3647.1166666666668</v>
      </c>
      <c r="F181" s="38">
        <v>3630.5833333333335</v>
      </c>
      <c r="G181" s="38">
        <v>3610.1166666666668</v>
      </c>
      <c r="H181" s="38">
        <v>3684.1166666666668</v>
      </c>
      <c r="I181" s="38">
        <v>3704.583333333333</v>
      </c>
      <c r="J181" s="38">
        <v>3721.1166666666668</v>
      </c>
      <c r="K181" s="31">
        <v>3688.05</v>
      </c>
      <c r="L181" s="31">
        <v>3651.05</v>
      </c>
      <c r="M181" s="31">
        <v>1.7918000000000001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611.35</v>
      </c>
      <c r="D182" s="38">
        <v>606.94999999999993</v>
      </c>
      <c r="E182" s="38">
        <v>597.54999999999984</v>
      </c>
      <c r="F182" s="38">
        <v>583.74999999999989</v>
      </c>
      <c r="G182" s="38">
        <v>574.3499999999998</v>
      </c>
      <c r="H182" s="38">
        <v>620.74999999999989</v>
      </c>
      <c r="I182" s="38">
        <v>630.15</v>
      </c>
      <c r="J182" s="38">
        <v>643.94999999999993</v>
      </c>
      <c r="K182" s="31">
        <v>616.35</v>
      </c>
      <c r="L182" s="31">
        <v>593.15</v>
      </c>
      <c r="M182" s="31">
        <v>32.958590000000001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2300.75</v>
      </c>
      <c r="D183" s="38">
        <v>2305.2333333333331</v>
      </c>
      <c r="E183" s="38">
        <v>2287.4666666666662</v>
      </c>
      <c r="F183" s="38">
        <v>2274.1833333333329</v>
      </c>
      <c r="G183" s="38">
        <v>2256.4166666666661</v>
      </c>
      <c r="H183" s="38">
        <v>2318.5166666666664</v>
      </c>
      <c r="I183" s="38">
        <v>2336.2833333333338</v>
      </c>
      <c r="J183" s="38">
        <v>2349.5666666666666</v>
      </c>
      <c r="K183" s="31">
        <v>2323</v>
      </c>
      <c r="L183" s="31">
        <v>2291.9499999999998</v>
      </c>
      <c r="M183" s="31">
        <v>1.8019099999999999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1137.55</v>
      </c>
      <c r="D184" s="38">
        <v>1138.1833333333334</v>
      </c>
      <c r="E184" s="38">
        <v>1129.3666666666668</v>
      </c>
      <c r="F184" s="38">
        <v>1121.1833333333334</v>
      </c>
      <c r="G184" s="38">
        <v>1112.3666666666668</v>
      </c>
      <c r="H184" s="38">
        <v>1146.3666666666668</v>
      </c>
      <c r="I184" s="38">
        <v>1155.1833333333334</v>
      </c>
      <c r="J184" s="38">
        <v>1163.3666666666668</v>
      </c>
      <c r="K184" s="31">
        <v>1147</v>
      </c>
      <c r="L184" s="31">
        <v>1130</v>
      </c>
      <c r="M184" s="31">
        <v>14.38879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542</v>
      </c>
      <c r="D185" s="38">
        <v>543.31666666666661</v>
      </c>
      <c r="E185" s="38">
        <v>537.78333333333319</v>
      </c>
      <c r="F185" s="38">
        <v>533.56666666666661</v>
      </c>
      <c r="G185" s="38">
        <v>528.03333333333319</v>
      </c>
      <c r="H185" s="38">
        <v>547.53333333333319</v>
      </c>
      <c r="I185" s="38">
        <v>553.06666666666649</v>
      </c>
      <c r="J185" s="38">
        <v>557.28333333333319</v>
      </c>
      <c r="K185" s="31">
        <v>548.85</v>
      </c>
      <c r="L185" s="31">
        <v>539.1</v>
      </c>
      <c r="M185" s="31">
        <v>7.5520699999999996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816.05</v>
      </c>
      <c r="D186" s="38">
        <v>815.9</v>
      </c>
      <c r="E186" s="38">
        <v>807.59999999999991</v>
      </c>
      <c r="F186" s="38">
        <v>799.15</v>
      </c>
      <c r="G186" s="38">
        <v>790.84999999999991</v>
      </c>
      <c r="H186" s="38">
        <v>824.34999999999991</v>
      </c>
      <c r="I186" s="38">
        <v>832.64999999999986</v>
      </c>
      <c r="J186" s="38">
        <v>841.09999999999991</v>
      </c>
      <c r="K186" s="31">
        <v>824.2</v>
      </c>
      <c r="L186" s="31">
        <v>807.45</v>
      </c>
      <c r="M186" s="31">
        <v>3.7834099999999999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1004</v>
      </c>
      <c r="D187" s="38">
        <v>1004</v>
      </c>
      <c r="E187" s="38">
        <v>1000</v>
      </c>
      <c r="F187" s="38">
        <v>996</v>
      </c>
      <c r="G187" s="38">
        <v>992</v>
      </c>
      <c r="H187" s="38">
        <v>1008</v>
      </c>
      <c r="I187" s="38">
        <v>1012</v>
      </c>
      <c r="J187" s="38">
        <v>1016</v>
      </c>
      <c r="K187" s="31">
        <v>1008</v>
      </c>
      <c r="L187" s="31">
        <v>1000</v>
      </c>
      <c r="M187" s="31">
        <v>4.2654500000000004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1782.15</v>
      </c>
      <c r="D188" s="38">
        <v>1758.3833333333332</v>
      </c>
      <c r="E188" s="38">
        <v>1729.7666666666664</v>
      </c>
      <c r="F188" s="38">
        <v>1677.3833333333332</v>
      </c>
      <c r="G188" s="38">
        <v>1648.7666666666664</v>
      </c>
      <c r="H188" s="38">
        <v>1810.7666666666664</v>
      </c>
      <c r="I188" s="38">
        <v>1839.3833333333332</v>
      </c>
      <c r="J188" s="38">
        <v>1891.7666666666664</v>
      </c>
      <c r="K188" s="31">
        <v>1787</v>
      </c>
      <c r="L188" s="31">
        <v>1706</v>
      </c>
      <c r="M188" s="31">
        <v>19.779630000000001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848.8</v>
      </c>
      <c r="D189" s="38">
        <v>848.11666666666667</v>
      </c>
      <c r="E189" s="38">
        <v>844.68333333333339</v>
      </c>
      <c r="F189" s="38">
        <v>840.56666666666672</v>
      </c>
      <c r="G189" s="38">
        <v>837.13333333333344</v>
      </c>
      <c r="H189" s="38">
        <v>852.23333333333335</v>
      </c>
      <c r="I189" s="38">
        <v>855.66666666666652</v>
      </c>
      <c r="J189" s="38">
        <v>859.7833333333333</v>
      </c>
      <c r="K189" s="31">
        <v>851.55</v>
      </c>
      <c r="L189" s="31">
        <v>844</v>
      </c>
      <c r="M189" s="31">
        <v>7.8293100000000004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7024.05</v>
      </c>
      <c r="D190" s="38">
        <v>7028.6166666666659</v>
      </c>
      <c r="E190" s="38">
        <v>7012.2333333333318</v>
      </c>
      <c r="F190" s="38">
        <v>7000.4166666666661</v>
      </c>
      <c r="G190" s="38">
        <v>6984.0333333333319</v>
      </c>
      <c r="H190" s="38">
        <v>7040.4333333333316</v>
      </c>
      <c r="I190" s="38">
        <v>7056.8166666666648</v>
      </c>
      <c r="J190" s="38">
        <v>7068.6333333333314</v>
      </c>
      <c r="K190" s="31">
        <v>7045</v>
      </c>
      <c r="L190" s="31">
        <v>7016.8</v>
      </c>
      <c r="M190" s="31">
        <v>0.48288999999999999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620.20000000000005</v>
      </c>
      <c r="D191" s="38">
        <v>621.76666666666677</v>
      </c>
      <c r="E191" s="38">
        <v>617.03333333333353</v>
      </c>
      <c r="F191" s="38">
        <v>613.86666666666679</v>
      </c>
      <c r="G191" s="38">
        <v>609.13333333333355</v>
      </c>
      <c r="H191" s="38">
        <v>624.93333333333351</v>
      </c>
      <c r="I191" s="38">
        <v>629.66666666666686</v>
      </c>
      <c r="J191" s="38">
        <v>632.83333333333348</v>
      </c>
      <c r="K191" s="31">
        <v>626.5</v>
      </c>
      <c r="L191" s="31">
        <v>618.6</v>
      </c>
      <c r="M191" s="31">
        <v>85.343950000000007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243.5</v>
      </c>
      <c r="D192" s="38">
        <v>242.4</v>
      </c>
      <c r="E192" s="38">
        <v>240.70000000000002</v>
      </c>
      <c r="F192" s="38">
        <v>237.9</v>
      </c>
      <c r="G192" s="38">
        <v>236.20000000000002</v>
      </c>
      <c r="H192" s="38">
        <v>245.20000000000002</v>
      </c>
      <c r="I192" s="38">
        <v>246.9</v>
      </c>
      <c r="J192" s="38">
        <v>249.70000000000002</v>
      </c>
      <c r="K192" s="31">
        <v>244.1</v>
      </c>
      <c r="L192" s="31">
        <v>239.6</v>
      </c>
      <c r="M192" s="31">
        <v>224.16067000000001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117.55</v>
      </c>
      <c r="D193" s="38">
        <v>117.26666666666667</v>
      </c>
      <c r="E193" s="38">
        <v>116.78333333333333</v>
      </c>
      <c r="F193" s="38">
        <v>116.01666666666667</v>
      </c>
      <c r="G193" s="38">
        <v>115.53333333333333</v>
      </c>
      <c r="H193" s="38">
        <v>118.03333333333333</v>
      </c>
      <c r="I193" s="38">
        <v>118.51666666666665</v>
      </c>
      <c r="J193" s="38">
        <v>119.28333333333333</v>
      </c>
      <c r="K193" s="31">
        <v>117.75</v>
      </c>
      <c r="L193" s="31">
        <v>116.5</v>
      </c>
      <c r="M193" s="31">
        <v>173.43131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3382.15</v>
      </c>
      <c r="D194" s="38">
        <v>3386.0666666666671</v>
      </c>
      <c r="E194" s="38">
        <v>3361.1333333333341</v>
      </c>
      <c r="F194" s="38">
        <v>3340.1166666666672</v>
      </c>
      <c r="G194" s="38">
        <v>3315.1833333333343</v>
      </c>
      <c r="H194" s="38">
        <v>3407.0833333333339</v>
      </c>
      <c r="I194" s="38">
        <v>3432.0166666666673</v>
      </c>
      <c r="J194" s="38">
        <v>3453.0333333333338</v>
      </c>
      <c r="K194" s="31">
        <v>3411</v>
      </c>
      <c r="L194" s="31">
        <v>3365.05</v>
      </c>
      <c r="M194" s="31">
        <v>12.22012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1213.2</v>
      </c>
      <c r="D195" s="38">
        <v>1215.1499999999999</v>
      </c>
      <c r="E195" s="38">
        <v>1207.2999999999997</v>
      </c>
      <c r="F195" s="38">
        <v>1201.3999999999999</v>
      </c>
      <c r="G195" s="38">
        <v>1193.5499999999997</v>
      </c>
      <c r="H195" s="38">
        <v>1221.0499999999997</v>
      </c>
      <c r="I195" s="38">
        <v>1228.8999999999996</v>
      </c>
      <c r="J195" s="38">
        <v>1234.7999999999997</v>
      </c>
      <c r="K195" s="31">
        <v>1223</v>
      </c>
      <c r="L195" s="31">
        <v>1209.25</v>
      </c>
      <c r="M195" s="31">
        <v>10.032080000000001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2812.4</v>
      </c>
      <c r="D196" s="38">
        <v>2822.0166666666664</v>
      </c>
      <c r="E196" s="38">
        <v>2795.5333333333328</v>
      </c>
      <c r="F196" s="38">
        <v>2778.6666666666665</v>
      </c>
      <c r="G196" s="38">
        <v>2752.1833333333329</v>
      </c>
      <c r="H196" s="38">
        <v>2838.8833333333328</v>
      </c>
      <c r="I196" s="38">
        <v>2865.3666666666663</v>
      </c>
      <c r="J196" s="38">
        <v>2882.2333333333327</v>
      </c>
      <c r="K196" s="31">
        <v>2848.5</v>
      </c>
      <c r="L196" s="31">
        <v>2805.15</v>
      </c>
      <c r="M196" s="31">
        <v>0.73282000000000003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3075.6</v>
      </c>
      <c r="D197" s="38">
        <v>3068.9</v>
      </c>
      <c r="E197" s="38">
        <v>3046.8</v>
      </c>
      <c r="F197" s="38">
        <v>3018</v>
      </c>
      <c r="G197" s="38">
        <v>2995.9</v>
      </c>
      <c r="H197" s="38">
        <v>3097.7000000000003</v>
      </c>
      <c r="I197" s="38">
        <v>3119.7999999999997</v>
      </c>
      <c r="J197" s="38">
        <v>3148.6000000000004</v>
      </c>
      <c r="K197" s="31">
        <v>3091</v>
      </c>
      <c r="L197" s="31">
        <v>3040.1</v>
      </c>
      <c r="M197" s="31">
        <v>7.1421999999999999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1976.6</v>
      </c>
      <c r="D198" s="38">
        <v>1975.25</v>
      </c>
      <c r="E198" s="38">
        <v>1964.4</v>
      </c>
      <c r="F198" s="38">
        <v>1952.2</v>
      </c>
      <c r="G198" s="38">
        <v>1941.3500000000001</v>
      </c>
      <c r="H198" s="38">
        <v>1987.45</v>
      </c>
      <c r="I198" s="38">
        <v>1998.3</v>
      </c>
      <c r="J198" s="38">
        <v>2010.5</v>
      </c>
      <c r="K198" s="31">
        <v>1986.1</v>
      </c>
      <c r="L198" s="31">
        <v>1963.05</v>
      </c>
      <c r="M198" s="31">
        <v>2.9491200000000002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661.95</v>
      </c>
      <c r="D199" s="38">
        <v>656.95</v>
      </c>
      <c r="E199" s="38">
        <v>641.45000000000005</v>
      </c>
      <c r="F199" s="38">
        <v>620.95000000000005</v>
      </c>
      <c r="G199" s="38">
        <v>605.45000000000005</v>
      </c>
      <c r="H199" s="38">
        <v>677.45</v>
      </c>
      <c r="I199" s="38">
        <v>692.95</v>
      </c>
      <c r="J199" s="38">
        <v>713.45</v>
      </c>
      <c r="K199" s="31">
        <v>672.45</v>
      </c>
      <c r="L199" s="31">
        <v>636.45000000000005</v>
      </c>
      <c r="M199" s="31">
        <v>13.52394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2027.85</v>
      </c>
      <c r="D200" s="38">
        <v>2020.2833333333335</v>
      </c>
      <c r="E200" s="38">
        <v>2006.5666666666671</v>
      </c>
      <c r="F200" s="38">
        <v>1985.2833333333335</v>
      </c>
      <c r="G200" s="38">
        <v>1971.5666666666671</v>
      </c>
      <c r="H200" s="38">
        <v>2041.5666666666671</v>
      </c>
      <c r="I200" s="38">
        <v>2055.2833333333338</v>
      </c>
      <c r="J200" s="38">
        <v>2076.5666666666671</v>
      </c>
      <c r="K200" s="31">
        <v>2034</v>
      </c>
      <c r="L200" s="31">
        <v>1999</v>
      </c>
      <c r="M200" s="31">
        <v>6.4788699999999997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37.700000000000003</v>
      </c>
      <c r="D201" s="38">
        <v>37.333333333333336</v>
      </c>
      <c r="E201" s="38">
        <v>36.466666666666669</v>
      </c>
      <c r="F201" s="38">
        <v>35.233333333333334</v>
      </c>
      <c r="G201" s="38">
        <v>34.366666666666667</v>
      </c>
      <c r="H201" s="38">
        <v>38.56666666666667</v>
      </c>
      <c r="I201" s="38">
        <v>39.43333333333333</v>
      </c>
      <c r="J201" s="38">
        <v>40.666666666666671</v>
      </c>
      <c r="K201" s="31">
        <v>38.200000000000003</v>
      </c>
      <c r="L201" s="31">
        <v>36.1</v>
      </c>
      <c r="M201" s="31">
        <v>1525.0743199999999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82.15</v>
      </c>
      <c r="D202" s="38">
        <v>80.63333333333334</v>
      </c>
      <c r="E202" s="38">
        <v>78.01666666666668</v>
      </c>
      <c r="F202" s="38">
        <v>73.88333333333334</v>
      </c>
      <c r="G202" s="38">
        <v>71.26666666666668</v>
      </c>
      <c r="H202" s="38">
        <v>84.76666666666668</v>
      </c>
      <c r="I202" s="38">
        <v>87.383333333333326</v>
      </c>
      <c r="J202" s="38">
        <v>91.51666666666668</v>
      </c>
      <c r="K202" s="31">
        <v>83.25</v>
      </c>
      <c r="L202" s="31">
        <v>76.5</v>
      </c>
      <c r="M202" s="31">
        <v>229.21755999999999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1353.55</v>
      </c>
      <c r="D203" s="38">
        <v>1348.7333333333333</v>
      </c>
      <c r="E203" s="38">
        <v>1340.4666666666667</v>
      </c>
      <c r="F203" s="38">
        <v>1327.3833333333334</v>
      </c>
      <c r="G203" s="38">
        <v>1319.1166666666668</v>
      </c>
      <c r="H203" s="38">
        <v>1361.8166666666666</v>
      </c>
      <c r="I203" s="38">
        <v>1370.0833333333335</v>
      </c>
      <c r="J203" s="38">
        <v>1383.1666666666665</v>
      </c>
      <c r="K203" s="31">
        <v>1357</v>
      </c>
      <c r="L203" s="31">
        <v>1335.65</v>
      </c>
      <c r="M203" s="31">
        <v>8.1973599999999998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1532.15</v>
      </c>
      <c r="D204" s="38">
        <v>1534.05</v>
      </c>
      <c r="E204" s="38">
        <v>1518.1</v>
      </c>
      <c r="F204" s="38">
        <v>1504.05</v>
      </c>
      <c r="G204" s="38">
        <v>1488.1</v>
      </c>
      <c r="H204" s="38">
        <v>1548.1</v>
      </c>
      <c r="I204" s="38">
        <v>1564.0500000000002</v>
      </c>
      <c r="J204" s="38">
        <v>1578.1</v>
      </c>
      <c r="K204" s="31">
        <v>1550</v>
      </c>
      <c r="L204" s="31">
        <v>1520</v>
      </c>
      <c r="M204" s="31">
        <v>1.62497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8203.5</v>
      </c>
      <c r="D205" s="38">
        <v>8221.1666666666661</v>
      </c>
      <c r="E205" s="38">
        <v>8174.3833333333314</v>
      </c>
      <c r="F205" s="38">
        <v>8145.2666666666646</v>
      </c>
      <c r="G205" s="38">
        <v>8098.4833333333299</v>
      </c>
      <c r="H205" s="38">
        <v>8250.2833333333328</v>
      </c>
      <c r="I205" s="38">
        <v>8297.0666666666693</v>
      </c>
      <c r="J205" s="38">
        <v>8326.1833333333343</v>
      </c>
      <c r="K205" s="31">
        <v>8267.9500000000007</v>
      </c>
      <c r="L205" s="31">
        <v>8192.0499999999993</v>
      </c>
      <c r="M205" s="31">
        <v>1.9311199999999999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90</v>
      </c>
      <c r="D206" s="38">
        <v>90.933333333333337</v>
      </c>
      <c r="E206" s="38">
        <v>88.716666666666669</v>
      </c>
      <c r="F206" s="38">
        <v>87.433333333333337</v>
      </c>
      <c r="G206" s="38">
        <v>85.216666666666669</v>
      </c>
      <c r="H206" s="38">
        <v>92.216666666666669</v>
      </c>
      <c r="I206" s="38">
        <v>94.433333333333337</v>
      </c>
      <c r="J206" s="38">
        <v>95.716666666666669</v>
      </c>
      <c r="K206" s="31">
        <v>93.15</v>
      </c>
      <c r="L206" s="31">
        <v>89.65</v>
      </c>
      <c r="M206" s="31">
        <v>174.33183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583.85</v>
      </c>
      <c r="D207" s="38">
        <v>585.61666666666667</v>
      </c>
      <c r="E207" s="38">
        <v>581.23333333333335</v>
      </c>
      <c r="F207" s="38">
        <v>578.61666666666667</v>
      </c>
      <c r="G207" s="38">
        <v>574.23333333333335</v>
      </c>
      <c r="H207" s="38">
        <v>588.23333333333335</v>
      </c>
      <c r="I207" s="38">
        <v>592.61666666666679</v>
      </c>
      <c r="J207" s="38">
        <v>595.23333333333335</v>
      </c>
      <c r="K207" s="31">
        <v>590</v>
      </c>
      <c r="L207" s="31">
        <v>583</v>
      </c>
      <c r="M207" s="31">
        <v>11.99386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906</v>
      </c>
      <c r="D208" s="38">
        <v>908.43333333333339</v>
      </c>
      <c r="E208" s="38">
        <v>896.86666666666679</v>
      </c>
      <c r="F208" s="38">
        <v>887.73333333333335</v>
      </c>
      <c r="G208" s="38">
        <v>876.16666666666674</v>
      </c>
      <c r="H208" s="38">
        <v>917.56666666666683</v>
      </c>
      <c r="I208" s="38">
        <v>929.13333333333344</v>
      </c>
      <c r="J208" s="38">
        <v>938.26666666666688</v>
      </c>
      <c r="K208" s="31">
        <v>920</v>
      </c>
      <c r="L208" s="31">
        <v>899.3</v>
      </c>
      <c r="M208" s="31">
        <v>14.28858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235</v>
      </c>
      <c r="D209" s="38">
        <v>235.41666666666666</v>
      </c>
      <c r="E209" s="38">
        <v>233.93333333333331</v>
      </c>
      <c r="F209" s="38">
        <v>232.86666666666665</v>
      </c>
      <c r="G209" s="38">
        <v>231.3833333333333</v>
      </c>
      <c r="H209" s="38">
        <v>236.48333333333332</v>
      </c>
      <c r="I209" s="38">
        <v>237.96666666666667</v>
      </c>
      <c r="J209" s="38">
        <v>239.03333333333333</v>
      </c>
      <c r="K209" s="31">
        <v>236.9</v>
      </c>
      <c r="L209" s="31">
        <v>234.35</v>
      </c>
      <c r="M209" s="31">
        <v>48.626240000000003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823</v>
      </c>
      <c r="D210" s="38">
        <v>818.1</v>
      </c>
      <c r="E210" s="38">
        <v>811.25</v>
      </c>
      <c r="F210" s="38">
        <v>799.5</v>
      </c>
      <c r="G210" s="38">
        <v>792.65</v>
      </c>
      <c r="H210" s="38">
        <v>829.85</v>
      </c>
      <c r="I210" s="38">
        <v>836.70000000000016</v>
      </c>
      <c r="J210" s="38">
        <v>848.45</v>
      </c>
      <c r="K210" s="31">
        <v>824.95</v>
      </c>
      <c r="L210" s="31">
        <v>806.35</v>
      </c>
      <c r="M210" s="31">
        <v>7.4803199999999999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1625.9</v>
      </c>
      <c r="D211" s="38">
        <v>1612.3</v>
      </c>
      <c r="E211" s="38">
        <v>1592.6</v>
      </c>
      <c r="F211" s="38">
        <v>1559.3</v>
      </c>
      <c r="G211" s="38">
        <v>1539.6</v>
      </c>
      <c r="H211" s="38">
        <v>1645.6</v>
      </c>
      <c r="I211" s="38">
        <v>1665.3000000000002</v>
      </c>
      <c r="J211" s="38">
        <v>1698.6</v>
      </c>
      <c r="K211" s="31">
        <v>1632</v>
      </c>
      <c r="L211" s="31">
        <v>1579</v>
      </c>
      <c r="M211" s="31">
        <v>1.08416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417.1</v>
      </c>
      <c r="D212" s="38">
        <v>415.98333333333335</v>
      </c>
      <c r="E212" s="38">
        <v>413.86666666666667</v>
      </c>
      <c r="F212" s="38">
        <v>410.63333333333333</v>
      </c>
      <c r="G212" s="38">
        <v>408.51666666666665</v>
      </c>
      <c r="H212" s="38">
        <v>419.2166666666667</v>
      </c>
      <c r="I212" s="38">
        <v>421.33333333333337</v>
      </c>
      <c r="J212" s="38">
        <v>424.56666666666672</v>
      </c>
      <c r="K212" s="31">
        <v>418.1</v>
      </c>
      <c r="L212" s="31">
        <v>412.75</v>
      </c>
      <c r="M212" s="31">
        <v>31.751200000000001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16.95</v>
      </c>
      <c r="E213" s="38">
        <v>16.849999999999998</v>
      </c>
      <c r="F213" s="38">
        <v>16.75</v>
      </c>
      <c r="G213" s="38">
        <v>16.649999999999999</v>
      </c>
      <c r="H213" s="38">
        <v>17.049999999999997</v>
      </c>
      <c r="I213" s="38">
        <v>17.149999999999999</v>
      </c>
      <c r="J213" s="38">
        <v>17.249999999999996</v>
      </c>
      <c r="K213" s="31">
        <v>17.05</v>
      </c>
      <c r="L213" s="31">
        <v>16.850000000000001</v>
      </c>
      <c r="M213" s="31">
        <v>766.96780000000001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272.45</v>
      </c>
      <c r="D214" s="38">
        <v>272.64999999999998</v>
      </c>
      <c r="E214" s="38">
        <v>270.89999999999998</v>
      </c>
      <c r="F214" s="38">
        <v>269.35000000000002</v>
      </c>
      <c r="G214" s="38">
        <v>267.60000000000002</v>
      </c>
      <c r="H214" s="38">
        <v>274.19999999999993</v>
      </c>
      <c r="I214" s="38">
        <v>275.94999999999993</v>
      </c>
      <c r="J214" s="38">
        <v>277.49999999999989</v>
      </c>
      <c r="K214" s="31">
        <v>274.39999999999998</v>
      </c>
      <c r="L214" s="31">
        <v>271.10000000000002</v>
      </c>
      <c r="M214" s="31">
        <v>55.912640000000003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91.9</v>
      </c>
      <c r="D215" s="38">
        <v>92.09999999999998</v>
      </c>
      <c r="E215" s="38">
        <v>89.899999999999963</v>
      </c>
      <c r="F215" s="38">
        <v>87.899999999999977</v>
      </c>
      <c r="G215" s="38">
        <v>85.69999999999996</v>
      </c>
      <c r="H215" s="38">
        <v>94.099999999999966</v>
      </c>
      <c r="I215" s="38">
        <v>96.299999999999983</v>
      </c>
      <c r="J215" s="38">
        <v>98.299999999999969</v>
      </c>
      <c r="K215" s="31">
        <v>94.3</v>
      </c>
      <c r="L215" s="31">
        <v>90.1</v>
      </c>
      <c r="M215" s="31">
        <v>1044.09241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650.9</v>
      </c>
      <c r="D216" s="38">
        <v>653.18333333333328</v>
      </c>
      <c r="E216" s="38">
        <v>645.51666666666654</v>
      </c>
      <c r="F216" s="38">
        <v>640.13333333333321</v>
      </c>
      <c r="G216" s="38">
        <v>632.46666666666647</v>
      </c>
      <c r="H216" s="38">
        <v>658.56666666666661</v>
      </c>
      <c r="I216" s="38">
        <v>666.23333333333335</v>
      </c>
      <c r="J216" s="38">
        <v>671.61666666666667</v>
      </c>
      <c r="K216" s="31">
        <v>660.85</v>
      </c>
      <c r="L216" s="31">
        <v>647.79999999999995</v>
      </c>
      <c r="M216" s="31">
        <v>8.9921600000000002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45161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1" t="s">
        <v>20</v>
      </c>
      <c r="D9" s="351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53"/>
      <c r="N9" s="1"/>
      <c r="O9" s="1"/>
    </row>
    <row r="10" spans="1:15" ht="42.75" customHeight="1">
      <c r="A10" s="349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508.5</v>
      </c>
      <c r="D11" s="38">
        <v>509.9666666666667</v>
      </c>
      <c r="E11" s="38">
        <v>503.63333333333344</v>
      </c>
      <c r="F11" s="38">
        <v>498.76666666666677</v>
      </c>
      <c r="G11" s="38">
        <v>492.43333333333351</v>
      </c>
      <c r="H11" s="38">
        <v>514.83333333333337</v>
      </c>
      <c r="I11" s="38">
        <v>521.16666666666663</v>
      </c>
      <c r="J11" s="38">
        <v>526.0333333333333</v>
      </c>
      <c r="K11" s="31">
        <v>516.29999999999995</v>
      </c>
      <c r="L11" s="31">
        <v>505.1</v>
      </c>
      <c r="M11" s="31">
        <v>2.13462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29580.55</v>
      </c>
      <c r="D12" s="38">
        <v>29393.516666666666</v>
      </c>
      <c r="E12" s="38">
        <v>29187.033333333333</v>
      </c>
      <c r="F12" s="38">
        <v>28793.516666666666</v>
      </c>
      <c r="G12" s="38">
        <v>28587.033333333333</v>
      </c>
      <c r="H12" s="38">
        <v>29787.033333333333</v>
      </c>
      <c r="I12" s="38">
        <v>29993.516666666663</v>
      </c>
      <c r="J12" s="38">
        <v>30387.033333333333</v>
      </c>
      <c r="K12" s="31">
        <v>29600</v>
      </c>
      <c r="L12" s="31">
        <v>29000</v>
      </c>
      <c r="M12" s="31">
        <v>2.2790000000000001E-2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573.4</v>
      </c>
      <c r="D13" s="38">
        <v>569.13333333333333</v>
      </c>
      <c r="E13" s="38">
        <v>563.26666666666665</v>
      </c>
      <c r="F13" s="38">
        <v>553.13333333333333</v>
      </c>
      <c r="G13" s="38">
        <v>547.26666666666665</v>
      </c>
      <c r="H13" s="38">
        <v>579.26666666666665</v>
      </c>
      <c r="I13" s="38">
        <v>585.13333333333321</v>
      </c>
      <c r="J13" s="38">
        <v>595.26666666666665</v>
      </c>
      <c r="K13" s="31">
        <v>575</v>
      </c>
      <c r="L13" s="31">
        <v>559</v>
      </c>
      <c r="M13" s="31">
        <v>2.1936900000000001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452.05</v>
      </c>
      <c r="D14" s="38">
        <v>453.4666666666667</v>
      </c>
      <c r="E14" s="38">
        <v>449.83333333333337</v>
      </c>
      <c r="F14" s="38">
        <v>447.61666666666667</v>
      </c>
      <c r="G14" s="38">
        <v>443.98333333333335</v>
      </c>
      <c r="H14" s="38">
        <v>455.68333333333339</v>
      </c>
      <c r="I14" s="38">
        <v>459.31666666666672</v>
      </c>
      <c r="J14" s="38">
        <v>461.53333333333342</v>
      </c>
      <c r="K14" s="31">
        <v>457.1</v>
      </c>
      <c r="L14" s="31">
        <v>451.25</v>
      </c>
      <c r="M14" s="31">
        <v>7.6840099999999998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1578.65</v>
      </c>
      <c r="D15" s="38">
        <v>1574.7</v>
      </c>
      <c r="E15" s="38">
        <v>1566.4</v>
      </c>
      <c r="F15" s="38">
        <v>1554.15</v>
      </c>
      <c r="G15" s="38">
        <v>1545.8500000000001</v>
      </c>
      <c r="H15" s="38">
        <v>1586.95</v>
      </c>
      <c r="I15" s="38">
        <v>1595.2499999999998</v>
      </c>
      <c r="J15" s="38">
        <v>1607.5</v>
      </c>
      <c r="K15" s="31">
        <v>1583</v>
      </c>
      <c r="L15" s="31">
        <v>1562.45</v>
      </c>
      <c r="M15" s="31">
        <v>0.70518000000000003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4324.3</v>
      </c>
      <c r="D16" s="38">
        <v>4316.6833333333334</v>
      </c>
      <c r="E16" s="38">
        <v>4293.6166666666668</v>
      </c>
      <c r="F16" s="38">
        <v>4262.9333333333334</v>
      </c>
      <c r="G16" s="38">
        <v>4239.8666666666668</v>
      </c>
      <c r="H16" s="38">
        <v>4347.3666666666668</v>
      </c>
      <c r="I16" s="38">
        <v>4370.4333333333343</v>
      </c>
      <c r="J16" s="38">
        <v>4401.1166666666668</v>
      </c>
      <c r="K16" s="31">
        <v>4339.75</v>
      </c>
      <c r="L16" s="31">
        <v>4286</v>
      </c>
      <c r="M16" s="31">
        <v>2.1656599999999999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23478.35</v>
      </c>
      <c r="D17" s="38">
        <v>23463.633333333331</v>
      </c>
      <c r="E17" s="38">
        <v>23343.416666666664</v>
      </c>
      <c r="F17" s="38">
        <v>23208.483333333334</v>
      </c>
      <c r="G17" s="38">
        <v>23088.266666666666</v>
      </c>
      <c r="H17" s="38">
        <v>23598.566666666662</v>
      </c>
      <c r="I17" s="38">
        <v>23718.783333333329</v>
      </c>
      <c r="J17" s="38">
        <v>23853.71666666666</v>
      </c>
      <c r="K17" s="31">
        <v>23583.85</v>
      </c>
      <c r="L17" s="31">
        <v>23328.7</v>
      </c>
      <c r="M17" s="31">
        <v>6.5290000000000001E-2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1979.1</v>
      </c>
      <c r="D18" s="38">
        <v>1978.5333333333331</v>
      </c>
      <c r="E18" s="38">
        <v>1964.5166666666662</v>
      </c>
      <c r="F18" s="38">
        <v>1949.9333333333332</v>
      </c>
      <c r="G18" s="38">
        <v>1935.9166666666663</v>
      </c>
      <c r="H18" s="38">
        <v>1993.1166666666661</v>
      </c>
      <c r="I18" s="38">
        <v>2007.133333333333</v>
      </c>
      <c r="J18" s="38">
        <v>2021.716666666666</v>
      </c>
      <c r="K18" s="31">
        <v>1992.55</v>
      </c>
      <c r="L18" s="31">
        <v>1963.95</v>
      </c>
      <c r="M18" s="31">
        <v>4.0779800000000002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2698.05</v>
      </c>
      <c r="D19" s="38">
        <v>2691.0499999999997</v>
      </c>
      <c r="E19" s="38">
        <v>2661.0999999999995</v>
      </c>
      <c r="F19" s="38">
        <v>2624.1499999999996</v>
      </c>
      <c r="G19" s="38">
        <v>2594.1999999999994</v>
      </c>
      <c r="H19" s="38">
        <v>2727.9999999999995</v>
      </c>
      <c r="I19" s="38">
        <v>2757.9499999999994</v>
      </c>
      <c r="J19" s="38">
        <v>2794.8999999999996</v>
      </c>
      <c r="K19" s="31">
        <v>2721</v>
      </c>
      <c r="L19" s="31">
        <v>2654.1</v>
      </c>
      <c r="M19" s="31">
        <v>102.91468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1015.1</v>
      </c>
      <c r="D20" s="38">
        <v>1023.0333333333333</v>
      </c>
      <c r="E20" s="38">
        <v>1001.2166666666667</v>
      </c>
      <c r="F20" s="38">
        <v>987.33333333333337</v>
      </c>
      <c r="G20" s="38">
        <v>965.51666666666677</v>
      </c>
      <c r="H20" s="38">
        <v>1036.9166666666665</v>
      </c>
      <c r="I20" s="38">
        <v>1058.7333333333331</v>
      </c>
      <c r="J20" s="38">
        <v>1072.6166666666666</v>
      </c>
      <c r="K20" s="31">
        <v>1044.8499999999999</v>
      </c>
      <c r="L20" s="31">
        <v>1009.15</v>
      </c>
      <c r="M20" s="31">
        <v>18.63617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854.5</v>
      </c>
      <c r="D21" s="38">
        <v>858.94999999999993</v>
      </c>
      <c r="E21" s="38">
        <v>848.89999999999986</v>
      </c>
      <c r="F21" s="38">
        <v>843.3</v>
      </c>
      <c r="G21" s="38">
        <v>833.24999999999989</v>
      </c>
      <c r="H21" s="38">
        <v>864.54999999999984</v>
      </c>
      <c r="I21" s="38">
        <v>874.5999999999998</v>
      </c>
      <c r="J21" s="38">
        <v>880.19999999999982</v>
      </c>
      <c r="K21" s="31">
        <v>869</v>
      </c>
      <c r="L21" s="31">
        <v>853.35</v>
      </c>
      <c r="M21" s="31">
        <v>80.373239999999996</v>
      </c>
      <c r="N21" s="1"/>
      <c r="O21" s="1"/>
    </row>
    <row r="22" spans="1:15" ht="12" customHeight="1">
      <c r="A22" s="33">
        <v>12</v>
      </c>
      <c r="B22" s="58" t="s">
        <v>853</v>
      </c>
      <c r="C22" s="31">
        <v>347.4</v>
      </c>
      <c r="D22" s="38">
        <v>342.76666666666665</v>
      </c>
      <c r="E22" s="38">
        <v>335.63333333333333</v>
      </c>
      <c r="F22" s="38">
        <v>323.86666666666667</v>
      </c>
      <c r="G22" s="38">
        <v>316.73333333333335</v>
      </c>
      <c r="H22" s="38">
        <v>354.5333333333333</v>
      </c>
      <c r="I22" s="38">
        <v>361.66666666666663</v>
      </c>
      <c r="J22" s="38">
        <v>373.43333333333328</v>
      </c>
      <c r="K22" s="31">
        <v>349.9</v>
      </c>
      <c r="L22" s="31">
        <v>331</v>
      </c>
      <c r="M22" s="31">
        <v>365.733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672.55</v>
      </c>
      <c r="D23" s="38">
        <v>673.18333333333328</v>
      </c>
      <c r="E23" s="38">
        <v>666.36666666666656</v>
      </c>
      <c r="F23" s="38">
        <v>660.18333333333328</v>
      </c>
      <c r="G23" s="38">
        <v>653.36666666666656</v>
      </c>
      <c r="H23" s="38">
        <v>679.36666666666656</v>
      </c>
      <c r="I23" s="38">
        <v>686.18333333333339</v>
      </c>
      <c r="J23" s="38">
        <v>692.36666666666656</v>
      </c>
      <c r="K23" s="31">
        <v>680</v>
      </c>
      <c r="L23" s="31">
        <v>667</v>
      </c>
      <c r="M23" s="31">
        <v>14.847670000000001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960.15</v>
      </c>
      <c r="D24" s="38">
        <v>953.65</v>
      </c>
      <c r="E24" s="38">
        <v>930.34999999999991</v>
      </c>
      <c r="F24" s="38">
        <v>900.55</v>
      </c>
      <c r="G24" s="38">
        <v>877.24999999999989</v>
      </c>
      <c r="H24" s="38">
        <v>983.44999999999993</v>
      </c>
      <c r="I24" s="38">
        <v>1006.7499999999999</v>
      </c>
      <c r="J24" s="38">
        <v>1036.55</v>
      </c>
      <c r="K24" s="31">
        <v>976.95</v>
      </c>
      <c r="L24" s="31">
        <v>923.85</v>
      </c>
      <c r="M24" s="31">
        <v>114.93001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378.9</v>
      </c>
      <c r="D25" s="38">
        <v>381.63333333333338</v>
      </c>
      <c r="E25" s="38">
        <v>374.26666666666677</v>
      </c>
      <c r="F25" s="38">
        <v>369.63333333333338</v>
      </c>
      <c r="G25" s="38">
        <v>362.26666666666677</v>
      </c>
      <c r="H25" s="38">
        <v>386.26666666666677</v>
      </c>
      <c r="I25" s="38">
        <v>393.63333333333344</v>
      </c>
      <c r="J25" s="38">
        <v>398.26666666666677</v>
      </c>
      <c r="K25" s="31">
        <v>389</v>
      </c>
      <c r="L25" s="31">
        <v>377</v>
      </c>
      <c r="M25" s="31">
        <v>21.800809999999998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185.85</v>
      </c>
      <c r="D26" s="38">
        <v>185.46666666666667</v>
      </c>
      <c r="E26" s="38">
        <v>182.53333333333333</v>
      </c>
      <c r="F26" s="38">
        <v>179.21666666666667</v>
      </c>
      <c r="G26" s="38">
        <v>176.28333333333333</v>
      </c>
      <c r="H26" s="38">
        <v>188.78333333333333</v>
      </c>
      <c r="I26" s="38">
        <v>191.71666666666667</v>
      </c>
      <c r="J26" s="38">
        <v>195.03333333333333</v>
      </c>
      <c r="K26" s="31">
        <v>188.4</v>
      </c>
      <c r="L26" s="31">
        <v>182.15</v>
      </c>
      <c r="M26" s="31">
        <v>37.361620000000002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219.2</v>
      </c>
      <c r="D27" s="38">
        <v>218.88333333333333</v>
      </c>
      <c r="E27" s="38">
        <v>216.76666666666665</v>
      </c>
      <c r="F27" s="38">
        <v>214.33333333333331</v>
      </c>
      <c r="G27" s="38">
        <v>212.21666666666664</v>
      </c>
      <c r="H27" s="38">
        <v>221.31666666666666</v>
      </c>
      <c r="I27" s="38">
        <v>223.43333333333334</v>
      </c>
      <c r="J27" s="38">
        <v>225.86666666666667</v>
      </c>
      <c r="K27" s="31">
        <v>221</v>
      </c>
      <c r="L27" s="31">
        <v>216.45</v>
      </c>
      <c r="M27" s="31">
        <v>16.883859999999999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369.1</v>
      </c>
      <c r="D28" s="38">
        <v>363.7166666666667</v>
      </c>
      <c r="E28" s="38">
        <v>355.43333333333339</v>
      </c>
      <c r="F28" s="38">
        <v>341.76666666666671</v>
      </c>
      <c r="G28" s="38">
        <v>333.48333333333341</v>
      </c>
      <c r="H28" s="38">
        <v>377.38333333333338</v>
      </c>
      <c r="I28" s="38">
        <v>385.66666666666669</v>
      </c>
      <c r="J28" s="38">
        <v>399.33333333333337</v>
      </c>
      <c r="K28" s="31">
        <v>372</v>
      </c>
      <c r="L28" s="31">
        <v>350.05</v>
      </c>
      <c r="M28" s="31">
        <v>13.977180000000001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1054.25</v>
      </c>
      <c r="D29" s="38">
        <v>1056.4666666666667</v>
      </c>
      <c r="E29" s="38">
        <v>1048.9333333333334</v>
      </c>
      <c r="F29" s="38">
        <v>1043.6166666666668</v>
      </c>
      <c r="G29" s="38">
        <v>1036.0833333333335</v>
      </c>
      <c r="H29" s="38">
        <v>1061.7833333333333</v>
      </c>
      <c r="I29" s="38">
        <v>1069.3166666666666</v>
      </c>
      <c r="J29" s="38">
        <v>1074.6333333333332</v>
      </c>
      <c r="K29" s="31">
        <v>1064</v>
      </c>
      <c r="L29" s="31">
        <v>1051.1500000000001</v>
      </c>
      <c r="M29" s="31">
        <v>0.57850999999999997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1083.05</v>
      </c>
      <c r="D30" s="38">
        <v>1084.2333333333333</v>
      </c>
      <c r="E30" s="38">
        <v>1074.8666666666668</v>
      </c>
      <c r="F30" s="38">
        <v>1066.6833333333334</v>
      </c>
      <c r="G30" s="38">
        <v>1057.3166666666668</v>
      </c>
      <c r="H30" s="38">
        <v>1092.4166666666667</v>
      </c>
      <c r="I30" s="38">
        <v>1101.7833333333331</v>
      </c>
      <c r="J30" s="38">
        <v>1109.9666666666667</v>
      </c>
      <c r="K30" s="31">
        <v>1093.5999999999999</v>
      </c>
      <c r="L30" s="31">
        <v>1076.05</v>
      </c>
      <c r="M30" s="31">
        <v>1.20604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3597.35</v>
      </c>
      <c r="D31" s="38">
        <v>3604.7833333333333</v>
      </c>
      <c r="E31" s="38">
        <v>3567.5666666666666</v>
      </c>
      <c r="F31" s="38">
        <v>3537.7833333333333</v>
      </c>
      <c r="G31" s="38">
        <v>3500.5666666666666</v>
      </c>
      <c r="H31" s="38">
        <v>3634.5666666666666</v>
      </c>
      <c r="I31" s="38">
        <v>3671.7833333333328</v>
      </c>
      <c r="J31" s="38">
        <v>3701.5666666666666</v>
      </c>
      <c r="K31" s="31">
        <v>3642</v>
      </c>
      <c r="L31" s="31">
        <v>3575</v>
      </c>
      <c r="M31" s="31">
        <v>0.39578000000000002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1772.15</v>
      </c>
      <c r="D32" s="38">
        <v>1772.1000000000001</v>
      </c>
      <c r="E32" s="38">
        <v>1753.2500000000002</v>
      </c>
      <c r="F32" s="38">
        <v>1734.3500000000001</v>
      </c>
      <c r="G32" s="38">
        <v>1715.5000000000002</v>
      </c>
      <c r="H32" s="38">
        <v>1791.0000000000002</v>
      </c>
      <c r="I32" s="38">
        <v>1809.8500000000001</v>
      </c>
      <c r="J32" s="38">
        <v>1828.7500000000002</v>
      </c>
      <c r="K32" s="31">
        <v>1790.95</v>
      </c>
      <c r="L32" s="31">
        <v>1753.2</v>
      </c>
      <c r="M32" s="31">
        <v>1.2979799999999999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765.4</v>
      </c>
      <c r="D33" s="38">
        <v>767.69999999999993</v>
      </c>
      <c r="E33" s="38">
        <v>757.69999999999982</v>
      </c>
      <c r="F33" s="38">
        <v>749.99999999999989</v>
      </c>
      <c r="G33" s="38">
        <v>739.99999999999977</v>
      </c>
      <c r="H33" s="38">
        <v>775.39999999999986</v>
      </c>
      <c r="I33" s="38">
        <v>785.40000000000009</v>
      </c>
      <c r="J33" s="38">
        <v>793.09999999999991</v>
      </c>
      <c r="K33" s="31">
        <v>777.7</v>
      </c>
      <c r="L33" s="31">
        <v>760</v>
      </c>
      <c r="M33" s="31">
        <v>0.88882000000000005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3767.75</v>
      </c>
      <c r="D34" s="38">
        <v>3792.0666666666671</v>
      </c>
      <c r="E34" s="38">
        <v>3739.483333333334</v>
      </c>
      <c r="F34" s="38">
        <v>3711.2166666666672</v>
      </c>
      <c r="G34" s="38">
        <v>3658.6333333333341</v>
      </c>
      <c r="H34" s="38">
        <v>3820.3333333333339</v>
      </c>
      <c r="I34" s="38">
        <v>3872.916666666667</v>
      </c>
      <c r="J34" s="38">
        <v>3901.1833333333338</v>
      </c>
      <c r="K34" s="31">
        <v>3844.65</v>
      </c>
      <c r="L34" s="31">
        <v>3763.8</v>
      </c>
      <c r="M34" s="31">
        <v>0.81155999999999995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2323.35</v>
      </c>
      <c r="D35" s="38">
        <v>2334.1166666666668</v>
      </c>
      <c r="E35" s="38">
        <v>2309.2333333333336</v>
      </c>
      <c r="F35" s="38">
        <v>2295.1166666666668</v>
      </c>
      <c r="G35" s="38">
        <v>2270.2333333333336</v>
      </c>
      <c r="H35" s="38">
        <v>2348.2333333333336</v>
      </c>
      <c r="I35" s="38">
        <v>2373.1166666666668</v>
      </c>
      <c r="J35" s="38">
        <v>2387.2333333333336</v>
      </c>
      <c r="K35" s="31">
        <v>2359</v>
      </c>
      <c r="L35" s="31">
        <v>2320</v>
      </c>
      <c r="M35" s="31">
        <v>0.23158999999999999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628.20000000000005</v>
      </c>
      <c r="D36" s="38">
        <v>628.93333333333339</v>
      </c>
      <c r="E36" s="38">
        <v>625.91666666666674</v>
      </c>
      <c r="F36" s="38">
        <v>623.63333333333333</v>
      </c>
      <c r="G36" s="38">
        <v>620.61666666666667</v>
      </c>
      <c r="H36" s="38">
        <v>631.21666666666681</v>
      </c>
      <c r="I36" s="38">
        <v>634.23333333333346</v>
      </c>
      <c r="J36" s="38">
        <v>636.51666666666688</v>
      </c>
      <c r="K36" s="31">
        <v>631.95000000000005</v>
      </c>
      <c r="L36" s="31">
        <v>626.65</v>
      </c>
      <c r="M36" s="31">
        <v>4.5164600000000004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2849.15</v>
      </c>
      <c r="D37" s="38">
        <v>2867.4333333333329</v>
      </c>
      <c r="E37" s="38">
        <v>2812.516666666666</v>
      </c>
      <c r="F37" s="38">
        <v>2775.8833333333332</v>
      </c>
      <c r="G37" s="38">
        <v>2720.9666666666662</v>
      </c>
      <c r="H37" s="38">
        <v>2904.0666666666657</v>
      </c>
      <c r="I37" s="38">
        <v>2958.9833333333327</v>
      </c>
      <c r="J37" s="38">
        <v>2995.6166666666654</v>
      </c>
      <c r="K37" s="31">
        <v>2922.35</v>
      </c>
      <c r="L37" s="31">
        <v>2830.8</v>
      </c>
      <c r="M37" s="31">
        <v>2.8614199999999999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463.8</v>
      </c>
      <c r="D38" s="38">
        <v>465.60000000000008</v>
      </c>
      <c r="E38" s="38">
        <v>460.55000000000018</v>
      </c>
      <c r="F38" s="38">
        <v>457.30000000000013</v>
      </c>
      <c r="G38" s="38">
        <v>452.25000000000023</v>
      </c>
      <c r="H38" s="38">
        <v>468.85000000000014</v>
      </c>
      <c r="I38" s="38">
        <v>473.9</v>
      </c>
      <c r="J38" s="38">
        <v>477.15000000000009</v>
      </c>
      <c r="K38" s="31">
        <v>470.65</v>
      </c>
      <c r="L38" s="31">
        <v>462.35</v>
      </c>
      <c r="M38" s="31">
        <v>30.937570000000001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1761.7</v>
      </c>
      <c r="D39" s="38">
        <v>1773.3833333333332</v>
      </c>
      <c r="E39" s="38">
        <v>1743.5166666666664</v>
      </c>
      <c r="F39" s="38">
        <v>1725.3333333333333</v>
      </c>
      <c r="G39" s="38">
        <v>1695.4666666666665</v>
      </c>
      <c r="H39" s="38">
        <v>1791.5666666666664</v>
      </c>
      <c r="I39" s="38">
        <v>1821.4333333333332</v>
      </c>
      <c r="J39" s="38">
        <v>1839.6166666666663</v>
      </c>
      <c r="K39" s="31">
        <v>1803.25</v>
      </c>
      <c r="L39" s="31">
        <v>1755.2</v>
      </c>
      <c r="M39" s="31">
        <v>3.7073900000000002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1005.25</v>
      </c>
      <c r="D40" s="38">
        <v>998.41666666666663</v>
      </c>
      <c r="E40" s="38">
        <v>984.83333333333326</v>
      </c>
      <c r="F40" s="38">
        <v>964.41666666666663</v>
      </c>
      <c r="G40" s="38">
        <v>950.83333333333326</v>
      </c>
      <c r="H40" s="38">
        <v>1018.8333333333333</v>
      </c>
      <c r="I40" s="38">
        <v>1032.4166666666665</v>
      </c>
      <c r="J40" s="38">
        <v>1052.8333333333333</v>
      </c>
      <c r="K40" s="31">
        <v>1012</v>
      </c>
      <c r="L40" s="31">
        <v>978</v>
      </c>
      <c r="M40" s="31">
        <v>3.1829900000000002</v>
      </c>
      <c r="N40" s="1"/>
      <c r="O40" s="1"/>
    </row>
    <row r="41" spans="1:15" ht="12.75" customHeight="1">
      <c r="A41" s="33">
        <v>31</v>
      </c>
      <c r="B41" s="58" t="s">
        <v>855</v>
      </c>
      <c r="C41" s="31">
        <v>4983.8999999999996</v>
      </c>
      <c r="D41" s="38">
        <v>4987.3</v>
      </c>
      <c r="E41" s="38">
        <v>4886.6000000000004</v>
      </c>
      <c r="F41" s="38">
        <v>4789.3</v>
      </c>
      <c r="G41" s="38">
        <v>4688.6000000000004</v>
      </c>
      <c r="H41" s="38">
        <v>5084.6000000000004</v>
      </c>
      <c r="I41" s="38">
        <v>5185.2999999999993</v>
      </c>
      <c r="J41" s="38">
        <v>5282.6</v>
      </c>
      <c r="K41" s="31">
        <v>5088</v>
      </c>
      <c r="L41" s="31">
        <v>4890</v>
      </c>
      <c r="M41" s="31">
        <v>2.5543499999999999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1562.45</v>
      </c>
      <c r="D42" s="38">
        <v>1565.7833333333335</v>
      </c>
      <c r="E42" s="38">
        <v>1531.5666666666671</v>
      </c>
      <c r="F42" s="38">
        <v>1500.6833333333336</v>
      </c>
      <c r="G42" s="38">
        <v>1466.4666666666672</v>
      </c>
      <c r="H42" s="38">
        <v>1596.666666666667</v>
      </c>
      <c r="I42" s="38">
        <v>1630.8833333333337</v>
      </c>
      <c r="J42" s="38">
        <v>1661.7666666666669</v>
      </c>
      <c r="K42" s="31">
        <v>1600</v>
      </c>
      <c r="L42" s="31">
        <v>1534.9</v>
      </c>
      <c r="M42" s="31">
        <v>10.09656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4919.6499999999996</v>
      </c>
      <c r="D43" s="38">
        <v>4928.2666666666664</v>
      </c>
      <c r="E43" s="38">
        <v>4897.5333333333328</v>
      </c>
      <c r="F43" s="38">
        <v>4875.4166666666661</v>
      </c>
      <c r="G43" s="38">
        <v>4844.6833333333325</v>
      </c>
      <c r="H43" s="38">
        <v>4950.3833333333332</v>
      </c>
      <c r="I43" s="38">
        <v>4981.1166666666668</v>
      </c>
      <c r="J43" s="38">
        <v>5003.2333333333336</v>
      </c>
      <c r="K43" s="31">
        <v>4959</v>
      </c>
      <c r="L43" s="31">
        <v>4906.1499999999996</v>
      </c>
      <c r="M43" s="31">
        <v>1.7517199999999999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393.95</v>
      </c>
      <c r="D44" s="38">
        <v>395.83333333333331</v>
      </c>
      <c r="E44" s="38">
        <v>390.16666666666663</v>
      </c>
      <c r="F44" s="38">
        <v>386.38333333333333</v>
      </c>
      <c r="G44" s="38">
        <v>380.71666666666664</v>
      </c>
      <c r="H44" s="38">
        <v>399.61666666666662</v>
      </c>
      <c r="I44" s="38">
        <v>405.28333333333325</v>
      </c>
      <c r="J44" s="38">
        <v>409.06666666666661</v>
      </c>
      <c r="K44" s="31">
        <v>401.5</v>
      </c>
      <c r="L44" s="31">
        <v>392.05</v>
      </c>
      <c r="M44" s="31">
        <v>18.89753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269.35000000000002</v>
      </c>
      <c r="D45" s="38">
        <v>269.33333333333331</v>
      </c>
      <c r="E45" s="38">
        <v>267.16666666666663</v>
      </c>
      <c r="F45" s="38">
        <v>264.98333333333329</v>
      </c>
      <c r="G45" s="38">
        <v>262.81666666666661</v>
      </c>
      <c r="H45" s="38">
        <v>271.51666666666665</v>
      </c>
      <c r="I45" s="38">
        <v>273.68333333333328</v>
      </c>
      <c r="J45" s="38">
        <v>275.86666666666667</v>
      </c>
      <c r="K45" s="31">
        <v>271.5</v>
      </c>
      <c r="L45" s="31">
        <v>267.14999999999998</v>
      </c>
      <c r="M45" s="31">
        <v>6.6941100000000002</v>
      </c>
      <c r="N45" s="1"/>
      <c r="O45" s="1"/>
    </row>
    <row r="46" spans="1:15" ht="12.75" customHeight="1">
      <c r="A46" s="33">
        <v>36</v>
      </c>
      <c r="B46" s="58" t="s">
        <v>854</v>
      </c>
      <c r="C46" s="31">
        <v>581.65</v>
      </c>
      <c r="D46" s="38">
        <v>574.93333333333328</v>
      </c>
      <c r="E46" s="38">
        <v>564.66666666666652</v>
      </c>
      <c r="F46" s="38">
        <v>547.68333333333328</v>
      </c>
      <c r="G46" s="38">
        <v>537.41666666666652</v>
      </c>
      <c r="H46" s="38">
        <v>591.91666666666652</v>
      </c>
      <c r="I46" s="38">
        <v>602.18333333333317</v>
      </c>
      <c r="J46" s="38">
        <v>619.16666666666652</v>
      </c>
      <c r="K46" s="31">
        <v>585.20000000000005</v>
      </c>
      <c r="L46" s="31">
        <v>557.95000000000005</v>
      </c>
      <c r="M46" s="31">
        <v>4.9691700000000001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506.85</v>
      </c>
      <c r="D47" s="38">
        <v>502.84999999999997</v>
      </c>
      <c r="E47" s="38">
        <v>496.99999999999994</v>
      </c>
      <c r="F47" s="38">
        <v>487.15</v>
      </c>
      <c r="G47" s="38">
        <v>481.29999999999995</v>
      </c>
      <c r="H47" s="38">
        <v>512.69999999999993</v>
      </c>
      <c r="I47" s="38">
        <v>518.54999999999995</v>
      </c>
      <c r="J47" s="38">
        <v>528.39999999999986</v>
      </c>
      <c r="K47" s="31">
        <v>508.7</v>
      </c>
      <c r="L47" s="31">
        <v>493</v>
      </c>
      <c r="M47" s="31">
        <v>0.96299000000000001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187.9</v>
      </c>
      <c r="D48" s="38">
        <v>187.76666666666665</v>
      </c>
      <c r="E48" s="38">
        <v>186.5333333333333</v>
      </c>
      <c r="F48" s="38">
        <v>185.16666666666666</v>
      </c>
      <c r="G48" s="38">
        <v>183.93333333333331</v>
      </c>
      <c r="H48" s="38">
        <v>189.1333333333333</v>
      </c>
      <c r="I48" s="38">
        <v>190.36666666666665</v>
      </c>
      <c r="J48" s="38">
        <v>191.73333333333329</v>
      </c>
      <c r="K48" s="31">
        <v>189</v>
      </c>
      <c r="L48" s="31">
        <v>186.4</v>
      </c>
      <c r="M48" s="31">
        <v>96.178449999999998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3179.7</v>
      </c>
      <c r="D49" s="38">
        <v>3183.1</v>
      </c>
      <c r="E49" s="38">
        <v>3167.6</v>
      </c>
      <c r="F49" s="38">
        <v>3155.5</v>
      </c>
      <c r="G49" s="38">
        <v>3140</v>
      </c>
      <c r="H49" s="38">
        <v>3195.2</v>
      </c>
      <c r="I49" s="38">
        <v>3210.7</v>
      </c>
      <c r="J49" s="38">
        <v>3222.7999999999997</v>
      </c>
      <c r="K49" s="31">
        <v>3198.6</v>
      </c>
      <c r="L49" s="31">
        <v>3171</v>
      </c>
      <c r="M49" s="31">
        <v>3.77068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315.2</v>
      </c>
      <c r="D50" s="38">
        <v>314.36666666666667</v>
      </c>
      <c r="E50" s="38">
        <v>311.73333333333335</v>
      </c>
      <c r="F50" s="38">
        <v>308.26666666666665</v>
      </c>
      <c r="G50" s="38">
        <v>305.63333333333333</v>
      </c>
      <c r="H50" s="38">
        <v>317.83333333333337</v>
      </c>
      <c r="I50" s="38">
        <v>320.4666666666667</v>
      </c>
      <c r="J50" s="38">
        <v>323.93333333333339</v>
      </c>
      <c r="K50" s="31">
        <v>317</v>
      </c>
      <c r="L50" s="31">
        <v>310.89999999999998</v>
      </c>
      <c r="M50" s="31">
        <v>1.3837999999999999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2009.1</v>
      </c>
      <c r="D51" s="38">
        <v>2004.8333333333333</v>
      </c>
      <c r="E51" s="38">
        <v>1984.6666666666665</v>
      </c>
      <c r="F51" s="38">
        <v>1960.2333333333333</v>
      </c>
      <c r="G51" s="38">
        <v>1940.0666666666666</v>
      </c>
      <c r="H51" s="38">
        <v>2029.2666666666664</v>
      </c>
      <c r="I51" s="38">
        <v>2049.4333333333329</v>
      </c>
      <c r="J51" s="38">
        <v>2073.8666666666663</v>
      </c>
      <c r="K51" s="31">
        <v>2025</v>
      </c>
      <c r="L51" s="31">
        <v>1980.4</v>
      </c>
      <c r="M51" s="31">
        <v>7.1529100000000003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6820.05</v>
      </c>
      <c r="D52" s="38">
        <v>6807.2166666666672</v>
      </c>
      <c r="E52" s="38">
        <v>6779.4333333333343</v>
      </c>
      <c r="F52" s="38">
        <v>6738.8166666666675</v>
      </c>
      <c r="G52" s="38">
        <v>6711.0333333333347</v>
      </c>
      <c r="H52" s="38">
        <v>6847.8333333333339</v>
      </c>
      <c r="I52" s="38">
        <v>6875.6166666666668</v>
      </c>
      <c r="J52" s="38">
        <v>6916.2333333333336</v>
      </c>
      <c r="K52" s="31">
        <v>6835</v>
      </c>
      <c r="L52" s="31">
        <v>6766.6</v>
      </c>
      <c r="M52" s="31">
        <v>0.23501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728.5</v>
      </c>
      <c r="D53" s="38">
        <v>722.36666666666667</v>
      </c>
      <c r="E53" s="38">
        <v>714.98333333333335</v>
      </c>
      <c r="F53" s="38">
        <v>701.4666666666667</v>
      </c>
      <c r="G53" s="38">
        <v>694.08333333333337</v>
      </c>
      <c r="H53" s="38">
        <v>735.88333333333333</v>
      </c>
      <c r="I53" s="38">
        <v>743.26666666666677</v>
      </c>
      <c r="J53" s="38">
        <v>756.7833333333333</v>
      </c>
      <c r="K53" s="31">
        <v>729.75</v>
      </c>
      <c r="L53" s="31">
        <v>708.85</v>
      </c>
      <c r="M53" s="31">
        <v>22.203250000000001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842.65</v>
      </c>
      <c r="D54" s="38">
        <v>839.81666666666661</v>
      </c>
      <c r="E54" s="38">
        <v>831.63333333333321</v>
      </c>
      <c r="F54" s="38">
        <v>820.61666666666656</v>
      </c>
      <c r="G54" s="38">
        <v>812.43333333333317</v>
      </c>
      <c r="H54" s="38">
        <v>850.83333333333326</v>
      </c>
      <c r="I54" s="38">
        <v>859.01666666666665</v>
      </c>
      <c r="J54" s="38">
        <v>870.0333333333333</v>
      </c>
      <c r="K54" s="31">
        <v>848</v>
      </c>
      <c r="L54" s="31">
        <v>828.8</v>
      </c>
      <c r="M54" s="31">
        <v>28.98526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415.1</v>
      </c>
      <c r="D55" s="38">
        <v>413.93333333333334</v>
      </c>
      <c r="E55" s="38">
        <v>406.86666666666667</v>
      </c>
      <c r="F55" s="38">
        <v>398.63333333333333</v>
      </c>
      <c r="G55" s="38">
        <v>391.56666666666666</v>
      </c>
      <c r="H55" s="38">
        <v>422.16666666666669</v>
      </c>
      <c r="I55" s="38">
        <v>429.23333333333341</v>
      </c>
      <c r="J55" s="38">
        <v>437.4666666666667</v>
      </c>
      <c r="K55" s="31">
        <v>421</v>
      </c>
      <c r="L55" s="31">
        <v>405.7</v>
      </c>
      <c r="M55" s="31">
        <v>2.93133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3568.9</v>
      </c>
      <c r="D56" s="38">
        <v>3560.8000000000006</v>
      </c>
      <c r="E56" s="38">
        <v>3538.6500000000015</v>
      </c>
      <c r="F56" s="38">
        <v>3508.400000000001</v>
      </c>
      <c r="G56" s="38">
        <v>3486.2500000000018</v>
      </c>
      <c r="H56" s="38">
        <v>3591.0500000000011</v>
      </c>
      <c r="I56" s="38">
        <v>3613.2</v>
      </c>
      <c r="J56" s="38">
        <v>3643.4500000000007</v>
      </c>
      <c r="K56" s="31">
        <v>3582.95</v>
      </c>
      <c r="L56" s="31">
        <v>3530.55</v>
      </c>
      <c r="M56" s="31">
        <v>2.5802200000000002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957.05</v>
      </c>
      <c r="D57" s="38">
        <v>954.93333333333339</v>
      </c>
      <c r="E57" s="38">
        <v>950.76666666666677</v>
      </c>
      <c r="F57" s="38">
        <v>944.48333333333335</v>
      </c>
      <c r="G57" s="38">
        <v>940.31666666666672</v>
      </c>
      <c r="H57" s="38">
        <v>961.21666666666681</v>
      </c>
      <c r="I57" s="38">
        <v>965.38333333333333</v>
      </c>
      <c r="J57" s="38">
        <v>971.66666666666686</v>
      </c>
      <c r="K57" s="31">
        <v>959.1</v>
      </c>
      <c r="L57" s="31">
        <v>948.65</v>
      </c>
      <c r="M57" s="31">
        <v>108.60061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4628.3999999999996</v>
      </c>
      <c r="D58" s="38">
        <v>4622.2</v>
      </c>
      <c r="E58" s="38">
        <v>4607.8499999999995</v>
      </c>
      <c r="F58" s="38">
        <v>4587.2999999999993</v>
      </c>
      <c r="G58" s="38">
        <v>4572.9499999999989</v>
      </c>
      <c r="H58" s="38">
        <v>4642.75</v>
      </c>
      <c r="I58" s="38">
        <v>4657.1000000000004</v>
      </c>
      <c r="J58" s="38">
        <v>4677.6500000000005</v>
      </c>
      <c r="K58" s="31">
        <v>4636.55</v>
      </c>
      <c r="L58" s="31">
        <v>4601.6499999999996</v>
      </c>
      <c r="M58" s="31">
        <v>0.96289999999999998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7069.95</v>
      </c>
      <c r="D59" s="38">
        <v>7091.1500000000005</v>
      </c>
      <c r="E59" s="38">
        <v>7028.8000000000011</v>
      </c>
      <c r="F59" s="38">
        <v>6987.6500000000005</v>
      </c>
      <c r="G59" s="38">
        <v>6925.3000000000011</v>
      </c>
      <c r="H59" s="38">
        <v>7132.3000000000011</v>
      </c>
      <c r="I59" s="38">
        <v>7194.6500000000015</v>
      </c>
      <c r="J59" s="38">
        <v>7235.8000000000011</v>
      </c>
      <c r="K59" s="31">
        <v>7153.5</v>
      </c>
      <c r="L59" s="31">
        <v>7050</v>
      </c>
      <c r="M59" s="31">
        <v>12.4878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1467.8</v>
      </c>
      <c r="D60" s="38">
        <v>1475.3833333333332</v>
      </c>
      <c r="E60" s="38">
        <v>1456.7666666666664</v>
      </c>
      <c r="F60" s="38">
        <v>1445.7333333333331</v>
      </c>
      <c r="G60" s="38">
        <v>1427.1166666666663</v>
      </c>
      <c r="H60" s="38">
        <v>1486.4166666666665</v>
      </c>
      <c r="I60" s="38">
        <v>1505.0333333333333</v>
      </c>
      <c r="J60" s="38">
        <v>1516.0666666666666</v>
      </c>
      <c r="K60" s="31">
        <v>1494</v>
      </c>
      <c r="L60" s="31">
        <v>1464.35</v>
      </c>
      <c r="M60" s="31">
        <v>15.575229999999999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7072.2</v>
      </c>
      <c r="D61" s="38">
        <v>7050.416666666667</v>
      </c>
      <c r="E61" s="38">
        <v>7007.8333333333339</v>
      </c>
      <c r="F61" s="38">
        <v>6943.4666666666672</v>
      </c>
      <c r="G61" s="38">
        <v>6900.8833333333341</v>
      </c>
      <c r="H61" s="38">
        <v>7114.7833333333338</v>
      </c>
      <c r="I61" s="38">
        <v>7157.3666666666677</v>
      </c>
      <c r="J61" s="38">
        <v>7221.7333333333336</v>
      </c>
      <c r="K61" s="31">
        <v>7093</v>
      </c>
      <c r="L61" s="31">
        <v>6986.05</v>
      </c>
      <c r="M61" s="31">
        <v>0.14491000000000001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2069.65</v>
      </c>
      <c r="D62" s="38">
        <v>2070.7833333333333</v>
      </c>
      <c r="E62" s="38">
        <v>2060.9166666666665</v>
      </c>
      <c r="F62" s="38">
        <v>2052.1833333333334</v>
      </c>
      <c r="G62" s="38">
        <v>2042.3166666666666</v>
      </c>
      <c r="H62" s="38">
        <v>2079.5166666666664</v>
      </c>
      <c r="I62" s="38">
        <v>2089.3833333333332</v>
      </c>
      <c r="J62" s="38">
        <v>2098.1166666666663</v>
      </c>
      <c r="K62" s="31">
        <v>2080.65</v>
      </c>
      <c r="L62" s="31">
        <v>2062.0500000000002</v>
      </c>
      <c r="M62" s="31">
        <v>0.20063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2385.75</v>
      </c>
      <c r="D63" s="38">
        <v>2385.3833333333332</v>
      </c>
      <c r="E63" s="38">
        <v>2375.7666666666664</v>
      </c>
      <c r="F63" s="38">
        <v>2365.7833333333333</v>
      </c>
      <c r="G63" s="38">
        <v>2356.1666666666665</v>
      </c>
      <c r="H63" s="38">
        <v>2395.3666666666663</v>
      </c>
      <c r="I63" s="38">
        <v>2404.9833333333331</v>
      </c>
      <c r="J63" s="38">
        <v>2414.9666666666662</v>
      </c>
      <c r="K63" s="31">
        <v>2395</v>
      </c>
      <c r="L63" s="31">
        <v>2375.4</v>
      </c>
      <c r="M63" s="31">
        <v>0.64480000000000004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393.05</v>
      </c>
      <c r="D64" s="38">
        <v>393.0333333333333</v>
      </c>
      <c r="E64" s="38">
        <v>388.06666666666661</v>
      </c>
      <c r="F64" s="38">
        <v>383.08333333333331</v>
      </c>
      <c r="G64" s="38">
        <v>378.11666666666662</v>
      </c>
      <c r="H64" s="38">
        <v>398.01666666666659</v>
      </c>
      <c r="I64" s="38">
        <v>402.98333333333329</v>
      </c>
      <c r="J64" s="38">
        <v>407.96666666666658</v>
      </c>
      <c r="K64" s="31">
        <v>398</v>
      </c>
      <c r="L64" s="31">
        <v>388.05</v>
      </c>
      <c r="M64" s="31">
        <v>11.49034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232.1</v>
      </c>
      <c r="D65" s="38">
        <v>231.56666666666663</v>
      </c>
      <c r="E65" s="38">
        <v>230.43333333333328</v>
      </c>
      <c r="F65" s="38">
        <v>228.76666666666665</v>
      </c>
      <c r="G65" s="38">
        <v>227.6333333333333</v>
      </c>
      <c r="H65" s="38">
        <v>233.23333333333326</v>
      </c>
      <c r="I65" s="38">
        <v>234.36666666666665</v>
      </c>
      <c r="J65" s="38">
        <v>236.03333333333325</v>
      </c>
      <c r="K65" s="31">
        <v>232.7</v>
      </c>
      <c r="L65" s="31">
        <v>229.9</v>
      </c>
      <c r="M65" s="31">
        <v>40.466909999999999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190.25</v>
      </c>
      <c r="D66" s="38">
        <v>190.63333333333333</v>
      </c>
      <c r="E66" s="38">
        <v>189.46666666666664</v>
      </c>
      <c r="F66" s="38">
        <v>188.68333333333331</v>
      </c>
      <c r="G66" s="38">
        <v>187.51666666666662</v>
      </c>
      <c r="H66" s="38">
        <v>191.41666666666666</v>
      </c>
      <c r="I66" s="38">
        <v>192.58333333333334</v>
      </c>
      <c r="J66" s="38">
        <v>193.36666666666667</v>
      </c>
      <c r="K66" s="31">
        <v>191.8</v>
      </c>
      <c r="L66" s="31">
        <v>189.85</v>
      </c>
      <c r="M66" s="31">
        <v>108.26294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88.65</v>
      </c>
      <c r="D67" s="38">
        <v>89.383333333333326</v>
      </c>
      <c r="E67" s="38">
        <v>87.766666666666652</v>
      </c>
      <c r="F67" s="38">
        <v>86.883333333333326</v>
      </c>
      <c r="G67" s="38">
        <v>85.266666666666652</v>
      </c>
      <c r="H67" s="38">
        <v>90.266666666666652</v>
      </c>
      <c r="I67" s="38">
        <v>91.883333333333326</v>
      </c>
      <c r="J67" s="38">
        <v>92.766666666666652</v>
      </c>
      <c r="K67" s="31">
        <v>91</v>
      </c>
      <c r="L67" s="31">
        <v>88.5</v>
      </c>
      <c r="M67" s="31">
        <v>99.266810000000007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38.15</v>
      </c>
      <c r="D68" s="38">
        <v>38.316666666666663</v>
      </c>
      <c r="E68" s="38">
        <v>37.833333333333329</v>
      </c>
      <c r="F68" s="38">
        <v>37.516666666666666</v>
      </c>
      <c r="G68" s="38">
        <v>37.033333333333331</v>
      </c>
      <c r="H68" s="38">
        <v>38.633333333333326</v>
      </c>
      <c r="I68" s="38">
        <v>39.11666666666666</v>
      </c>
      <c r="J68" s="38">
        <v>39.433333333333323</v>
      </c>
      <c r="K68" s="31">
        <v>38.799999999999997</v>
      </c>
      <c r="L68" s="31">
        <v>38</v>
      </c>
      <c r="M68" s="31">
        <v>184.43962999999999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2491.5</v>
      </c>
      <c r="D69" s="38">
        <v>2493.5</v>
      </c>
      <c r="E69" s="38">
        <v>2478</v>
      </c>
      <c r="F69" s="38">
        <v>2464.5</v>
      </c>
      <c r="G69" s="38">
        <v>2449</v>
      </c>
      <c r="H69" s="38">
        <v>2507</v>
      </c>
      <c r="I69" s="38">
        <v>2522.5</v>
      </c>
      <c r="J69" s="38">
        <v>2536</v>
      </c>
      <c r="K69" s="31">
        <v>2509</v>
      </c>
      <c r="L69" s="31">
        <v>2480</v>
      </c>
      <c r="M69" s="31">
        <v>0.12254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1730.6</v>
      </c>
      <c r="D70" s="38">
        <v>1729.05</v>
      </c>
      <c r="E70" s="38">
        <v>1718.1</v>
      </c>
      <c r="F70" s="38">
        <v>1705.6</v>
      </c>
      <c r="G70" s="38">
        <v>1694.6499999999999</v>
      </c>
      <c r="H70" s="38">
        <v>1741.55</v>
      </c>
      <c r="I70" s="38">
        <v>1752.5000000000002</v>
      </c>
      <c r="J70" s="38">
        <v>1765</v>
      </c>
      <c r="K70" s="31">
        <v>1740</v>
      </c>
      <c r="L70" s="31">
        <v>1716.55</v>
      </c>
      <c r="M70" s="31">
        <v>1.6627799999999999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4740.5</v>
      </c>
      <c r="D71" s="38">
        <v>4745.4833333333327</v>
      </c>
      <c r="E71" s="38">
        <v>4706.1666666666652</v>
      </c>
      <c r="F71" s="38">
        <v>4671.8333333333321</v>
      </c>
      <c r="G71" s="38">
        <v>4632.5166666666646</v>
      </c>
      <c r="H71" s="38">
        <v>4779.8166666666657</v>
      </c>
      <c r="I71" s="38">
        <v>4819.1333333333332</v>
      </c>
      <c r="J71" s="38">
        <v>4853.4666666666662</v>
      </c>
      <c r="K71" s="31">
        <v>4784.8</v>
      </c>
      <c r="L71" s="31">
        <v>4711.1499999999996</v>
      </c>
      <c r="M71" s="31">
        <v>8.5349999999999995E-2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2082.25</v>
      </c>
      <c r="D72" s="38">
        <v>2093.7166666666667</v>
      </c>
      <c r="E72" s="38">
        <v>2053.4333333333334</v>
      </c>
      <c r="F72" s="38">
        <v>2024.6166666666668</v>
      </c>
      <c r="G72" s="38">
        <v>1984.3333333333335</v>
      </c>
      <c r="H72" s="38">
        <v>2122.5333333333333</v>
      </c>
      <c r="I72" s="38">
        <v>2162.8166666666671</v>
      </c>
      <c r="J72" s="38">
        <v>2191.6333333333332</v>
      </c>
      <c r="K72" s="31">
        <v>2134</v>
      </c>
      <c r="L72" s="31">
        <v>2064.9</v>
      </c>
      <c r="M72" s="31">
        <v>5.1859999999999999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705.65</v>
      </c>
      <c r="D73" s="38">
        <v>704.7833333333333</v>
      </c>
      <c r="E73" s="38">
        <v>701.51666666666665</v>
      </c>
      <c r="F73" s="38">
        <v>697.38333333333333</v>
      </c>
      <c r="G73" s="38">
        <v>694.11666666666667</v>
      </c>
      <c r="H73" s="38">
        <v>708.91666666666663</v>
      </c>
      <c r="I73" s="38">
        <v>712.18333333333328</v>
      </c>
      <c r="J73" s="38">
        <v>716.31666666666661</v>
      </c>
      <c r="K73" s="31">
        <v>708.05</v>
      </c>
      <c r="L73" s="31">
        <v>700.65</v>
      </c>
      <c r="M73" s="31">
        <v>7.4112299999999998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1146.55</v>
      </c>
      <c r="D74" s="38">
        <v>1136.9000000000001</v>
      </c>
      <c r="E74" s="38">
        <v>1123.8000000000002</v>
      </c>
      <c r="F74" s="38">
        <v>1101.0500000000002</v>
      </c>
      <c r="G74" s="38">
        <v>1087.9500000000003</v>
      </c>
      <c r="H74" s="38">
        <v>1159.6500000000001</v>
      </c>
      <c r="I74" s="38">
        <v>1172.75</v>
      </c>
      <c r="J74" s="38">
        <v>1195.5</v>
      </c>
      <c r="K74" s="31">
        <v>1150</v>
      </c>
      <c r="L74" s="31">
        <v>1114.1500000000001</v>
      </c>
      <c r="M74" s="31">
        <v>3.0416500000000002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133.30000000000001</v>
      </c>
      <c r="D75" s="38">
        <v>132.11666666666667</v>
      </c>
      <c r="E75" s="38">
        <v>130.53333333333336</v>
      </c>
      <c r="F75" s="38">
        <v>127.76666666666668</v>
      </c>
      <c r="G75" s="38">
        <v>126.18333333333337</v>
      </c>
      <c r="H75" s="38">
        <v>134.88333333333335</v>
      </c>
      <c r="I75" s="38">
        <v>136.46666666666667</v>
      </c>
      <c r="J75" s="38">
        <v>139.23333333333335</v>
      </c>
      <c r="K75" s="31">
        <v>133.69999999999999</v>
      </c>
      <c r="L75" s="31">
        <v>129.35</v>
      </c>
      <c r="M75" s="31">
        <v>205.96242000000001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1006.7</v>
      </c>
      <c r="D76" s="38">
        <v>1000.2666666666668</v>
      </c>
      <c r="E76" s="38">
        <v>989.33333333333348</v>
      </c>
      <c r="F76" s="38">
        <v>971.9666666666667</v>
      </c>
      <c r="G76" s="38">
        <v>961.03333333333342</v>
      </c>
      <c r="H76" s="38">
        <v>1017.6333333333336</v>
      </c>
      <c r="I76" s="38">
        <v>1028.5666666666666</v>
      </c>
      <c r="J76" s="38">
        <v>1045.9333333333336</v>
      </c>
      <c r="K76" s="31">
        <v>1011.2</v>
      </c>
      <c r="L76" s="31">
        <v>982.9</v>
      </c>
      <c r="M76" s="31">
        <v>28.71799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111.05</v>
      </c>
      <c r="D77" s="38">
        <v>108.31666666666666</v>
      </c>
      <c r="E77" s="38">
        <v>103.78333333333333</v>
      </c>
      <c r="F77" s="38">
        <v>96.516666666666666</v>
      </c>
      <c r="G77" s="38">
        <v>91.983333333333334</v>
      </c>
      <c r="H77" s="38">
        <v>115.58333333333333</v>
      </c>
      <c r="I77" s="38">
        <v>120.11666666666666</v>
      </c>
      <c r="J77" s="38">
        <v>127.38333333333333</v>
      </c>
      <c r="K77" s="31">
        <v>112.85</v>
      </c>
      <c r="L77" s="31">
        <v>101.05</v>
      </c>
      <c r="M77" s="31">
        <v>1008.69823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346.9</v>
      </c>
      <c r="D78" s="38">
        <v>349.36666666666662</v>
      </c>
      <c r="E78" s="38">
        <v>344.03333333333325</v>
      </c>
      <c r="F78" s="38">
        <v>341.16666666666663</v>
      </c>
      <c r="G78" s="38">
        <v>335.83333333333326</v>
      </c>
      <c r="H78" s="38">
        <v>352.23333333333323</v>
      </c>
      <c r="I78" s="38">
        <v>357.56666666666661</v>
      </c>
      <c r="J78" s="38">
        <v>360.43333333333322</v>
      </c>
      <c r="K78" s="31">
        <v>354.7</v>
      </c>
      <c r="L78" s="31">
        <v>346.5</v>
      </c>
      <c r="M78" s="31">
        <v>40.076689999999999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877.65</v>
      </c>
      <c r="D79" s="38">
        <v>874.6</v>
      </c>
      <c r="E79" s="38">
        <v>869.25</v>
      </c>
      <c r="F79" s="38">
        <v>860.85</v>
      </c>
      <c r="G79" s="38">
        <v>855.5</v>
      </c>
      <c r="H79" s="38">
        <v>883</v>
      </c>
      <c r="I79" s="38">
        <v>888.35000000000014</v>
      </c>
      <c r="J79" s="38">
        <v>896.75</v>
      </c>
      <c r="K79" s="31">
        <v>879.95</v>
      </c>
      <c r="L79" s="31">
        <v>866.2</v>
      </c>
      <c r="M79" s="31">
        <v>33.33869</v>
      </c>
      <c r="N79" s="1"/>
      <c r="O79" s="1"/>
    </row>
    <row r="80" spans="1:15" ht="12.75" customHeight="1">
      <c r="A80" s="33">
        <v>70</v>
      </c>
      <c r="B80" s="58" t="s">
        <v>856</v>
      </c>
      <c r="C80" s="31">
        <v>489.5</v>
      </c>
      <c r="D80" s="38">
        <v>490.41666666666669</v>
      </c>
      <c r="E80" s="38">
        <v>481.03333333333336</v>
      </c>
      <c r="F80" s="38">
        <v>472.56666666666666</v>
      </c>
      <c r="G80" s="38">
        <v>463.18333333333334</v>
      </c>
      <c r="H80" s="38">
        <v>498.88333333333338</v>
      </c>
      <c r="I80" s="38">
        <v>508.26666666666671</v>
      </c>
      <c r="J80" s="38">
        <v>516.73333333333335</v>
      </c>
      <c r="K80" s="31">
        <v>499.8</v>
      </c>
      <c r="L80" s="31">
        <v>481.95</v>
      </c>
      <c r="M80" s="31">
        <v>9.4915900000000004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260</v>
      </c>
      <c r="D81" s="38">
        <v>260.31666666666666</v>
      </c>
      <c r="E81" s="38">
        <v>258.43333333333334</v>
      </c>
      <c r="F81" s="38">
        <v>256.86666666666667</v>
      </c>
      <c r="G81" s="38">
        <v>254.98333333333335</v>
      </c>
      <c r="H81" s="38">
        <v>261.88333333333333</v>
      </c>
      <c r="I81" s="38">
        <v>263.76666666666665</v>
      </c>
      <c r="J81" s="38">
        <v>265.33333333333331</v>
      </c>
      <c r="K81" s="31">
        <v>262.2</v>
      </c>
      <c r="L81" s="31">
        <v>258.75</v>
      </c>
      <c r="M81" s="31">
        <v>18.556470000000001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1183.25</v>
      </c>
      <c r="D82" s="38">
        <v>1169.0166666666667</v>
      </c>
      <c r="E82" s="38">
        <v>1145.1833333333334</v>
      </c>
      <c r="F82" s="38">
        <v>1107.1166666666668</v>
      </c>
      <c r="G82" s="38">
        <v>1083.2833333333335</v>
      </c>
      <c r="H82" s="38">
        <v>1207.0833333333333</v>
      </c>
      <c r="I82" s="38">
        <v>1230.9166666666667</v>
      </c>
      <c r="J82" s="38">
        <v>1268.9833333333331</v>
      </c>
      <c r="K82" s="31">
        <v>1192.8499999999999</v>
      </c>
      <c r="L82" s="31">
        <v>1130.95</v>
      </c>
      <c r="M82" s="31">
        <v>2.8182999999999998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466.3</v>
      </c>
      <c r="D83" s="38">
        <v>465.88333333333338</v>
      </c>
      <c r="E83" s="38">
        <v>462.81666666666678</v>
      </c>
      <c r="F83" s="38">
        <v>459.33333333333337</v>
      </c>
      <c r="G83" s="38">
        <v>456.26666666666677</v>
      </c>
      <c r="H83" s="38">
        <v>469.36666666666679</v>
      </c>
      <c r="I83" s="38">
        <v>472.43333333333339</v>
      </c>
      <c r="J83" s="38">
        <v>475.9166666666668</v>
      </c>
      <c r="K83" s="31">
        <v>468.95</v>
      </c>
      <c r="L83" s="31">
        <v>462.4</v>
      </c>
      <c r="M83" s="31">
        <v>19.849530000000001</v>
      </c>
      <c r="N83" s="1"/>
      <c r="O83" s="1"/>
    </row>
    <row r="84" spans="1:15" ht="12.75" customHeight="1">
      <c r="A84" s="33">
        <v>74</v>
      </c>
      <c r="B84" s="58" t="s">
        <v>857</v>
      </c>
      <c r="C84" s="31">
        <v>282.2</v>
      </c>
      <c r="D84" s="38">
        <v>281.93333333333334</v>
      </c>
      <c r="E84" s="38">
        <v>277.81666666666666</v>
      </c>
      <c r="F84" s="38">
        <v>273.43333333333334</v>
      </c>
      <c r="G84" s="38">
        <v>269.31666666666666</v>
      </c>
      <c r="H84" s="38">
        <v>286.31666666666666</v>
      </c>
      <c r="I84" s="38">
        <v>290.43333333333334</v>
      </c>
      <c r="J84" s="38">
        <v>294.81666666666666</v>
      </c>
      <c r="K84" s="31">
        <v>286.05</v>
      </c>
      <c r="L84" s="31">
        <v>277.55</v>
      </c>
      <c r="M84" s="31">
        <v>26.90326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6481.5</v>
      </c>
      <c r="D85" s="38">
        <v>6465.5166666666664</v>
      </c>
      <c r="E85" s="38">
        <v>6436.0333333333328</v>
      </c>
      <c r="F85" s="38">
        <v>6390.5666666666666</v>
      </c>
      <c r="G85" s="38">
        <v>6361.083333333333</v>
      </c>
      <c r="H85" s="38">
        <v>6510.9833333333327</v>
      </c>
      <c r="I85" s="38">
        <v>6540.4666666666662</v>
      </c>
      <c r="J85" s="38">
        <v>6585.9333333333325</v>
      </c>
      <c r="K85" s="31">
        <v>6495</v>
      </c>
      <c r="L85" s="31">
        <v>6420.05</v>
      </c>
      <c r="M85" s="31">
        <v>0.10861999999999999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737.05</v>
      </c>
      <c r="D86" s="38">
        <v>739.31666666666661</v>
      </c>
      <c r="E86" s="38">
        <v>731.18333333333317</v>
      </c>
      <c r="F86" s="38">
        <v>725.31666666666661</v>
      </c>
      <c r="G86" s="38">
        <v>717.18333333333317</v>
      </c>
      <c r="H86" s="38">
        <v>745.18333333333317</v>
      </c>
      <c r="I86" s="38">
        <v>753.31666666666661</v>
      </c>
      <c r="J86" s="38">
        <v>759.18333333333317</v>
      </c>
      <c r="K86" s="31">
        <v>747.45</v>
      </c>
      <c r="L86" s="31">
        <v>733.45</v>
      </c>
      <c r="M86" s="31">
        <v>0.62514000000000003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996.1</v>
      </c>
      <c r="D87" s="38">
        <v>994.55000000000007</v>
      </c>
      <c r="E87" s="38">
        <v>989.55000000000018</v>
      </c>
      <c r="F87" s="38">
        <v>983.00000000000011</v>
      </c>
      <c r="G87" s="38">
        <v>978.00000000000023</v>
      </c>
      <c r="H87" s="38">
        <v>1001.1000000000001</v>
      </c>
      <c r="I87" s="38">
        <v>1006.0999999999999</v>
      </c>
      <c r="J87" s="38">
        <v>1012.6500000000001</v>
      </c>
      <c r="K87" s="31">
        <v>999.55</v>
      </c>
      <c r="L87" s="31">
        <v>988</v>
      </c>
      <c r="M87" s="31">
        <v>0.27428999999999998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447.7</v>
      </c>
      <c r="D88" s="38">
        <v>449.04999999999995</v>
      </c>
      <c r="E88" s="38">
        <v>445.44999999999993</v>
      </c>
      <c r="F88" s="38">
        <v>443.2</v>
      </c>
      <c r="G88" s="38">
        <v>439.59999999999997</v>
      </c>
      <c r="H88" s="38">
        <v>451.2999999999999</v>
      </c>
      <c r="I88" s="38">
        <v>454.89999999999992</v>
      </c>
      <c r="J88" s="38">
        <v>457.14999999999986</v>
      </c>
      <c r="K88" s="31">
        <v>452.65</v>
      </c>
      <c r="L88" s="31">
        <v>446.8</v>
      </c>
      <c r="M88" s="31">
        <v>2.0433599999999998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18361.95</v>
      </c>
      <c r="D89" s="38">
        <v>18352.733333333334</v>
      </c>
      <c r="E89" s="38">
        <v>18272.466666666667</v>
      </c>
      <c r="F89" s="38">
        <v>18182.983333333334</v>
      </c>
      <c r="G89" s="38">
        <v>18102.716666666667</v>
      </c>
      <c r="H89" s="38">
        <v>18442.216666666667</v>
      </c>
      <c r="I89" s="38">
        <v>18522.483333333337</v>
      </c>
      <c r="J89" s="38">
        <v>18611.966666666667</v>
      </c>
      <c r="K89" s="31">
        <v>18433</v>
      </c>
      <c r="L89" s="31">
        <v>18263.25</v>
      </c>
      <c r="M89" s="31">
        <v>0.13006000000000001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593</v>
      </c>
      <c r="D90" s="38">
        <v>596.44999999999993</v>
      </c>
      <c r="E90" s="38">
        <v>581.54999999999984</v>
      </c>
      <c r="F90" s="38">
        <v>570.09999999999991</v>
      </c>
      <c r="G90" s="38">
        <v>555.19999999999982</v>
      </c>
      <c r="H90" s="38">
        <v>607.89999999999986</v>
      </c>
      <c r="I90" s="38">
        <v>622.79999999999995</v>
      </c>
      <c r="J90" s="38">
        <v>634.24999999999989</v>
      </c>
      <c r="K90" s="31">
        <v>611.35</v>
      </c>
      <c r="L90" s="31">
        <v>585</v>
      </c>
      <c r="M90" s="31">
        <v>6.1390599999999997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24.3</v>
      </c>
      <c r="D91" s="38">
        <v>24.166666666666668</v>
      </c>
      <c r="E91" s="38">
        <v>23.583333333333336</v>
      </c>
      <c r="F91" s="38">
        <v>22.866666666666667</v>
      </c>
      <c r="G91" s="38">
        <v>22.283333333333335</v>
      </c>
      <c r="H91" s="38">
        <v>24.883333333333336</v>
      </c>
      <c r="I91" s="38">
        <v>25.466666666666672</v>
      </c>
      <c r="J91" s="38">
        <v>26.183333333333337</v>
      </c>
      <c r="K91" s="31">
        <v>24.75</v>
      </c>
      <c r="L91" s="31">
        <v>23.45</v>
      </c>
      <c r="M91" s="31">
        <v>191.48979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4511.6499999999996</v>
      </c>
      <c r="D92" s="38">
        <v>4508.8666666666659</v>
      </c>
      <c r="E92" s="38">
        <v>4492.7833333333319</v>
      </c>
      <c r="F92" s="38">
        <v>4473.9166666666661</v>
      </c>
      <c r="G92" s="38">
        <v>4457.8333333333321</v>
      </c>
      <c r="H92" s="38">
        <v>4527.7333333333318</v>
      </c>
      <c r="I92" s="38">
        <v>4543.8166666666657</v>
      </c>
      <c r="J92" s="38">
        <v>4562.6833333333316</v>
      </c>
      <c r="K92" s="31">
        <v>4524.95</v>
      </c>
      <c r="L92" s="31">
        <v>4490</v>
      </c>
      <c r="M92" s="31">
        <v>2.1744599999999998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899.4</v>
      </c>
      <c r="D93" s="38">
        <v>899.48333333333323</v>
      </c>
      <c r="E93" s="38">
        <v>891.96666666666647</v>
      </c>
      <c r="F93" s="38">
        <v>884.53333333333319</v>
      </c>
      <c r="G93" s="38">
        <v>877.01666666666642</v>
      </c>
      <c r="H93" s="38">
        <v>906.91666666666652</v>
      </c>
      <c r="I93" s="38">
        <v>914.43333333333317</v>
      </c>
      <c r="J93" s="38">
        <v>921.86666666666656</v>
      </c>
      <c r="K93" s="31">
        <v>907</v>
      </c>
      <c r="L93" s="31">
        <v>892.05</v>
      </c>
      <c r="M93" s="31">
        <v>15.431559999999999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1654.3</v>
      </c>
      <c r="D94" s="38">
        <v>1657.2666666666667</v>
      </c>
      <c r="E94" s="38">
        <v>1647.0333333333333</v>
      </c>
      <c r="F94" s="38">
        <v>1639.7666666666667</v>
      </c>
      <c r="G94" s="38">
        <v>1629.5333333333333</v>
      </c>
      <c r="H94" s="38">
        <v>1664.5333333333333</v>
      </c>
      <c r="I94" s="38">
        <v>1674.7666666666664</v>
      </c>
      <c r="J94" s="38">
        <v>1682.0333333333333</v>
      </c>
      <c r="K94" s="31">
        <v>1667.5</v>
      </c>
      <c r="L94" s="31">
        <v>1650</v>
      </c>
      <c r="M94" s="31">
        <v>0.99326999999999999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314.10000000000002</v>
      </c>
      <c r="D95" s="38">
        <v>316.2</v>
      </c>
      <c r="E95" s="38">
        <v>308.89999999999998</v>
      </c>
      <c r="F95" s="38">
        <v>303.7</v>
      </c>
      <c r="G95" s="38">
        <v>296.39999999999998</v>
      </c>
      <c r="H95" s="38">
        <v>321.39999999999998</v>
      </c>
      <c r="I95" s="38">
        <v>328.70000000000005</v>
      </c>
      <c r="J95" s="38">
        <v>333.9</v>
      </c>
      <c r="K95" s="31">
        <v>323.5</v>
      </c>
      <c r="L95" s="31">
        <v>311</v>
      </c>
      <c r="M95" s="31">
        <v>23.769310000000001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746.55</v>
      </c>
      <c r="D96" s="38">
        <v>746.18333333333339</v>
      </c>
      <c r="E96" s="38">
        <v>740.36666666666679</v>
      </c>
      <c r="F96" s="38">
        <v>734.18333333333339</v>
      </c>
      <c r="G96" s="38">
        <v>728.36666666666679</v>
      </c>
      <c r="H96" s="38">
        <v>752.36666666666679</v>
      </c>
      <c r="I96" s="38">
        <v>758.18333333333339</v>
      </c>
      <c r="J96" s="38">
        <v>764.36666666666679</v>
      </c>
      <c r="K96" s="31">
        <v>752</v>
      </c>
      <c r="L96" s="31">
        <v>740</v>
      </c>
      <c r="M96" s="31">
        <v>4.60473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326.14999999999998</v>
      </c>
      <c r="D97" s="38">
        <v>327.0333333333333</v>
      </c>
      <c r="E97" s="38">
        <v>324.56666666666661</v>
      </c>
      <c r="F97" s="38">
        <v>322.98333333333329</v>
      </c>
      <c r="G97" s="38">
        <v>320.51666666666659</v>
      </c>
      <c r="H97" s="38">
        <v>328.61666666666662</v>
      </c>
      <c r="I97" s="38">
        <v>331.08333333333331</v>
      </c>
      <c r="J97" s="38">
        <v>332.66666666666663</v>
      </c>
      <c r="K97" s="31">
        <v>329.5</v>
      </c>
      <c r="L97" s="31">
        <v>325.45</v>
      </c>
      <c r="M97" s="31">
        <v>50.846899999999998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776.5</v>
      </c>
      <c r="D98" s="38">
        <v>790.1</v>
      </c>
      <c r="E98" s="38">
        <v>761.40000000000009</v>
      </c>
      <c r="F98" s="38">
        <v>746.30000000000007</v>
      </c>
      <c r="G98" s="38">
        <v>717.60000000000014</v>
      </c>
      <c r="H98" s="38">
        <v>805.2</v>
      </c>
      <c r="I98" s="38">
        <v>833.90000000000009</v>
      </c>
      <c r="J98" s="38">
        <v>849</v>
      </c>
      <c r="K98" s="31">
        <v>818.8</v>
      </c>
      <c r="L98" s="31">
        <v>775</v>
      </c>
      <c r="M98" s="31">
        <v>9.7620500000000003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1120.6500000000001</v>
      </c>
      <c r="D99" s="38">
        <v>1120.5666666666666</v>
      </c>
      <c r="E99" s="38">
        <v>1111.0833333333333</v>
      </c>
      <c r="F99" s="38">
        <v>1101.5166666666667</v>
      </c>
      <c r="G99" s="38">
        <v>1092.0333333333333</v>
      </c>
      <c r="H99" s="38">
        <v>1130.1333333333332</v>
      </c>
      <c r="I99" s="38">
        <v>1139.6166666666668</v>
      </c>
      <c r="J99" s="38">
        <v>1149.1833333333332</v>
      </c>
      <c r="K99" s="31">
        <v>1130.05</v>
      </c>
      <c r="L99" s="31">
        <v>1111</v>
      </c>
      <c r="M99" s="31">
        <v>1.4527699999999999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145</v>
      </c>
      <c r="D100" s="38">
        <v>145.68333333333334</v>
      </c>
      <c r="E100" s="38">
        <v>143.81666666666666</v>
      </c>
      <c r="F100" s="38">
        <v>142.63333333333333</v>
      </c>
      <c r="G100" s="38">
        <v>140.76666666666665</v>
      </c>
      <c r="H100" s="38">
        <v>146.86666666666667</v>
      </c>
      <c r="I100" s="38">
        <v>148.73333333333335</v>
      </c>
      <c r="J100" s="38">
        <v>149.91666666666669</v>
      </c>
      <c r="K100" s="31">
        <v>147.55000000000001</v>
      </c>
      <c r="L100" s="31">
        <v>144.5</v>
      </c>
      <c r="M100" s="31">
        <v>8.2035599999999995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611.70000000000005</v>
      </c>
      <c r="D101" s="38">
        <v>610.55000000000007</v>
      </c>
      <c r="E101" s="38">
        <v>607.15000000000009</v>
      </c>
      <c r="F101" s="38">
        <v>602.6</v>
      </c>
      <c r="G101" s="38">
        <v>599.20000000000005</v>
      </c>
      <c r="H101" s="38">
        <v>615.10000000000014</v>
      </c>
      <c r="I101" s="38">
        <v>618.5</v>
      </c>
      <c r="J101" s="38">
        <v>623.05000000000018</v>
      </c>
      <c r="K101" s="31">
        <v>613.95000000000005</v>
      </c>
      <c r="L101" s="31">
        <v>606</v>
      </c>
      <c r="M101" s="31">
        <v>0.82777999999999996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2350.75</v>
      </c>
      <c r="D102" s="38">
        <v>2337.9166666666665</v>
      </c>
      <c r="E102" s="38">
        <v>2319.833333333333</v>
      </c>
      <c r="F102" s="38">
        <v>2288.9166666666665</v>
      </c>
      <c r="G102" s="38">
        <v>2270.833333333333</v>
      </c>
      <c r="H102" s="38">
        <v>2368.833333333333</v>
      </c>
      <c r="I102" s="38">
        <v>2386.9166666666661</v>
      </c>
      <c r="J102" s="38">
        <v>2417.833333333333</v>
      </c>
      <c r="K102" s="31">
        <v>2356</v>
      </c>
      <c r="L102" s="31">
        <v>2307</v>
      </c>
      <c r="M102" s="31">
        <v>0.75243000000000004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34.4</v>
      </c>
      <c r="D103" s="38">
        <v>34.583333333333329</v>
      </c>
      <c r="E103" s="38">
        <v>34.11666666666666</v>
      </c>
      <c r="F103" s="38">
        <v>33.833333333333329</v>
      </c>
      <c r="G103" s="38">
        <v>33.36666666666666</v>
      </c>
      <c r="H103" s="38">
        <v>34.86666666666666</v>
      </c>
      <c r="I103" s="38">
        <v>35.333333333333329</v>
      </c>
      <c r="J103" s="38">
        <v>35.61666666666666</v>
      </c>
      <c r="K103" s="31">
        <v>35.049999999999997</v>
      </c>
      <c r="L103" s="31">
        <v>34.299999999999997</v>
      </c>
      <c r="M103" s="31">
        <v>77.282330000000002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1164.25</v>
      </c>
      <c r="D104" s="38">
        <v>1165.05</v>
      </c>
      <c r="E104" s="38">
        <v>1153.1999999999998</v>
      </c>
      <c r="F104" s="38">
        <v>1142.1499999999999</v>
      </c>
      <c r="G104" s="38">
        <v>1130.2999999999997</v>
      </c>
      <c r="H104" s="38">
        <v>1176.0999999999999</v>
      </c>
      <c r="I104" s="38">
        <v>1187.9499999999998</v>
      </c>
      <c r="J104" s="38">
        <v>1199</v>
      </c>
      <c r="K104" s="31">
        <v>1176.9000000000001</v>
      </c>
      <c r="L104" s="31">
        <v>1154</v>
      </c>
      <c r="M104" s="31">
        <v>3.52589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635.65</v>
      </c>
      <c r="D105" s="38">
        <v>632.5</v>
      </c>
      <c r="E105" s="38">
        <v>625.65</v>
      </c>
      <c r="F105" s="38">
        <v>615.65</v>
      </c>
      <c r="G105" s="38">
        <v>608.79999999999995</v>
      </c>
      <c r="H105" s="38">
        <v>642.5</v>
      </c>
      <c r="I105" s="38">
        <v>649.34999999999991</v>
      </c>
      <c r="J105" s="38">
        <v>659.35</v>
      </c>
      <c r="K105" s="31">
        <v>639.35</v>
      </c>
      <c r="L105" s="31">
        <v>622.5</v>
      </c>
      <c r="M105" s="31">
        <v>1.43476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994.7</v>
      </c>
      <c r="D106" s="38">
        <v>990.51666666666677</v>
      </c>
      <c r="E106" s="38">
        <v>984.03333333333353</v>
      </c>
      <c r="F106" s="38">
        <v>973.36666666666679</v>
      </c>
      <c r="G106" s="38">
        <v>966.88333333333355</v>
      </c>
      <c r="H106" s="38">
        <v>1001.1833333333335</v>
      </c>
      <c r="I106" s="38">
        <v>1007.6666666666669</v>
      </c>
      <c r="J106" s="38">
        <v>1018.3333333333335</v>
      </c>
      <c r="K106" s="31">
        <v>997</v>
      </c>
      <c r="L106" s="31">
        <v>979.85</v>
      </c>
      <c r="M106" s="31">
        <v>1.1919200000000001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8576.15</v>
      </c>
      <c r="D107" s="38">
        <v>8578.7333333333336</v>
      </c>
      <c r="E107" s="38">
        <v>8517.4666666666672</v>
      </c>
      <c r="F107" s="38">
        <v>8458.7833333333328</v>
      </c>
      <c r="G107" s="38">
        <v>8397.5166666666664</v>
      </c>
      <c r="H107" s="38">
        <v>8637.4166666666679</v>
      </c>
      <c r="I107" s="38">
        <v>8698.6833333333343</v>
      </c>
      <c r="J107" s="38">
        <v>8757.3666666666686</v>
      </c>
      <c r="K107" s="31">
        <v>8640</v>
      </c>
      <c r="L107" s="31">
        <v>8520.0499999999993</v>
      </c>
      <c r="M107" s="31">
        <v>0.13505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78.5</v>
      </c>
      <c r="D108" s="38">
        <v>78.649999999999991</v>
      </c>
      <c r="E108" s="38">
        <v>77.59999999999998</v>
      </c>
      <c r="F108" s="38">
        <v>76.699999999999989</v>
      </c>
      <c r="G108" s="38">
        <v>75.649999999999977</v>
      </c>
      <c r="H108" s="38">
        <v>79.549999999999983</v>
      </c>
      <c r="I108" s="38">
        <v>80.599999999999994</v>
      </c>
      <c r="J108" s="38">
        <v>81.499999999999986</v>
      </c>
      <c r="K108" s="31">
        <v>79.7</v>
      </c>
      <c r="L108" s="31">
        <v>77.75</v>
      </c>
      <c r="M108" s="31">
        <v>32.510449999999999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424.95</v>
      </c>
      <c r="D109" s="38">
        <v>424.0333333333333</v>
      </c>
      <c r="E109" s="38">
        <v>420.16666666666663</v>
      </c>
      <c r="F109" s="38">
        <v>415.38333333333333</v>
      </c>
      <c r="G109" s="38">
        <v>411.51666666666665</v>
      </c>
      <c r="H109" s="38">
        <v>428.81666666666661</v>
      </c>
      <c r="I109" s="38">
        <v>432.68333333333328</v>
      </c>
      <c r="J109" s="38">
        <v>437.46666666666658</v>
      </c>
      <c r="K109" s="31">
        <v>427.9</v>
      </c>
      <c r="L109" s="31">
        <v>419.25</v>
      </c>
      <c r="M109" s="31">
        <v>9.2921200000000006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528.65</v>
      </c>
      <c r="D110" s="38">
        <v>520.85</v>
      </c>
      <c r="E110" s="38">
        <v>506.70000000000005</v>
      </c>
      <c r="F110" s="38">
        <v>484.75</v>
      </c>
      <c r="G110" s="38">
        <v>470.6</v>
      </c>
      <c r="H110" s="38">
        <v>542.80000000000007</v>
      </c>
      <c r="I110" s="38">
        <v>556.94999999999993</v>
      </c>
      <c r="J110" s="38">
        <v>578.90000000000009</v>
      </c>
      <c r="K110" s="31">
        <v>535</v>
      </c>
      <c r="L110" s="31">
        <v>498.9</v>
      </c>
      <c r="M110" s="31">
        <v>6.25976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264.05</v>
      </c>
      <c r="D111" s="38">
        <v>263.31666666666666</v>
      </c>
      <c r="E111" s="38">
        <v>260.63333333333333</v>
      </c>
      <c r="F111" s="38">
        <v>257.21666666666664</v>
      </c>
      <c r="G111" s="38">
        <v>254.5333333333333</v>
      </c>
      <c r="H111" s="38">
        <v>266.73333333333335</v>
      </c>
      <c r="I111" s="38">
        <v>269.41666666666663</v>
      </c>
      <c r="J111" s="38">
        <v>272.83333333333337</v>
      </c>
      <c r="K111" s="31">
        <v>266</v>
      </c>
      <c r="L111" s="31">
        <v>259.89999999999998</v>
      </c>
      <c r="M111" s="31">
        <v>14.8339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469.5</v>
      </c>
      <c r="D112" s="38">
        <v>471.18333333333334</v>
      </c>
      <c r="E112" s="38">
        <v>463.36666666666667</v>
      </c>
      <c r="F112" s="38">
        <v>457.23333333333335</v>
      </c>
      <c r="G112" s="38">
        <v>449.41666666666669</v>
      </c>
      <c r="H112" s="38">
        <v>477.31666666666666</v>
      </c>
      <c r="I112" s="38">
        <v>485.13333333333338</v>
      </c>
      <c r="J112" s="38">
        <v>491.26666666666665</v>
      </c>
      <c r="K112" s="31">
        <v>479</v>
      </c>
      <c r="L112" s="31">
        <v>465.05</v>
      </c>
      <c r="M112" s="31">
        <v>1.3331999999999999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914.95</v>
      </c>
      <c r="D113" s="38">
        <v>918.41666666666663</v>
      </c>
      <c r="E113" s="38">
        <v>907.83333333333326</v>
      </c>
      <c r="F113" s="38">
        <v>900.71666666666658</v>
      </c>
      <c r="G113" s="38">
        <v>890.13333333333321</v>
      </c>
      <c r="H113" s="38">
        <v>925.5333333333333</v>
      </c>
      <c r="I113" s="38">
        <v>936.11666666666656</v>
      </c>
      <c r="J113" s="38">
        <v>943.23333333333335</v>
      </c>
      <c r="K113" s="31">
        <v>929</v>
      </c>
      <c r="L113" s="31">
        <v>911.3</v>
      </c>
      <c r="M113" s="31">
        <v>1.3611800000000001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1062.3499999999999</v>
      </c>
      <c r="D114" s="38">
        <v>1057.6499999999999</v>
      </c>
      <c r="E114" s="38">
        <v>1045.6999999999998</v>
      </c>
      <c r="F114" s="38">
        <v>1029.05</v>
      </c>
      <c r="G114" s="38">
        <v>1017.0999999999999</v>
      </c>
      <c r="H114" s="38">
        <v>1074.2999999999997</v>
      </c>
      <c r="I114" s="38">
        <v>1086.25</v>
      </c>
      <c r="J114" s="38">
        <v>1102.8999999999996</v>
      </c>
      <c r="K114" s="31">
        <v>1069.5999999999999</v>
      </c>
      <c r="L114" s="31">
        <v>1041</v>
      </c>
      <c r="M114" s="31">
        <v>13.45173</v>
      </c>
      <c r="N114" s="1"/>
      <c r="O114" s="1"/>
    </row>
    <row r="115" spans="1:15" ht="12.75" customHeight="1">
      <c r="A115" s="33">
        <v>105</v>
      </c>
      <c r="B115" s="58" t="s">
        <v>852</v>
      </c>
      <c r="C115" s="31">
        <v>496.25</v>
      </c>
      <c r="D115" s="38">
        <v>497.8</v>
      </c>
      <c r="E115" s="38">
        <v>491.95000000000005</v>
      </c>
      <c r="F115" s="38">
        <v>487.65000000000003</v>
      </c>
      <c r="G115" s="38">
        <v>481.80000000000007</v>
      </c>
      <c r="H115" s="38">
        <v>502.1</v>
      </c>
      <c r="I115" s="38">
        <v>507.95000000000005</v>
      </c>
      <c r="J115" s="38">
        <v>512.25</v>
      </c>
      <c r="K115" s="31">
        <v>503.65</v>
      </c>
      <c r="L115" s="31">
        <v>493.5</v>
      </c>
      <c r="M115" s="31">
        <v>2.7552500000000002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1221</v>
      </c>
      <c r="D116" s="38">
        <v>1226.4333333333334</v>
      </c>
      <c r="E116" s="38">
        <v>1212.6166666666668</v>
      </c>
      <c r="F116" s="38">
        <v>1204.2333333333333</v>
      </c>
      <c r="G116" s="38">
        <v>1190.4166666666667</v>
      </c>
      <c r="H116" s="38">
        <v>1234.8166666666668</v>
      </c>
      <c r="I116" s="38">
        <v>1248.6333333333334</v>
      </c>
      <c r="J116" s="38">
        <v>1257.0166666666669</v>
      </c>
      <c r="K116" s="31">
        <v>1240.25</v>
      </c>
      <c r="L116" s="31">
        <v>1218.05</v>
      </c>
      <c r="M116" s="31">
        <v>13.794449999999999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123.9</v>
      </c>
      <c r="D117" s="38">
        <v>123.85000000000001</v>
      </c>
      <c r="E117" s="38">
        <v>122.20000000000002</v>
      </c>
      <c r="F117" s="38">
        <v>120.50000000000001</v>
      </c>
      <c r="G117" s="38">
        <v>118.85000000000002</v>
      </c>
      <c r="H117" s="38">
        <v>125.55000000000001</v>
      </c>
      <c r="I117" s="38">
        <v>127.20000000000002</v>
      </c>
      <c r="J117" s="38">
        <v>128.9</v>
      </c>
      <c r="K117" s="31">
        <v>125.5</v>
      </c>
      <c r="L117" s="31">
        <v>122.15</v>
      </c>
      <c r="M117" s="31">
        <v>47.927129999999998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1409.95</v>
      </c>
      <c r="D118" s="38">
        <v>1401.75</v>
      </c>
      <c r="E118" s="38">
        <v>1381.2</v>
      </c>
      <c r="F118" s="38">
        <v>1352.45</v>
      </c>
      <c r="G118" s="38">
        <v>1331.9</v>
      </c>
      <c r="H118" s="38">
        <v>1430.5</v>
      </c>
      <c r="I118" s="38">
        <v>1451.0500000000002</v>
      </c>
      <c r="J118" s="38">
        <v>1479.8</v>
      </c>
      <c r="K118" s="31">
        <v>1422.3</v>
      </c>
      <c r="L118" s="31">
        <v>1373</v>
      </c>
      <c r="M118" s="31">
        <v>2.26972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230.75</v>
      </c>
      <c r="D119" s="38">
        <v>230.83333333333334</v>
      </c>
      <c r="E119" s="38">
        <v>229.61666666666667</v>
      </c>
      <c r="F119" s="38">
        <v>228.48333333333332</v>
      </c>
      <c r="G119" s="38">
        <v>227.26666666666665</v>
      </c>
      <c r="H119" s="38">
        <v>231.9666666666667</v>
      </c>
      <c r="I119" s="38">
        <v>233.18333333333334</v>
      </c>
      <c r="J119" s="38">
        <v>234.31666666666672</v>
      </c>
      <c r="K119" s="31">
        <v>232.05</v>
      </c>
      <c r="L119" s="31">
        <v>229.7</v>
      </c>
      <c r="M119" s="31">
        <v>42.80368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825.15</v>
      </c>
      <c r="D120" s="38">
        <v>829.66666666666663</v>
      </c>
      <c r="E120" s="38">
        <v>812.58333333333326</v>
      </c>
      <c r="F120" s="38">
        <v>800.01666666666665</v>
      </c>
      <c r="G120" s="38">
        <v>782.93333333333328</v>
      </c>
      <c r="H120" s="38">
        <v>842.23333333333323</v>
      </c>
      <c r="I120" s="38">
        <v>859.31666666666649</v>
      </c>
      <c r="J120" s="38">
        <v>871.88333333333321</v>
      </c>
      <c r="K120" s="31">
        <v>846.75</v>
      </c>
      <c r="L120" s="31">
        <v>817.1</v>
      </c>
      <c r="M120" s="31">
        <v>24.096019999999999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4961</v>
      </c>
      <c r="D121" s="38">
        <v>4985.4333333333334</v>
      </c>
      <c r="E121" s="38">
        <v>4927.5666666666666</v>
      </c>
      <c r="F121" s="38">
        <v>4894.1333333333332</v>
      </c>
      <c r="G121" s="38">
        <v>4836.2666666666664</v>
      </c>
      <c r="H121" s="38">
        <v>5018.8666666666668</v>
      </c>
      <c r="I121" s="38">
        <v>5076.7333333333336</v>
      </c>
      <c r="J121" s="38">
        <v>5110.166666666667</v>
      </c>
      <c r="K121" s="31">
        <v>5043.3</v>
      </c>
      <c r="L121" s="31">
        <v>4952</v>
      </c>
      <c r="M121" s="31">
        <v>1.7178199999999999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1939.75</v>
      </c>
      <c r="D122" s="38">
        <v>1953.7166666666665</v>
      </c>
      <c r="E122" s="38">
        <v>1895.0333333333328</v>
      </c>
      <c r="F122" s="38">
        <v>1850.3166666666664</v>
      </c>
      <c r="G122" s="38">
        <v>1791.6333333333328</v>
      </c>
      <c r="H122" s="38">
        <v>1998.4333333333329</v>
      </c>
      <c r="I122" s="38">
        <v>2057.1166666666668</v>
      </c>
      <c r="J122" s="38">
        <v>2101.833333333333</v>
      </c>
      <c r="K122" s="31">
        <v>2012.4</v>
      </c>
      <c r="L122" s="31">
        <v>1909</v>
      </c>
      <c r="M122" s="31">
        <v>13.310930000000001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2500.35</v>
      </c>
      <c r="D123" s="38">
        <v>2506.9666666666667</v>
      </c>
      <c r="E123" s="38">
        <v>2479.8333333333335</v>
      </c>
      <c r="F123" s="38">
        <v>2459.3166666666666</v>
      </c>
      <c r="G123" s="38">
        <v>2432.1833333333334</v>
      </c>
      <c r="H123" s="38">
        <v>2527.4833333333336</v>
      </c>
      <c r="I123" s="38">
        <v>2554.6166666666668</v>
      </c>
      <c r="J123" s="38">
        <v>2575.1333333333337</v>
      </c>
      <c r="K123" s="31">
        <v>2534.1</v>
      </c>
      <c r="L123" s="31">
        <v>2486.4499999999998</v>
      </c>
      <c r="M123" s="31">
        <v>0.78234999999999999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662.5</v>
      </c>
      <c r="D124" s="38">
        <v>660.58333333333337</v>
      </c>
      <c r="E124" s="38">
        <v>657.06666666666672</v>
      </c>
      <c r="F124" s="38">
        <v>651.63333333333333</v>
      </c>
      <c r="G124" s="38">
        <v>648.11666666666667</v>
      </c>
      <c r="H124" s="38">
        <v>666.01666666666677</v>
      </c>
      <c r="I124" s="38">
        <v>669.53333333333342</v>
      </c>
      <c r="J124" s="38">
        <v>674.96666666666681</v>
      </c>
      <c r="K124" s="31">
        <v>664.1</v>
      </c>
      <c r="L124" s="31">
        <v>655.15</v>
      </c>
      <c r="M124" s="31">
        <v>6.0828600000000002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1068.5</v>
      </c>
      <c r="D125" s="38">
        <v>1068.8999999999999</v>
      </c>
      <c r="E125" s="38">
        <v>1064.5999999999997</v>
      </c>
      <c r="F125" s="38">
        <v>1060.6999999999998</v>
      </c>
      <c r="G125" s="38">
        <v>1056.3999999999996</v>
      </c>
      <c r="H125" s="38">
        <v>1072.7999999999997</v>
      </c>
      <c r="I125" s="38">
        <v>1077.0999999999999</v>
      </c>
      <c r="J125" s="38">
        <v>1080.9999999999998</v>
      </c>
      <c r="K125" s="31">
        <v>1073.2</v>
      </c>
      <c r="L125" s="31">
        <v>1065</v>
      </c>
      <c r="M125" s="31">
        <v>1.94268</v>
      </c>
      <c r="N125" s="1"/>
      <c r="O125" s="1"/>
    </row>
    <row r="126" spans="1:15" ht="12.75" customHeight="1">
      <c r="A126" s="33">
        <v>116</v>
      </c>
      <c r="B126" s="58" t="s">
        <v>858</v>
      </c>
      <c r="C126" s="31">
        <v>4844.8999999999996</v>
      </c>
      <c r="D126" s="38">
        <v>4824.416666666667</v>
      </c>
      <c r="E126" s="38">
        <v>4760.8333333333339</v>
      </c>
      <c r="F126" s="38">
        <v>4676.7666666666673</v>
      </c>
      <c r="G126" s="38">
        <v>4613.1833333333343</v>
      </c>
      <c r="H126" s="38">
        <v>4908.4833333333336</v>
      </c>
      <c r="I126" s="38">
        <v>4972.0666666666675</v>
      </c>
      <c r="J126" s="38">
        <v>5056.1333333333332</v>
      </c>
      <c r="K126" s="31">
        <v>4888</v>
      </c>
      <c r="L126" s="31">
        <v>4740.3500000000004</v>
      </c>
      <c r="M126" s="31">
        <v>0.23049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1396</v>
      </c>
      <c r="D127" s="38">
        <v>1397.7333333333333</v>
      </c>
      <c r="E127" s="38">
        <v>1380.5666666666666</v>
      </c>
      <c r="F127" s="38">
        <v>1365.1333333333332</v>
      </c>
      <c r="G127" s="38">
        <v>1347.9666666666665</v>
      </c>
      <c r="H127" s="38">
        <v>1413.1666666666667</v>
      </c>
      <c r="I127" s="38">
        <v>1430.3333333333333</v>
      </c>
      <c r="J127" s="38">
        <v>1445.7666666666669</v>
      </c>
      <c r="K127" s="31">
        <v>1414.9</v>
      </c>
      <c r="L127" s="31">
        <v>1382.3</v>
      </c>
      <c r="M127" s="31">
        <v>0.98038999999999998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4023.5</v>
      </c>
      <c r="D128" s="38">
        <v>4002.8666666666668</v>
      </c>
      <c r="E128" s="38">
        <v>3940.7833333333338</v>
      </c>
      <c r="F128" s="38">
        <v>3858.0666666666671</v>
      </c>
      <c r="G128" s="38">
        <v>3795.983333333334</v>
      </c>
      <c r="H128" s="38">
        <v>4085.5833333333335</v>
      </c>
      <c r="I128" s="38">
        <v>4147.6666666666661</v>
      </c>
      <c r="J128" s="38">
        <v>4230.3833333333332</v>
      </c>
      <c r="K128" s="31">
        <v>4064.95</v>
      </c>
      <c r="L128" s="31">
        <v>3920.15</v>
      </c>
      <c r="M128" s="31">
        <v>0.46937000000000001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298.05</v>
      </c>
      <c r="D129" s="38">
        <v>295.78333333333336</v>
      </c>
      <c r="E129" s="38">
        <v>292.9666666666667</v>
      </c>
      <c r="F129" s="38">
        <v>287.88333333333333</v>
      </c>
      <c r="G129" s="38">
        <v>285.06666666666666</v>
      </c>
      <c r="H129" s="38">
        <v>300.86666666666673</v>
      </c>
      <c r="I129" s="38">
        <v>303.68333333333345</v>
      </c>
      <c r="J129" s="38">
        <v>308.76666666666677</v>
      </c>
      <c r="K129" s="31">
        <v>298.60000000000002</v>
      </c>
      <c r="L129" s="31">
        <v>290.7</v>
      </c>
      <c r="M129" s="31">
        <v>14.245340000000001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317.89999999999998</v>
      </c>
      <c r="D130" s="38">
        <v>319.91666666666669</v>
      </c>
      <c r="E130" s="38">
        <v>313.93333333333339</v>
      </c>
      <c r="F130" s="38">
        <v>309.9666666666667</v>
      </c>
      <c r="G130" s="38">
        <v>303.98333333333341</v>
      </c>
      <c r="H130" s="38">
        <v>323.88333333333338</v>
      </c>
      <c r="I130" s="38">
        <v>329.86666666666662</v>
      </c>
      <c r="J130" s="38">
        <v>333.83333333333337</v>
      </c>
      <c r="K130" s="31">
        <v>325.89999999999998</v>
      </c>
      <c r="L130" s="31">
        <v>315.95</v>
      </c>
      <c r="M130" s="31">
        <v>3.23746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1753.2</v>
      </c>
      <c r="D131" s="38">
        <v>1751.5999999999997</v>
      </c>
      <c r="E131" s="38">
        <v>1743.1999999999994</v>
      </c>
      <c r="F131" s="38">
        <v>1733.1999999999996</v>
      </c>
      <c r="G131" s="38">
        <v>1724.7999999999993</v>
      </c>
      <c r="H131" s="38">
        <v>1761.5999999999995</v>
      </c>
      <c r="I131" s="38">
        <v>1769.9999999999995</v>
      </c>
      <c r="J131" s="38">
        <v>1779.9999999999995</v>
      </c>
      <c r="K131" s="31">
        <v>1760</v>
      </c>
      <c r="L131" s="31">
        <v>1741.6</v>
      </c>
      <c r="M131" s="31">
        <v>4.7901699999999998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1551.05</v>
      </c>
      <c r="D132" s="38">
        <v>1550.0166666666667</v>
      </c>
      <c r="E132" s="38">
        <v>1535.0333333333333</v>
      </c>
      <c r="F132" s="38">
        <v>1519.0166666666667</v>
      </c>
      <c r="G132" s="38">
        <v>1504.0333333333333</v>
      </c>
      <c r="H132" s="38">
        <v>1566.0333333333333</v>
      </c>
      <c r="I132" s="38">
        <v>1581.0166666666664</v>
      </c>
      <c r="J132" s="38">
        <v>1597.0333333333333</v>
      </c>
      <c r="K132" s="31">
        <v>1565</v>
      </c>
      <c r="L132" s="31">
        <v>1534</v>
      </c>
      <c r="M132" s="31">
        <v>1.5891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574.75</v>
      </c>
      <c r="D133" s="38">
        <v>572.65</v>
      </c>
      <c r="E133" s="38">
        <v>567.34999999999991</v>
      </c>
      <c r="F133" s="38">
        <v>559.94999999999993</v>
      </c>
      <c r="G133" s="38">
        <v>554.64999999999986</v>
      </c>
      <c r="H133" s="38">
        <v>580.04999999999995</v>
      </c>
      <c r="I133" s="38">
        <v>585.34999999999991</v>
      </c>
      <c r="J133" s="38">
        <v>592.75</v>
      </c>
      <c r="K133" s="31">
        <v>577.95000000000005</v>
      </c>
      <c r="L133" s="31">
        <v>565.25</v>
      </c>
      <c r="M133" s="31">
        <v>17.505040000000001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1951.2</v>
      </c>
      <c r="D134" s="38">
        <v>1940.3999999999999</v>
      </c>
      <c r="E134" s="38">
        <v>1924.7999999999997</v>
      </c>
      <c r="F134" s="38">
        <v>1898.3999999999999</v>
      </c>
      <c r="G134" s="38">
        <v>1882.7999999999997</v>
      </c>
      <c r="H134" s="38">
        <v>1966.7999999999997</v>
      </c>
      <c r="I134" s="38">
        <v>1982.3999999999996</v>
      </c>
      <c r="J134" s="38">
        <v>2008.7999999999997</v>
      </c>
      <c r="K134" s="31">
        <v>1956</v>
      </c>
      <c r="L134" s="31">
        <v>1914</v>
      </c>
      <c r="M134" s="31">
        <v>2.5784799999999999</v>
      </c>
      <c r="N134" s="1"/>
      <c r="O134" s="1"/>
    </row>
    <row r="135" spans="1:15" ht="12.75" customHeight="1">
      <c r="A135" s="33">
        <v>125</v>
      </c>
      <c r="B135" s="58" t="s">
        <v>859</v>
      </c>
      <c r="C135" s="31">
        <v>2401.9499999999998</v>
      </c>
      <c r="D135" s="38">
        <v>2383.4166666666665</v>
      </c>
      <c r="E135" s="38">
        <v>2340.833333333333</v>
      </c>
      <c r="F135" s="38">
        <v>2279.7166666666667</v>
      </c>
      <c r="G135" s="38">
        <v>2237.1333333333332</v>
      </c>
      <c r="H135" s="38">
        <v>2444.5333333333328</v>
      </c>
      <c r="I135" s="38">
        <v>2487.1166666666659</v>
      </c>
      <c r="J135" s="38">
        <v>2548.2333333333327</v>
      </c>
      <c r="K135" s="31">
        <v>2426</v>
      </c>
      <c r="L135" s="31">
        <v>2322.3000000000002</v>
      </c>
      <c r="M135" s="31">
        <v>4.66812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903.25</v>
      </c>
      <c r="D136" s="38">
        <v>904.68333333333339</v>
      </c>
      <c r="E136" s="38">
        <v>897.56666666666683</v>
      </c>
      <c r="F136" s="38">
        <v>891.88333333333344</v>
      </c>
      <c r="G136" s="38">
        <v>884.76666666666688</v>
      </c>
      <c r="H136" s="38">
        <v>910.36666666666679</v>
      </c>
      <c r="I136" s="38">
        <v>917.48333333333335</v>
      </c>
      <c r="J136" s="38">
        <v>923.16666666666674</v>
      </c>
      <c r="K136" s="31">
        <v>911.8</v>
      </c>
      <c r="L136" s="31">
        <v>899</v>
      </c>
      <c r="M136" s="31">
        <v>0.30508999999999997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553.45000000000005</v>
      </c>
      <c r="D137" s="38">
        <v>556.15</v>
      </c>
      <c r="E137" s="38">
        <v>550.29999999999995</v>
      </c>
      <c r="F137" s="38">
        <v>547.15</v>
      </c>
      <c r="G137" s="38">
        <v>541.29999999999995</v>
      </c>
      <c r="H137" s="38">
        <v>559.29999999999995</v>
      </c>
      <c r="I137" s="38">
        <v>565.15000000000009</v>
      </c>
      <c r="J137" s="38">
        <v>568.29999999999995</v>
      </c>
      <c r="K137" s="31">
        <v>562</v>
      </c>
      <c r="L137" s="31">
        <v>553</v>
      </c>
      <c r="M137" s="31">
        <v>3.7062900000000001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1988.05</v>
      </c>
      <c r="D138" s="38">
        <v>1993</v>
      </c>
      <c r="E138" s="38">
        <v>1971.05</v>
      </c>
      <c r="F138" s="38">
        <v>1954.05</v>
      </c>
      <c r="G138" s="38">
        <v>1932.1</v>
      </c>
      <c r="H138" s="38">
        <v>2010</v>
      </c>
      <c r="I138" s="38">
        <v>2031.9499999999998</v>
      </c>
      <c r="J138" s="38">
        <v>2048.9499999999998</v>
      </c>
      <c r="K138" s="31">
        <v>2014.95</v>
      </c>
      <c r="L138" s="31">
        <v>1976</v>
      </c>
      <c r="M138" s="31">
        <v>2.42286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410.75</v>
      </c>
      <c r="D139" s="38">
        <v>410.31666666666661</v>
      </c>
      <c r="E139" s="38">
        <v>406.5833333333332</v>
      </c>
      <c r="F139" s="38">
        <v>402.41666666666657</v>
      </c>
      <c r="G139" s="38">
        <v>398.68333333333317</v>
      </c>
      <c r="H139" s="38">
        <v>414.48333333333323</v>
      </c>
      <c r="I139" s="38">
        <v>418.21666666666658</v>
      </c>
      <c r="J139" s="38">
        <v>422.38333333333327</v>
      </c>
      <c r="K139" s="31">
        <v>414.05</v>
      </c>
      <c r="L139" s="31">
        <v>406.15</v>
      </c>
      <c r="M139" s="31">
        <v>8.9067500000000006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181.4</v>
      </c>
      <c r="D140" s="38">
        <v>181.71666666666667</v>
      </c>
      <c r="E140" s="38">
        <v>180.43333333333334</v>
      </c>
      <c r="F140" s="38">
        <v>179.46666666666667</v>
      </c>
      <c r="G140" s="38">
        <v>178.18333333333334</v>
      </c>
      <c r="H140" s="38">
        <v>182.68333333333334</v>
      </c>
      <c r="I140" s="38">
        <v>183.9666666666667</v>
      </c>
      <c r="J140" s="38">
        <v>184.93333333333334</v>
      </c>
      <c r="K140" s="31">
        <v>183</v>
      </c>
      <c r="L140" s="31">
        <v>180.75</v>
      </c>
      <c r="M140" s="31">
        <v>14.38874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196.1</v>
      </c>
      <c r="D141" s="38">
        <v>195.86666666666667</v>
      </c>
      <c r="E141" s="38">
        <v>194.23333333333335</v>
      </c>
      <c r="F141" s="38">
        <v>192.36666666666667</v>
      </c>
      <c r="G141" s="38">
        <v>190.73333333333335</v>
      </c>
      <c r="H141" s="38">
        <v>197.73333333333335</v>
      </c>
      <c r="I141" s="38">
        <v>199.36666666666667</v>
      </c>
      <c r="J141" s="38">
        <v>201.23333333333335</v>
      </c>
      <c r="K141" s="31">
        <v>197.5</v>
      </c>
      <c r="L141" s="31">
        <v>194</v>
      </c>
      <c r="M141" s="31">
        <v>11.75109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3653.25</v>
      </c>
      <c r="D142" s="38">
        <v>3657.8333333333335</v>
      </c>
      <c r="E142" s="38">
        <v>3634.2166666666672</v>
      </c>
      <c r="F142" s="38">
        <v>3615.1833333333338</v>
      </c>
      <c r="G142" s="38">
        <v>3591.5666666666675</v>
      </c>
      <c r="H142" s="38">
        <v>3676.8666666666668</v>
      </c>
      <c r="I142" s="38">
        <v>3700.4833333333327</v>
      </c>
      <c r="J142" s="38">
        <v>3719.5166666666664</v>
      </c>
      <c r="K142" s="31">
        <v>3681.45</v>
      </c>
      <c r="L142" s="31">
        <v>3638.8</v>
      </c>
      <c r="M142" s="31">
        <v>2.4458299999999999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4995</v>
      </c>
      <c r="D143" s="38">
        <v>4972.3166666666666</v>
      </c>
      <c r="E143" s="38">
        <v>4909.6333333333332</v>
      </c>
      <c r="F143" s="38">
        <v>4824.2666666666664</v>
      </c>
      <c r="G143" s="38">
        <v>4761.583333333333</v>
      </c>
      <c r="H143" s="38">
        <v>5057.6833333333334</v>
      </c>
      <c r="I143" s="38">
        <v>5120.3666666666659</v>
      </c>
      <c r="J143" s="38">
        <v>5205.7333333333336</v>
      </c>
      <c r="K143" s="31">
        <v>5035</v>
      </c>
      <c r="L143" s="31">
        <v>4886.95</v>
      </c>
      <c r="M143" s="31">
        <v>9.4805499999999991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480.35</v>
      </c>
      <c r="D144" s="38">
        <v>481.58333333333331</v>
      </c>
      <c r="E144" s="38">
        <v>478.31666666666661</v>
      </c>
      <c r="F144" s="38">
        <v>476.2833333333333</v>
      </c>
      <c r="G144" s="38">
        <v>473.01666666666659</v>
      </c>
      <c r="H144" s="38">
        <v>483.61666666666662</v>
      </c>
      <c r="I144" s="38">
        <v>486.88333333333338</v>
      </c>
      <c r="J144" s="38">
        <v>488.91666666666663</v>
      </c>
      <c r="K144" s="31">
        <v>484.85</v>
      </c>
      <c r="L144" s="31">
        <v>479.55</v>
      </c>
      <c r="M144" s="31">
        <v>15.79326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2251</v>
      </c>
      <c r="D145" s="38">
        <v>2259.4500000000003</v>
      </c>
      <c r="E145" s="38">
        <v>2237.4500000000007</v>
      </c>
      <c r="F145" s="38">
        <v>2223.9000000000005</v>
      </c>
      <c r="G145" s="38">
        <v>2201.900000000001</v>
      </c>
      <c r="H145" s="38">
        <v>2273.0000000000005</v>
      </c>
      <c r="I145" s="38">
        <v>2294.9999999999995</v>
      </c>
      <c r="J145" s="38">
        <v>2308.5500000000002</v>
      </c>
      <c r="K145" s="31">
        <v>2281.4499999999998</v>
      </c>
      <c r="L145" s="31">
        <v>2245.9</v>
      </c>
      <c r="M145" s="31">
        <v>0.86616000000000004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5925.55</v>
      </c>
      <c r="D146" s="38">
        <v>5914.45</v>
      </c>
      <c r="E146" s="38">
        <v>5883.9</v>
      </c>
      <c r="F146" s="38">
        <v>5842.25</v>
      </c>
      <c r="G146" s="38">
        <v>5811.7</v>
      </c>
      <c r="H146" s="38">
        <v>5956.0999999999995</v>
      </c>
      <c r="I146" s="38">
        <v>5986.6500000000005</v>
      </c>
      <c r="J146" s="38">
        <v>6028.2999999999993</v>
      </c>
      <c r="K146" s="31">
        <v>5945</v>
      </c>
      <c r="L146" s="31">
        <v>5872.8</v>
      </c>
      <c r="M146" s="31">
        <v>3.3764500000000002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459.25</v>
      </c>
      <c r="D147" s="38">
        <v>460.55</v>
      </c>
      <c r="E147" s="38">
        <v>455.90000000000003</v>
      </c>
      <c r="F147" s="38">
        <v>452.55</v>
      </c>
      <c r="G147" s="38">
        <v>447.90000000000003</v>
      </c>
      <c r="H147" s="38">
        <v>463.90000000000003</v>
      </c>
      <c r="I147" s="38">
        <v>468.55</v>
      </c>
      <c r="J147" s="38">
        <v>471.90000000000003</v>
      </c>
      <c r="K147" s="31">
        <v>465.2</v>
      </c>
      <c r="L147" s="31">
        <v>457.2</v>
      </c>
      <c r="M147" s="31">
        <v>2.3165200000000001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37.5</v>
      </c>
      <c r="D148" s="38">
        <v>37.716666666666661</v>
      </c>
      <c r="E148" s="38">
        <v>37.083333333333321</v>
      </c>
      <c r="F148" s="38">
        <v>36.666666666666657</v>
      </c>
      <c r="G148" s="38">
        <v>36.033333333333317</v>
      </c>
      <c r="H148" s="38">
        <v>38.133333333333326</v>
      </c>
      <c r="I148" s="38">
        <v>38.766666666666666</v>
      </c>
      <c r="J148" s="38">
        <v>39.18333333333333</v>
      </c>
      <c r="K148" s="31">
        <v>38.35</v>
      </c>
      <c r="L148" s="31">
        <v>37.299999999999997</v>
      </c>
      <c r="M148" s="31">
        <v>123.55386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1617</v>
      </c>
      <c r="D149" s="38">
        <v>1625.9666666666665</v>
      </c>
      <c r="E149" s="38">
        <v>1603.9333333333329</v>
      </c>
      <c r="F149" s="38">
        <v>1590.8666666666666</v>
      </c>
      <c r="G149" s="38">
        <v>1568.833333333333</v>
      </c>
      <c r="H149" s="38">
        <v>1639.0333333333328</v>
      </c>
      <c r="I149" s="38">
        <v>1661.0666666666662</v>
      </c>
      <c r="J149" s="38">
        <v>1674.1333333333328</v>
      </c>
      <c r="K149" s="31">
        <v>1648</v>
      </c>
      <c r="L149" s="31">
        <v>1612.9</v>
      </c>
      <c r="M149" s="31">
        <v>0.25372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3343.4</v>
      </c>
      <c r="D150" s="38">
        <v>3347.1333333333332</v>
      </c>
      <c r="E150" s="38">
        <v>3325.2666666666664</v>
      </c>
      <c r="F150" s="38">
        <v>3307.1333333333332</v>
      </c>
      <c r="G150" s="38">
        <v>3285.2666666666664</v>
      </c>
      <c r="H150" s="38">
        <v>3365.2666666666664</v>
      </c>
      <c r="I150" s="38">
        <v>3387.1333333333332</v>
      </c>
      <c r="J150" s="38">
        <v>3405.2666666666664</v>
      </c>
      <c r="K150" s="31">
        <v>3369</v>
      </c>
      <c r="L150" s="31">
        <v>3329</v>
      </c>
      <c r="M150" s="31">
        <v>3.4301400000000002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237.9</v>
      </c>
      <c r="D151" s="38">
        <v>237.26666666666665</v>
      </c>
      <c r="E151" s="38">
        <v>233.0333333333333</v>
      </c>
      <c r="F151" s="38">
        <v>228.16666666666666</v>
      </c>
      <c r="G151" s="38">
        <v>223.93333333333331</v>
      </c>
      <c r="H151" s="38">
        <v>242.1333333333333</v>
      </c>
      <c r="I151" s="38">
        <v>246.36666666666665</v>
      </c>
      <c r="J151" s="38">
        <v>251.23333333333329</v>
      </c>
      <c r="K151" s="31">
        <v>241.5</v>
      </c>
      <c r="L151" s="31">
        <v>232.4</v>
      </c>
      <c r="M151" s="31">
        <v>32.744280000000003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466.4</v>
      </c>
      <c r="D152" s="38">
        <v>470.13333333333338</v>
      </c>
      <c r="E152" s="38">
        <v>460.76666666666677</v>
      </c>
      <c r="F152" s="38">
        <v>455.13333333333338</v>
      </c>
      <c r="G152" s="38">
        <v>445.76666666666677</v>
      </c>
      <c r="H152" s="38">
        <v>475.76666666666677</v>
      </c>
      <c r="I152" s="38">
        <v>485.13333333333344</v>
      </c>
      <c r="J152" s="38">
        <v>490.76666666666677</v>
      </c>
      <c r="K152" s="31">
        <v>479.5</v>
      </c>
      <c r="L152" s="31">
        <v>464.5</v>
      </c>
      <c r="M152" s="31">
        <v>2.9613999999999998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538.5</v>
      </c>
      <c r="D153" s="38">
        <v>536.18333333333339</v>
      </c>
      <c r="E153" s="38">
        <v>532.41666666666674</v>
      </c>
      <c r="F153" s="38">
        <v>526.33333333333337</v>
      </c>
      <c r="G153" s="38">
        <v>522.56666666666672</v>
      </c>
      <c r="H153" s="38">
        <v>542.26666666666677</v>
      </c>
      <c r="I153" s="38">
        <v>546.03333333333342</v>
      </c>
      <c r="J153" s="38">
        <v>552.11666666666679</v>
      </c>
      <c r="K153" s="31">
        <v>539.95000000000005</v>
      </c>
      <c r="L153" s="31">
        <v>530.1</v>
      </c>
      <c r="M153" s="31">
        <v>2.8403399999999999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1642.9</v>
      </c>
      <c r="D154" s="38">
        <v>1635.6666666666667</v>
      </c>
      <c r="E154" s="38">
        <v>1626.3333333333335</v>
      </c>
      <c r="F154" s="38">
        <v>1609.7666666666667</v>
      </c>
      <c r="G154" s="38">
        <v>1600.4333333333334</v>
      </c>
      <c r="H154" s="38">
        <v>1652.2333333333336</v>
      </c>
      <c r="I154" s="38">
        <v>1661.5666666666671</v>
      </c>
      <c r="J154" s="38">
        <v>1678.1333333333337</v>
      </c>
      <c r="K154" s="31">
        <v>1645</v>
      </c>
      <c r="L154" s="31">
        <v>1619.1</v>
      </c>
      <c r="M154" s="31">
        <v>0.21842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158.80000000000001</v>
      </c>
      <c r="D155" s="38">
        <v>157.41666666666669</v>
      </c>
      <c r="E155" s="38">
        <v>153.43333333333337</v>
      </c>
      <c r="F155" s="38">
        <v>148.06666666666669</v>
      </c>
      <c r="G155" s="38">
        <v>144.08333333333337</v>
      </c>
      <c r="H155" s="38">
        <v>162.78333333333336</v>
      </c>
      <c r="I155" s="38">
        <v>166.76666666666671</v>
      </c>
      <c r="J155" s="38">
        <v>172.13333333333335</v>
      </c>
      <c r="K155" s="31">
        <v>161.4</v>
      </c>
      <c r="L155" s="31">
        <v>152.05000000000001</v>
      </c>
      <c r="M155" s="31">
        <v>174.30119999999999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204.75</v>
      </c>
      <c r="D156" s="38">
        <v>204.04999999999998</v>
      </c>
      <c r="E156" s="38">
        <v>201.84999999999997</v>
      </c>
      <c r="F156" s="38">
        <v>198.95</v>
      </c>
      <c r="G156" s="38">
        <v>196.74999999999997</v>
      </c>
      <c r="H156" s="38">
        <v>206.94999999999996</v>
      </c>
      <c r="I156" s="38">
        <v>209.14999999999995</v>
      </c>
      <c r="J156" s="38">
        <v>212.04999999999995</v>
      </c>
      <c r="K156" s="31">
        <v>206.25</v>
      </c>
      <c r="L156" s="31">
        <v>201.15</v>
      </c>
      <c r="M156" s="31">
        <v>9.10379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86.1</v>
      </c>
      <c r="D157" s="38">
        <v>85.066666666666663</v>
      </c>
      <c r="E157" s="38">
        <v>83.633333333333326</v>
      </c>
      <c r="F157" s="38">
        <v>81.166666666666657</v>
      </c>
      <c r="G157" s="38">
        <v>79.73333333333332</v>
      </c>
      <c r="H157" s="38">
        <v>87.533333333333331</v>
      </c>
      <c r="I157" s="38">
        <v>88.966666666666669</v>
      </c>
      <c r="J157" s="38">
        <v>91.433333333333337</v>
      </c>
      <c r="K157" s="31">
        <v>86.5</v>
      </c>
      <c r="L157" s="31">
        <v>82.6</v>
      </c>
      <c r="M157" s="31">
        <v>45.63308</v>
      </c>
      <c r="N157" s="1"/>
      <c r="O157" s="1"/>
    </row>
    <row r="158" spans="1:15" ht="12.75" customHeight="1">
      <c r="A158" s="33">
        <v>148</v>
      </c>
      <c r="B158" s="58" t="s">
        <v>860</v>
      </c>
      <c r="C158" s="31">
        <v>844.05</v>
      </c>
      <c r="D158" s="38">
        <v>843.5</v>
      </c>
      <c r="E158" s="38">
        <v>829.15</v>
      </c>
      <c r="F158" s="38">
        <v>814.25</v>
      </c>
      <c r="G158" s="38">
        <v>799.9</v>
      </c>
      <c r="H158" s="38">
        <v>858.4</v>
      </c>
      <c r="I158" s="38">
        <v>872.74999999999989</v>
      </c>
      <c r="J158" s="38">
        <v>887.65</v>
      </c>
      <c r="K158" s="31">
        <v>857.85</v>
      </c>
      <c r="L158" s="31">
        <v>828.6</v>
      </c>
      <c r="M158" s="31">
        <v>1.14367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2934.05</v>
      </c>
      <c r="D159" s="38">
        <v>2913.7166666666672</v>
      </c>
      <c r="E159" s="38">
        <v>2870.2833333333342</v>
      </c>
      <c r="F159" s="38">
        <v>2806.5166666666669</v>
      </c>
      <c r="G159" s="38">
        <v>2763.0833333333339</v>
      </c>
      <c r="H159" s="38">
        <v>2977.4833333333345</v>
      </c>
      <c r="I159" s="38">
        <v>3020.916666666667</v>
      </c>
      <c r="J159" s="38">
        <v>3084.6833333333348</v>
      </c>
      <c r="K159" s="31">
        <v>2957.15</v>
      </c>
      <c r="L159" s="31">
        <v>2849.95</v>
      </c>
      <c r="M159" s="31">
        <v>10.5983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267.2</v>
      </c>
      <c r="D160" s="38">
        <v>266.81666666666666</v>
      </c>
      <c r="E160" s="38">
        <v>264.83333333333331</v>
      </c>
      <c r="F160" s="38">
        <v>262.46666666666664</v>
      </c>
      <c r="G160" s="38">
        <v>260.48333333333329</v>
      </c>
      <c r="H160" s="38">
        <v>269.18333333333334</v>
      </c>
      <c r="I160" s="38">
        <v>271.16666666666669</v>
      </c>
      <c r="J160" s="38">
        <v>273.53333333333336</v>
      </c>
      <c r="K160" s="31">
        <v>268.8</v>
      </c>
      <c r="L160" s="31">
        <v>264.45</v>
      </c>
      <c r="M160" s="31">
        <v>15.03735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388.8</v>
      </c>
      <c r="D161" s="38">
        <v>390.59999999999997</v>
      </c>
      <c r="E161" s="38">
        <v>385.24999999999994</v>
      </c>
      <c r="F161" s="38">
        <v>381.7</v>
      </c>
      <c r="G161" s="38">
        <v>376.34999999999997</v>
      </c>
      <c r="H161" s="38">
        <v>394.14999999999992</v>
      </c>
      <c r="I161" s="38">
        <v>399.49999999999994</v>
      </c>
      <c r="J161" s="38">
        <v>403.0499999999999</v>
      </c>
      <c r="K161" s="31">
        <v>395.95</v>
      </c>
      <c r="L161" s="31">
        <v>387.05</v>
      </c>
      <c r="M161" s="31">
        <v>3.27712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136.05000000000001</v>
      </c>
      <c r="D162" s="38">
        <v>135.68333333333337</v>
      </c>
      <c r="E162" s="38">
        <v>134.46666666666673</v>
      </c>
      <c r="F162" s="38">
        <v>132.88333333333335</v>
      </c>
      <c r="G162" s="38">
        <v>131.66666666666671</v>
      </c>
      <c r="H162" s="38">
        <v>137.26666666666674</v>
      </c>
      <c r="I162" s="38">
        <v>138.48333333333338</v>
      </c>
      <c r="J162" s="38">
        <v>140.06666666666675</v>
      </c>
      <c r="K162" s="31">
        <v>136.9</v>
      </c>
      <c r="L162" s="31">
        <v>134.1</v>
      </c>
      <c r="M162" s="31">
        <v>156.19405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453.85</v>
      </c>
      <c r="D163" s="38">
        <v>455.48333333333335</v>
      </c>
      <c r="E163" s="38">
        <v>444.9666666666667</v>
      </c>
      <c r="F163" s="38">
        <v>436.08333333333337</v>
      </c>
      <c r="G163" s="38">
        <v>425.56666666666672</v>
      </c>
      <c r="H163" s="38">
        <v>464.36666666666667</v>
      </c>
      <c r="I163" s="38">
        <v>474.88333333333333</v>
      </c>
      <c r="J163" s="38">
        <v>483.76666666666665</v>
      </c>
      <c r="K163" s="31">
        <v>466</v>
      </c>
      <c r="L163" s="31">
        <v>446.6</v>
      </c>
      <c r="M163" s="31">
        <v>7.93771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4559.7</v>
      </c>
      <c r="D164" s="38">
        <v>4564.1333333333332</v>
      </c>
      <c r="E164" s="38">
        <v>4516.5666666666666</v>
      </c>
      <c r="F164" s="38">
        <v>4473.4333333333334</v>
      </c>
      <c r="G164" s="38">
        <v>4425.8666666666668</v>
      </c>
      <c r="H164" s="38">
        <v>4607.2666666666664</v>
      </c>
      <c r="I164" s="38">
        <v>4654.8333333333321</v>
      </c>
      <c r="J164" s="38">
        <v>4697.9666666666662</v>
      </c>
      <c r="K164" s="31">
        <v>4611.7</v>
      </c>
      <c r="L164" s="31">
        <v>4521</v>
      </c>
      <c r="M164" s="31">
        <v>0.18886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1042.95</v>
      </c>
      <c r="D165" s="38">
        <v>1049.6833333333334</v>
      </c>
      <c r="E165" s="38">
        <v>1025.9666666666667</v>
      </c>
      <c r="F165" s="38">
        <v>1008.9833333333333</v>
      </c>
      <c r="G165" s="38">
        <v>985.26666666666665</v>
      </c>
      <c r="H165" s="38">
        <v>1066.6666666666667</v>
      </c>
      <c r="I165" s="38">
        <v>1090.3833333333334</v>
      </c>
      <c r="J165" s="38">
        <v>1107.3666666666668</v>
      </c>
      <c r="K165" s="31">
        <v>1073.4000000000001</v>
      </c>
      <c r="L165" s="31">
        <v>1032.7</v>
      </c>
      <c r="M165" s="31">
        <v>3.3765200000000002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210.6</v>
      </c>
      <c r="D166" s="38">
        <v>209.61666666666667</v>
      </c>
      <c r="E166" s="38">
        <v>207.73333333333335</v>
      </c>
      <c r="F166" s="38">
        <v>204.86666666666667</v>
      </c>
      <c r="G166" s="38">
        <v>202.98333333333335</v>
      </c>
      <c r="H166" s="38">
        <v>212.48333333333335</v>
      </c>
      <c r="I166" s="38">
        <v>214.36666666666667</v>
      </c>
      <c r="J166" s="38">
        <v>217.23333333333335</v>
      </c>
      <c r="K166" s="31">
        <v>211.5</v>
      </c>
      <c r="L166" s="31">
        <v>206.75</v>
      </c>
      <c r="M166" s="31">
        <v>6.6399100000000004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158.30000000000001</v>
      </c>
      <c r="D167" s="38">
        <v>156.70000000000002</v>
      </c>
      <c r="E167" s="38">
        <v>154.40000000000003</v>
      </c>
      <c r="F167" s="38">
        <v>150.50000000000003</v>
      </c>
      <c r="G167" s="38">
        <v>148.20000000000005</v>
      </c>
      <c r="H167" s="38">
        <v>160.60000000000002</v>
      </c>
      <c r="I167" s="38">
        <v>162.90000000000003</v>
      </c>
      <c r="J167" s="38">
        <v>166.8</v>
      </c>
      <c r="K167" s="31">
        <v>159</v>
      </c>
      <c r="L167" s="31">
        <v>152.80000000000001</v>
      </c>
      <c r="M167" s="31">
        <v>51.50864</v>
      </c>
      <c r="N167" s="1"/>
      <c r="O167" s="1"/>
    </row>
    <row r="168" spans="1:15" ht="12.75" customHeight="1">
      <c r="A168" s="33">
        <v>158</v>
      </c>
      <c r="B168" s="58" t="s">
        <v>861</v>
      </c>
      <c r="C168" s="31">
        <v>789.95</v>
      </c>
      <c r="D168" s="38">
        <v>781.58333333333337</v>
      </c>
      <c r="E168" s="38">
        <v>765.86666666666679</v>
      </c>
      <c r="F168" s="38">
        <v>741.78333333333342</v>
      </c>
      <c r="G168" s="38">
        <v>726.06666666666683</v>
      </c>
      <c r="H168" s="38">
        <v>805.66666666666674</v>
      </c>
      <c r="I168" s="38">
        <v>821.38333333333321</v>
      </c>
      <c r="J168" s="38">
        <v>845.4666666666667</v>
      </c>
      <c r="K168" s="31">
        <v>797.3</v>
      </c>
      <c r="L168" s="31">
        <v>757.5</v>
      </c>
      <c r="M168" s="31">
        <v>3.3816700000000002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326.5</v>
      </c>
      <c r="D169" s="38">
        <v>325.01666666666671</v>
      </c>
      <c r="E169" s="38">
        <v>322.83333333333343</v>
      </c>
      <c r="F169" s="38">
        <v>319.16666666666674</v>
      </c>
      <c r="G169" s="38">
        <v>316.98333333333346</v>
      </c>
      <c r="H169" s="38">
        <v>328.68333333333339</v>
      </c>
      <c r="I169" s="38">
        <v>330.86666666666667</v>
      </c>
      <c r="J169" s="38">
        <v>334.53333333333336</v>
      </c>
      <c r="K169" s="31">
        <v>327.2</v>
      </c>
      <c r="L169" s="31">
        <v>321.35000000000002</v>
      </c>
      <c r="M169" s="31">
        <v>10.31438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135.05000000000001</v>
      </c>
      <c r="D170" s="38">
        <v>134.23333333333332</v>
      </c>
      <c r="E170" s="38">
        <v>132.61666666666665</v>
      </c>
      <c r="F170" s="38">
        <v>130.18333333333334</v>
      </c>
      <c r="G170" s="38">
        <v>128.56666666666666</v>
      </c>
      <c r="H170" s="38">
        <v>136.66666666666663</v>
      </c>
      <c r="I170" s="38">
        <v>138.2833333333333</v>
      </c>
      <c r="J170" s="38">
        <v>140.71666666666661</v>
      </c>
      <c r="K170" s="31">
        <v>135.85</v>
      </c>
      <c r="L170" s="31">
        <v>131.80000000000001</v>
      </c>
      <c r="M170" s="31">
        <v>64.837620000000001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1256.9000000000001</v>
      </c>
      <c r="D171" s="38">
        <v>1259.6000000000001</v>
      </c>
      <c r="E171" s="38">
        <v>1244.3000000000002</v>
      </c>
      <c r="F171" s="38">
        <v>1231.7</v>
      </c>
      <c r="G171" s="38">
        <v>1216.4000000000001</v>
      </c>
      <c r="H171" s="38">
        <v>1272.2000000000003</v>
      </c>
      <c r="I171" s="38">
        <v>1287.5</v>
      </c>
      <c r="J171" s="38">
        <v>1300.1000000000004</v>
      </c>
      <c r="K171" s="31">
        <v>1274.9000000000001</v>
      </c>
      <c r="L171" s="31">
        <v>1247</v>
      </c>
      <c r="M171" s="31">
        <v>0.17093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117.05</v>
      </c>
      <c r="D172" s="38">
        <v>116.26666666666665</v>
      </c>
      <c r="E172" s="38">
        <v>115.1333333333333</v>
      </c>
      <c r="F172" s="38">
        <v>113.21666666666664</v>
      </c>
      <c r="G172" s="38">
        <v>112.08333333333329</v>
      </c>
      <c r="H172" s="38">
        <v>118.18333333333331</v>
      </c>
      <c r="I172" s="38">
        <v>119.31666666666666</v>
      </c>
      <c r="J172" s="38">
        <v>121.23333333333332</v>
      </c>
      <c r="K172" s="31">
        <v>117.4</v>
      </c>
      <c r="L172" s="31">
        <v>114.35</v>
      </c>
      <c r="M172" s="31">
        <v>94.105689999999996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2681.3</v>
      </c>
      <c r="D173" s="38">
        <v>2667.3666666666668</v>
      </c>
      <c r="E173" s="38">
        <v>2644.9333333333334</v>
      </c>
      <c r="F173" s="38">
        <v>2608.5666666666666</v>
      </c>
      <c r="G173" s="38">
        <v>2586.1333333333332</v>
      </c>
      <c r="H173" s="38">
        <v>2703.7333333333336</v>
      </c>
      <c r="I173" s="38">
        <v>2726.166666666667</v>
      </c>
      <c r="J173" s="38">
        <v>2762.5333333333338</v>
      </c>
      <c r="K173" s="31">
        <v>2689.8</v>
      </c>
      <c r="L173" s="31">
        <v>2631</v>
      </c>
      <c r="M173" s="31">
        <v>0.10901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3192.25</v>
      </c>
      <c r="D174" s="38">
        <v>3189.9</v>
      </c>
      <c r="E174" s="38">
        <v>3172.3500000000004</v>
      </c>
      <c r="F174" s="38">
        <v>3152.4500000000003</v>
      </c>
      <c r="G174" s="38">
        <v>3134.9000000000005</v>
      </c>
      <c r="H174" s="38">
        <v>3209.8</v>
      </c>
      <c r="I174" s="38">
        <v>3227.3500000000004</v>
      </c>
      <c r="J174" s="38">
        <v>3247.25</v>
      </c>
      <c r="K174" s="31">
        <v>3207.45</v>
      </c>
      <c r="L174" s="31">
        <v>3170</v>
      </c>
      <c r="M174" s="31">
        <v>6.9260000000000002E-2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217.05</v>
      </c>
      <c r="D175" s="38">
        <v>214.71666666666667</v>
      </c>
      <c r="E175" s="38">
        <v>206.68333333333334</v>
      </c>
      <c r="F175" s="38">
        <v>196.31666666666666</v>
      </c>
      <c r="G175" s="38">
        <v>188.28333333333333</v>
      </c>
      <c r="H175" s="38">
        <v>225.08333333333334</v>
      </c>
      <c r="I175" s="38">
        <v>233.1166666666667</v>
      </c>
      <c r="J175" s="38">
        <v>243.48333333333335</v>
      </c>
      <c r="K175" s="31">
        <v>222.75</v>
      </c>
      <c r="L175" s="31">
        <v>204.35</v>
      </c>
      <c r="M175" s="31">
        <v>80.89555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1606.1</v>
      </c>
      <c r="D176" s="38">
        <v>1609.3500000000001</v>
      </c>
      <c r="E176" s="38">
        <v>1593.7000000000003</v>
      </c>
      <c r="F176" s="38">
        <v>1581.3000000000002</v>
      </c>
      <c r="G176" s="38">
        <v>1565.6500000000003</v>
      </c>
      <c r="H176" s="38">
        <v>1621.7500000000002</v>
      </c>
      <c r="I176" s="38">
        <v>1637.4000000000003</v>
      </c>
      <c r="J176" s="38">
        <v>1649.8000000000002</v>
      </c>
      <c r="K176" s="31">
        <v>1625</v>
      </c>
      <c r="L176" s="31">
        <v>1596.95</v>
      </c>
      <c r="M176" s="31">
        <v>2.2888700000000002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1401.65</v>
      </c>
      <c r="D177" s="38">
        <v>1403.1333333333332</v>
      </c>
      <c r="E177" s="38">
        <v>1396.2666666666664</v>
      </c>
      <c r="F177" s="38">
        <v>1390.8833333333332</v>
      </c>
      <c r="G177" s="38">
        <v>1384.0166666666664</v>
      </c>
      <c r="H177" s="38">
        <v>1408.5166666666664</v>
      </c>
      <c r="I177" s="38">
        <v>1415.3833333333332</v>
      </c>
      <c r="J177" s="38">
        <v>1420.7666666666664</v>
      </c>
      <c r="K177" s="31">
        <v>1410</v>
      </c>
      <c r="L177" s="31">
        <v>1397.75</v>
      </c>
      <c r="M177" s="31">
        <v>0.13996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759</v>
      </c>
      <c r="D178" s="38">
        <v>765.44999999999993</v>
      </c>
      <c r="E178" s="38">
        <v>748.64999999999986</v>
      </c>
      <c r="F178" s="38">
        <v>738.3</v>
      </c>
      <c r="G178" s="38">
        <v>721.49999999999989</v>
      </c>
      <c r="H178" s="38">
        <v>775.79999999999984</v>
      </c>
      <c r="I178" s="38">
        <v>792.5999999999998</v>
      </c>
      <c r="J178" s="38">
        <v>802.94999999999982</v>
      </c>
      <c r="K178" s="31">
        <v>782.25</v>
      </c>
      <c r="L178" s="31">
        <v>755.1</v>
      </c>
      <c r="M178" s="31">
        <v>12.28002</v>
      </c>
      <c r="N178" s="1"/>
      <c r="O178" s="1"/>
    </row>
    <row r="179" spans="1:15" ht="12.75" customHeight="1">
      <c r="A179" s="33">
        <v>169</v>
      </c>
      <c r="B179" s="58" t="s">
        <v>867</v>
      </c>
      <c r="C179" s="31">
        <v>693.55</v>
      </c>
      <c r="D179" s="38">
        <v>693.86666666666667</v>
      </c>
      <c r="E179" s="38">
        <v>687.83333333333337</v>
      </c>
      <c r="F179" s="38">
        <v>682.11666666666667</v>
      </c>
      <c r="G179" s="38">
        <v>676.08333333333337</v>
      </c>
      <c r="H179" s="38">
        <v>699.58333333333337</v>
      </c>
      <c r="I179" s="38">
        <v>705.61666666666667</v>
      </c>
      <c r="J179" s="38">
        <v>711.33333333333337</v>
      </c>
      <c r="K179" s="31">
        <v>699.9</v>
      </c>
      <c r="L179" s="31">
        <v>688.15</v>
      </c>
      <c r="M179" s="31">
        <v>2.5175399999999999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1533.85</v>
      </c>
      <c r="D180" s="38">
        <v>1529.2833333333335</v>
      </c>
      <c r="E180" s="38">
        <v>1512.5666666666671</v>
      </c>
      <c r="F180" s="38">
        <v>1491.2833333333335</v>
      </c>
      <c r="G180" s="38">
        <v>1474.5666666666671</v>
      </c>
      <c r="H180" s="38">
        <v>1550.5666666666671</v>
      </c>
      <c r="I180" s="38">
        <v>1567.2833333333338</v>
      </c>
      <c r="J180" s="38">
        <v>1588.5666666666671</v>
      </c>
      <c r="K180" s="31">
        <v>1546</v>
      </c>
      <c r="L180" s="31">
        <v>1508</v>
      </c>
      <c r="M180" s="31">
        <v>3.5026700000000002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57.85</v>
      </c>
      <c r="D181" s="38">
        <v>57.266666666666673</v>
      </c>
      <c r="E181" s="38">
        <v>56.283333333333346</v>
      </c>
      <c r="F181" s="38">
        <v>54.716666666666676</v>
      </c>
      <c r="G181" s="38">
        <v>53.733333333333348</v>
      </c>
      <c r="H181" s="38">
        <v>58.833333333333343</v>
      </c>
      <c r="I181" s="38">
        <v>59.816666666666677</v>
      </c>
      <c r="J181" s="38">
        <v>61.38333333333334</v>
      </c>
      <c r="K181" s="31">
        <v>58.25</v>
      </c>
      <c r="L181" s="31">
        <v>55.7</v>
      </c>
      <c r="M181" s="31">
        <v>322.40872000000002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1250.8499999999999</v>
      </c>
      <c r="D182" s="38">
        <v>1259.8166666666666</v>
      </c>
      <c r="E182" s="38">
        <v>1240.6333333333332</v>
      </c>
      <c r="F182" s="38">
        <v>1230.4166666666665</v>
      </c>
      <c r="G182" s="38">
        <v>1211.2333333333331</v>
      </c>
      <c r="H182" s="38">
        <v>1270.0333333333333</v>
      </c>
      <c r="I182" s="38">
        <v>1289.2166666666667</v>
      </c>
      <c r="J182" s="38">
        <v>1299.4333333333334</v>
      </c>
      <c r="K182" s="31">
        <v>1279</v>
      </c>
      <c r="L182" s="31">
        <v>1249.5999999999999</v>
      </c>
      <c r="M182" s="31">
        <v>0.67039000000000004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2166.0500000000002</v>
      </c>
      <c r="D183" s="38">
        <v>2167.6833333333334</v>
      </c>
      <c r="E183" s="38">
        <v>2143.6166666666668</v>
      </c>
      <c r="F183" s="38">
        <v>2121.1833333333334</v>
      </c>
      <c r="G183" s="38">
        <v>2097.1166666666668</v>
      </c>
      <c r="H183" s="38">
        <v>2190.1166666666668</v>
      </c>
      <c r="I183" s="38">
        <v>2214.1833333333334</v>
      </c>
      <c r="J183" s="38">
        <v>2236.6166666666668</v>
      </c>
      <c r="K183" s="31">
        <v>2191.75</v>
      </c>
      <c r="L183" s="31">
        <v>2145.25</v>
      </c>
      <c r="M183" s="31">
        <v>0.69671000000000005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483.6</v>
      </c>
      <c r="D184" s="38">
        <v>480.31666666666666</v>
      </c>
      <c r="E184" s="38">
        <v>474.58333333333331</v>
      </c>
      <c r="F184" s="38">
        <v>465.56666666666666</v>
      </c>
      <c r="G184" s="38">
        <v>459.83333333333331</v>
      </c>
      <c r="H184" s="38">
        <v>489.33333333333331</v>
      </c>
      <c r="I184" s="38">
        <v>495.06666666666666</v>
      </c>
      <c r="J184" s="38">
        <v>504.08333333333331</v>
      </c>
      <c r="K184" s="31">
        <v>486.05</v>
      </c>
      <c r="L184" s="31">
        <v>471.3</v>
      </c>
      <c r="M184" s="31">
        <v>1.6768000000000001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1037.45</v>
      </c>
      <c r="D185" s="38">
        <v>1033.3833333333332</v>
      </c>
      <c r="E185" s="38">
        <v>1026.7666666666664</v>
      </c>
      <c r="F185" s="38">
        <v>1016.0833333333333</v>
      </c>
      <c r="G185" s="38">
        <v>1009.4666666666665</v>
      </c>
      <c r="H185" s="38">
        <v>1044.0666666666664</v>
      </c>
      <c r="I185" s="38">
        <v>1050.6833333333332</v>
      </c>
      <c r="J185" s="38">
        <v>1061.3666666666663</v>
      </c>
      <c r="K185" s="31">
        <v>1040</v>
      </c>
      <c r="L185" s="31">
        <v>1022.7</v>
      </c>
      <c r="M185" s="31">
        <v>5.3026099999999996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494.95</v>
      </c>
      <c r="D186" s="38">
        <v>495.9666666666667</v>
      </c>
      <c r="E186" s="38">
        <v>491.93333333333339</v>
      </c>
      <c r="F186" s="38">
        <v>488.91666666666669</v>
      </c>
      <c r="G186" s="38">
        <v>484.88333333333338</v>
      </c>
      <c r="H186" s="38">
        <v>498.98333333333341</v>
      </c>
      <c r="I186" s="38">
        <v>503.01666666666671</v>
      </c>
      <c r="J186" s="38">
        <v>506.03333333333342</v>
      </c>
      <c r="K186" s="31">
        <v>500</v>
      </c>
      <c r="L186" s="31">
        <v>492.95</v>
      </c>
      <c r="M186" s="31">
        <v>0.92422000000000004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1565.4</v>
      </c>
      <c r="D187" s="38">
        <v>1566.1166666666668</v>
      </c>
      <c r="E187" s="38">
        <v>1553.3333333333335</v>
      </c>
      <c r="F187" s="38">
        <v>1541.2666666666667</v>
      </c>
      <c r="G187" s="38">
        <v>1528.4833333333333</v>
      </c>
      <c r="H187" s="38">
        <v>1578.1833333333336</v>
      </c>
      <c r="I187" s="38">
        <v>1590.9666666666669</v>
      </c>
      <c r="J187" s="38">
        <v>1603.0333333333338</v>
      </c>
      <c r="K187" s="31">
        <v>1578.9</v>
      </c>
      <c r="L187" s="31">
        <v>1554.05</v>
      </c>
      <c r="M187" s="31">
        <v>3.4064100000000002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295.55</v>
      </c>
      <c r="D188" s="38">
        <v>296.41666666666669</v>
      </c>
      <c r="E188" s="38">
        <v>293.68333333333339</v>
      </c>
      <c r="F188" s="38">
        <v>291.81666666666672</v>
      </c>
      <c r="G188" s="38">
        <v>289.08333333333343</v>
      </c>
      <c r="H188" s="38">
        <v>298.28333333333336</v>
      </c>
      <c r="I188" s="38">
        <v>301.01666666666659</v>
      </c>
      <c r="J188" s="38">
        <v>302.88333333333333</v>
      </c>
      <c r="K188" s="31">
        <v>299.14999999999998</v>
      </c>
      <c r="L188" s="31">
        <v>294.55</v>
      </c>
      <c r="M188" s="31">
        <v>11.533239999999999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447.05</v>
      </c>
      <c r="D189" s="38">
        <v>448.25</v>
      </c>
      <c r="E189" s="38">
        <v>441.1</v>
      </c>
      <c r="F189" s="38">
        <v>435.15000000000003</v>
      </c>
      <c r="G189" s="38">
        <v>428.00000000000006</v>
      </c>
      <c r="H189" s="38">
        <v>454.2</v>
      </c>
      <c r="I189" s="38">
        <v>461.34999999999997</v>
      </c>
      <c r="J189" s="38">
        <v>467.29999999999995</v>
      </c>
      <c r="K189" s="31">
        <v>455.4</v>
      </c>
      <c r="L189" s="31">
        <v>442.3</v>
      </c>
      <c r="M189" s="31">
        <v>10.264480000000001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1805.8</v>
      </c>
      <c r="D190" s="38">
        <v>1809.6166666666668</v>
      </c>
      <c r="E190" s="38">
        <v>1794.2333333333336</v>
      </c>
      <c r="F190" s="38">
        <v>1782.6666666666667</v>
      </c>
      <c r="G190" s="38">
        <v>1767.2833333333335</v>
      </c>
      <c r="H190" s="38">
        <v>1821.1833333333336</v>
      </c>
      <c r="I190" s="38">
        <v>1836.5666666666668</v>
      </c>
      <c r="J190" s="38">
        <v>1848.1333333333337</v>
      </c>
      <c r="K190" s="31">
        <v>1825</v>
      </c>
      <c r="L190" s="31">
        <v>1798.05</v>
      </c>
      <c r="M190" s="31">
        <v>3.6466599999999998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767.05</v>
      </c>
      <c r="D191" s="38">
        <v>770.4</v>
      </c>
      <c r="E191" s="38">
        <v>760.8</v>
      </c>
      <c r="F191" s="38">
        <v>754.55</v>
      </c>
      <c r="G191" s="38">
        <v>744.94999999999993</v>
      </c>
      <c r="H191" s="38">
        <v>776.65</v>
      </c>
      <c r="I191" s="38">
        <v>786.25000000000011</v>
      </c>
      <c r="J191" s="38">
        <v>792.5</v>
      </c>
      <c r="K191" s="31">
        <v>780</v>
      </c>
      <c r="L191" s="31">
        <v>764.15</v>
      </c>
      <c r="M191" s="31">
        <v>1.01156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338.75</v>
      </c>
      <c r="D192" s="38">
        <v>338.06666666666666</v>
      </c>
      <c r="E192" s="38">
        <v>334.13333333333333</v>
      </c>
      <c r="F192" s="38">
        <v>329.51666666666665</v>
      </c>
      <c r="G192" s="38">
        <v>325.58333333333331</v>
      </c>
      <c r="H192" s="38">
        <v>342.68333333333334</v>
      </c>
      <c r="I192" s="38">
        <v>346.61666666666662</v>
      </c>
      <c r="J192" s="38">
        <v>351.23333333333335</v>
      </c>
      <c r="K192" s="31">
        <v>342</v>
      </c>
      <c r="L192" s="31">
        <v>333.45</v>
      </c>
      <c r="M192" s="31">
        <v>1.82901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2281.15</v>
      </c>
      <c r="D193" s="38">
        <v>2285</v>
      </c>
      <c r="E193" s="38">
        <v>2251.1</v>
      </c>
      <c r="F193" s="38">
        <v>2221.0499999999997</v>
      </c>
      <c r="G193" s="38">
        <v>2187.1499999999996</v>
      </c>
      <c r="H193" s="38">
        <v>2315.0500000000002</v>
      </c>
      <c r="I193" s="38">
        <v>2348.9499999999998</v>
      </c>
      <c r="J193" s="38">
        <v>2379.0000000000005</v>
      </c>
      <c r="K193" s="31">
        <v>2318.9</v>
      </c>
      <c r="L193" s="31">
        <v>2254.9499999999998</v>
      </c>
      <c r="M193" s="31">
        <v>0.56967000000000001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643.29999999999995</v>
      </c>
      <c r="D194" s="38">
        <v>643.08333333333337</v>
      </c>
      <c r="E194" s="38">
        <v>639.16666666666674</v>
      </c>
      <c r="F194" s="38">
        <v>635.03333333333342</v>
      </c>
      <c r="G194" s="38">
        <v>631.11666666666679</v>
      </c>
      <c r="H194" s="38">
        <v>647.2166666666667</v>
      </c>
      <c r="I194" s="38">
        <v>651.13333333333344</v>
      </c>
      <c r="J194" s="38">
        <v>655.26666666666665</v>
      </c>
      <c r="K194" s="31">
        <v>647</v>
      </c>
      <c r="L194" s="31">
        <v>638.95000000000005</v>
      </c>
      <c r="M194" s="31">
        <v>0.51392000000000004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245.2</v>
      </c>
      <c r="D195" s="38">
        <v>245.25</v>
      </c>
      <c r="E195" s="38">
        <v>243.3</v>
      </c>
      <c r="F195" s="38">
        <v>241.4</v>
      </c>
      <c r="G195" s="38">
        <v>239.45000000000002</v>
      </c>
      <c r="H195" s="38">
        <v>247.15</v>
      </c>
      <c r="I195" s="38">
        <v>249.1</v>
      </c>
      <c r="J195" s="38">
        <v>251</v>
      </c>
      <c r="K195" s="31">
        <v>247.2</v>
      </c>
      <c r="L195" s="31">
        <v>243.35</v>
      </c>
      <c r="M195" s="31">
        <v>1.53826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2861.25</v>
      </c>
      <c r="D196" s="38">
        <v>2855.6333333333332</v>
      </c>
      <c r="E196" s="38">
        <v>2830.2666666666664</v>
      </c>
      <c r="F196" s="38">
        <v>2799.2833333333333</v>
      </c>
      <c r="G196" s="38">
        <v>2773.9166666666665</v>
      </c>
      <c r="H196" s="38">
        <v>2886.6166666666663</v>
      </c>
      <c r="I196" s="38">
        <v>2911.9833333333331</v>
      </c>
      <c r="J196" s="38">
        <v>2942.9666666666662</v>
      </c>
      <c r="K196" s="31">
        <v>2881</v>
      </c>
      <c r="L196" s="31">
        <v>2824.65</v>
      </c>
      <c r="M196" s="31">
        <v>0.73540000000000005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454.6</v>
      </c>
      <c r="D197" s="38">
        <v>454.58333333333331</v>
      </c>
      <c r="E197" s="38">
        <v>452.16666666666663</v>
      </c>
      <c r="F197" s="38">
        <v>449.73333333333329</v>
      </c>
      <c r="G197" s="38">
        <v>447.31666666666661</v>
      </c>
      <c r="H197" s="38">
        <v>457.01666666666665</v>
      </c>
      <c r="I197" s="38">
        <v>459.43333333333328</v>
      </c>
      <c r="J197" s="38">
        <v>461.86666666666667</v>
      </c>
      <c r="K197" s="31">
        <v>457</v>
      </c>
      <c r="L197" s="31">
        <v>452.15</v>
      </c>
      <c r="M197" s="31">
        <v>7.2164700000000002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550.20000000000005</v>
      </c>
      <c r="D198" s="38">
        <v>548.9</v>
      </c>
      <c r="E198" s="38">
        <v>544.29999999999995</v>
      </c>
      <c r="F198" s="38">
        <v>538.4</v>
      </c>
      <c r="G198" s="38">
        <v>533.79999999999995</v>
      </c>
      <c r="H198" s="38">
        <v>554.79999999999995</v>
      </c>
      <c r="I198" s="38">
        <v>559.40000000000009</v>
      </c>
      <c r="J198" s="38">
        <v>565.29999999999995</v>
      </c>
      <c r="K198" s="31">
        <v>553.5</v>
      </c>
      <c r="L198" s="31">
        <v>543</v>
      </c>
      <c r="M198" s="31">
        <v>8.3602699999999999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119.65</v>
      </c>
      <c r="D199" s="38">
        <v>119.98333333333335</v>
      </c>
      <c r="E199" s="38">
        <v>118.81666666666669</v>
      </c>
      <c r="F199" s="38">
        <v>117.98333333333335</v>
      </c>
      <c r="G199" s="38">
        <v>116.81666666666669</v>
      </c>
      <c r="H199" s="38">
        <v>120.81666666666669</v>
      </c>
      <c r="I199" s="38">
        <v>121.98333333333335</v>
      </c>
      <c r="J199" s="38">
        <v>122.81666666666669</v>
      </c>
      <c r="K199" s="31">
        <v>121.15</v>
      </c>
      <c r="L199" s="31">
        <v>119.15</v>
      </c>
      <c r="M199" s="31">
        <v>10.456440000000001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161.65</v>
      </c>
      <c r="D200" s="38">
        <v>160.53333333333333</v>
      </c>
      <c r="E200" s="38">
        <v>158.56666666666666</v>
      </c>
      <c r="F200" s="38">
        <v>155.48333333333332</v>
      </c>
      <c r="G200" s="38">
        <v>153.51666666666665</v>
      </c>
      <c r="H200" s="38">
        <v>163.61666666666667</v>
      </c>
      <c r="I200" s="38">
        <v>165.58333333333331</v>
      </c>
      <c r="J200" s="38">
        <v>168.66666666666669</v>
      </c>
      <c r="K200" s="31">
        <v>162.5</v>
      </c>
      <c r="L200" s="31">
        <v>157.44999999999999</v>
      </c>
      <c r="M200" s="31">
        <v>30.211079999999999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276</v>
      </c>
      <c r="D201" s="38">
        <v>275.08333333333331</v>
      </c>
      <c r="E201" s="38">
        <v>273.21666666666664</v>
      </c>
      <c r="F201" s="38">
        <v>270.43333333333334</v>
      </c>
      <c r="G201" s="38">
        <v>268.56666666666666</v>
      </c>
      <c r="H201" s="38">
        <v>277.86666666666662</v>
      </c>
      <c r="I201" s="38">
        <v>279.73333333333329</v>
      </c>
      <c r="J201" s="38">
        <v>282.51666666666659</v>
      </c>
      <c r="K201" s="31">
        <v>276.95</v>
      </c>
      <c r="L201" s="31">
        <v>272.3</v>
      </c>
      <c r="M201" s="31">
        <v>2.8910800000000001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1779.1</v>
      </c>
      <c r="D202" s="38">
        <v>1788.3666666666668</v>
      </c>
      <c r="E202" s="38">
        <v>1763.7333333333336</v>
      </c>
      <c r="F202" s="38">
        <v>1748.3666666666668</v>
      </c>
      <c r="G202" s="38">
        <v>1723.7333333333336</v>
      </c>
      <c r="H202" s="38">
        <v>1803.7333333333336</v>
      </c>
      <c r="I202" s="38">
        <v>1828.3666666666668</v>
      </c>
      <c r="J202" s="38">
        <v>1843.7333333333336</v>
      </c>
      <c r="K202" s="31">
        <v>1813</v>
      </c>
      <c r="L202" s="31">
        <v>1773</v>
      </c>
      <c r="M202" s="31">
        <v>4.3105000000000002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911.45</v>
      </c>
      <c r="D203" s="38">
        <v>909.18333333333339</v>
      </c>
      <c r="E203" s="38">
        <v>902.36666666666679</v>
      </c>
      <c r="F203" s="38">
        <v>893.28333333333342</v>
      </c>
      <c r="G203" s="38">
        <v>886.46666666666681</v>
      </c>
      <c r="H203" s="38">
        <v>918.26666666666677</v>
      </c>
      <c r="I203" s="38">
        <v>925.08333333333337</v>
      </c>
      <c r="J203" s="38">
        <v>934.16666666666674</v>
      </c>
      <c r="K203" s="31">
        <v>916</v>
      </c>
      <c r="L203" s="31">
        <v>900.1</v>
      </c>
      <c r="M203" s="31">
        <v>3.8308499999999999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1319.25</v>
      </c>
      <c r="D204" s="38">
        <v>1312</v>
      </c>
      <c r="E204" s="38">
        <v>1303</v>
      </c>
      <c r="F204" s="38">
        <v>1286.75</v>
      </c>
      <c r="G204" s="38">
        <v>1277.75</v>
      </c>
      <c r="H204" s="38">
        <v>1328.25</v>
      </c>
      <c r="I204" s="38">
        <v>1337.25</v>
      </c>
      <c r="J204" s="38">
        <v>1353.5</v>
      </c>
      <c r="K204" s="31">
        <v>1321</v>
      </c>
      <c r="L204" s="31">
        <v>1295.75</v>
      </c>
      <c r="M204" s="31">
        <v>7.1293300000000004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1179.5</v>
      </c>
      <c r="D205" s="38">
        <v>1180.8833333333334</v>
      </c>
      <c r="E205" s="38">
        <v>1174.7666666666669</v>
      </c>
      <c r="F205" s="38">
        <v>1170.0333333333335</v>
      </c>
      <c r="G205" s="38">
        <v>1163.916666666667</v>
      </c>
      <c r="H205" s="38">
        <v>1185.6166666666668</v>
      </c>
      <c r="I205" s="38">
        <v>1191.7333333333331</v>
      </c>
      <c r="J205" s="38">
        <v>1196.4666666666667</v>
      </c>
      <c r="K205" s="31">
        <v>1187</v>
      </c>
      <c r="L205" s="31">
        <v>1176.1500000000001</v>
      </c>
      <c r="M205" s="31">
        <v>18.058869999999999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2499.85</v>
      </c>
      <c r="D206" s="38">
        <v>2501.1666666666665</v>
      </c>
      <c r="E206" s="38">
        <v>2460.9333333333329</v>
      </c>
      <c r="F206" s="38">
        <v>2422.0166666666664</v>
      </c>
      <c r="G206" s="38">
        <v>2381.7833333333328</v>
      </c>
      <c r="H206" s="38">
        <v>2540.083333333333</v>
      </c>
      <c r="I206" s="38">
        <v>2580.3166666666666</v>
      </c>
      <c r="J206" s="38">
        <v>2619.2333333333331</v>
      </c>
      <c r="K206" s="31">
        <v>2541.4</v>
      </c>
      <c r="L206" s="31">
        <v>2462.25</v>
      </c>
      <c r="M206" s="31">
        <v>6.9819300000000002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1582.7</v>
      </c>
      <c r="D207" s="38">
        <v>1586.8999999999999</v>
      </c>
      <c r="E207" s="38">
        <v>1575.7999999999997</v>
      </c>
      <c r="F207" s="38">
        <v>1568.8999999999999</v>
      </c>
      <c r="G207" s="38">
        <v>1557.7999999999997</v>
      </c>
      <c r="H207" s="38">
        <v>1593.7999999999997</v>
      </c>
      <c r="I207" s="38">
        <v>1604.8999999999996</v>
      </c>
      <c r="J207" s="38">
        <v>1611.7999999999997</v>
      </c>
      <c r="K207" s="31">
        <v>1598</v>
      </c>
      <c r="L207" s="31">
        <v>1580</v>
      </c>
      <c r="M207" s="31">
        <v>161.36785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635.85</v>
      </c>
      <c r="D208" s="38">
        <v>638.03333333333342</v>
      </c>
      <c r="E208" s="38">
        <v>622.01666666666688</v>
      </c>
      <c r="F208" s="38">
        <v>608.18333333333351</v>
      </c>
      <c r="G208" s="38">
        <v>592.16666666666697</v>
      </c>
      <c r="H208" s="38">
        <v>651.86666666666679</v>
      </c>
      <c r="I208" s="38">
        <v>667.88333333333344</v>
      </c>
      <c r="J208" s="38">
        <v>681.7166666666667</v>
      </c>
      <c r="K208" s="31">
        <v>654.04999999999995</v>
      </c>
      <c r="L208" s="31">
        <v>624.20000000000005</v>
      </c>
      <c r="M208" s="31">
        <v>81.869669999999999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2956.75</v>
      </c>
      <c r="D209" s="38">
        <v>2947.4500000000003</v>
      </c>
      <c r="E209" s="38">
        <v>2929.3000000000006</v>
      </c>
      <c r="F209" s="38">
        <v>2901.8500000000004</v>
      </c>
      <c r="G209" s="38">
        <v>2883.7000000000007</v>
      </c>
      <c r="H209" s="38">
        <v>2974.9000000000005</v>
      </c>
      <c r="I209" s="38">
        <v>2993.05</v>
      </c>
      <c r="J209" s="38">
        <v>3020.5000000000005</v>
      </c>
      <c r="K209" s="31">
        <v>2965.6</v>
      </c>
      <c r="L209" s="31">
        <v>2920</v>
      </c>
      <c r="M209" s="31">
        <v>2.5576400000000001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67.8</v>
      </c>
      <c r="D210" s="38">
        <v>67.916666666666671</v>
      </c>
      <c r="E210" s="38">
        <v>67.033333333333346</v>
      </c>
      <c r="F210" s="38">
        <v>66.26666666666668</v>
      </c>
      <c r="G210" s="38">
        <v>65.383333333333354</v>
      </c>
      <c r="H210" s="38">
        <v>68.683333333333337</v>
      </c>
      <c r="I210" s="38">
        <v>69.566666666666663</v>
      </c>
      <c r="J210" s="38">
        <v>70.333333333333329</v>
      </c>
      <c r="K210" s="31">
        <v>68.8</v>
      </c>
      <c r="L210" s="31">
        <v>67.150000000000006</v>
      </c>
      <c r="M210" s="31">
        <v>76.439499999999995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285.7</v>
      </c>
      <c r="D211" s="38">
        <v>286.61666666666667</v>
      </c>
      <c r="E211" s="38">
        <v>283.43333333333334</v>
      </c>
      <c r="F211" s="38">
        <v>281.16666666666669</v>
      </c>
      <c r="G211" s="38">
        <v>277.98333333333335</v>
      </c>
      <c r="H211" s="38">
        <v>288.88333333333333</v>
      </c>
      <c r="I211" s="38">
        <v>292.06666666666672</v>
      </c>
      <c r="J211" s="38">
        <v>294.33333333333331</v>
      </c>
      <c r="K211" s="31">
        <v>289.8</v>
      </c>
      <c r="L211" s="31">
        <v>284.35000000000002</v>
      </c>
      <c r="M211" s="31">
        <v>1.52189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450.35</v>
      </c>
      <c r="D212" s="38">
        <v>451.0333333333333</v>
      </c>
      <c r="E212" s="38">
        <v>447.66666666666663</v>
      </c>
      <c r="F212" s="38">
        <v>444.98333333333335</v>
      </c>
      <c r="G212" s="38">
        <v>441.61666666666667</v>
      </c>
      <c r="H212" s="38">
        <v>453.71666666666658</v>
      </c>
      <c r="I212" s="38">
        <v>457.08333333333326</v>
      </c>
      <c r="J212" s="38">
        <v>459.76666666666654</v>
      </c>
      <c r="K212" s="31">
        <v>454.4</v>
      </c>
      <c r="L212" s="31">
        <v>448.35</v>
      </c>
      <c r="M212" s="31">
        <v>32.546849999999999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1010.55</v>
      </c>
      <c r="D213" s="38">
        <v>1011.5166666666668</v>
      </c>
      <c r="E213" s="38">
        <v>1007.0333333333335</v>
      </c>
      <c r="F213" s="38">
        <v>1003.5166666666668</v>
      </c>
      <c r="G213" s="38">
        <v>999.03333333333353</v>
      </c>
      <c r="H213" s="38">
        <v>1015.0333333333335</v>
      </c>
      <c r="I213" s="38">
        <v>1019.5166666666669</v>
      </c>
      <c r="J213" s="38">
        <v>1023.0333333333335</v>
      </c>
      <c r="K213" s="31">
        <v>1016</v>
      </c>
      <c r="L213" s="31">
        <v>1008</v>
      </c>
      <c r="M213" s="31">
        <v>0.16599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3891.45</v>
      </c>
      <c r="D214" s="38">
        <v>3873.9166666666665</v>
      </c>
      <c r="E214" s="38">
        <v>3839.6333333333332</v>
      </c>
      <c r="F214" s="38">
        <v>3787.8166666666666</v>
      </c>
      <c r="G214" s="38">
        <v>3753.5333333333333</v>
      </c>
      <c r="H214" s="38">
        <v>3925.7333333333331</v>
      </c>
      <c r="I214" s="38">
        <v>3960.0166666666669</v>
      </c>
      <c r="J214" s="38">
        <v>4011.833333333333</v>
      </c>
      <c r="K214" s="31">
        <v>3908.2</v>
      </c>
      <c r="L214" s="31">
        <v>3822.1</v>
      </c>
      <c r="M214" s="31">
        <v>9.0588200000000008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144.85</v>
      </c>
      <c r="D215" s="38">
        <v>142.76666666666665</v>
      </c>
      <c r="E215" s="38">
        <v>139.18333333333331</v>
      </c>
      <c r="F215" s="38">
        <v>133.51666666666665</v>
      </c>
      <c r="G215" s="38">
        <v>129.93333333333331</v>
      </c>
      <c r="H215" s="38">
        <v>148.43333333333331</v>
      </c>
      <c r="I215" s="38">
        <v>152.01666666666668</v>
      </c>
      <c r="J215" s="38">
        <v>157.68333333333331</v>
      </c>
      <c r="K215" s="31">
        <v>146.35</v>
      </c>
      <c r="L215" s="31">
        <v>137.1</v>
      </c>
      <c r="M215" s="31">
        <v>131.24520999999999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260.2</v>
      </c>
      <c r="D216" s="38">
        <v>260.68333333333334</v>
      </c>
      <c r="E216" s="38">
        <v>258.7166666666667</v>
      </c>
      <c r="F216" s="38">
        <v>257.23333333333335</v>
      </c>
      <c r="G216" s="38">
        <v>255.26666666666671</v>
      </c>
      <c r="H216" s="38">
        <v>262.16666666666669</v>
      </c>
      <c r="I216" s="38">
        <v>264.13333333333327</v>
      </c>
      <c r="J216" s="38">
        <v>265.61666666666667</v>
      </c>
      <c r="K216" s="31">
        <v>262.64999999999998</v>
      </c>
      <c r="L216" s="31">
        <v>259.2</v>
      </c>
      <c r="M216" s="31">
        <v>15.64969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2565.8000000000002</v>
      </c>
      <c r="D217" s="38">
        <v>2564.6</v>
      </c>
      <c r="E217" s="38">
        <v>2554.1999999999998</v>
      </c>
      <c r="F217" s="38">
        <v>2542.6</v>
      </c>
      <c r="G217" s="38">
        <v>2532.1999999999998</v>
      </c>
      <c r="H217" s="38">
        <v>2576.1999999999998</v>
      </c>
      <c r="I217" s="38">
        <v>2586.6000000000004</v>
      </c>
      <c r="J217" s="38">
        <v>2598.1999999999998</v>
      </c>
      <c r="K217" s="31">
        <v>2575</v>
      </c>
      <c r="L217" s="31">
        <v>2553</v>
      </c>
      <c r="M217" s="31">
        <v>9.6002500000000008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316.3</v>
      </c>
      <c r="D218" s="38">
        <v>315.55</v>
      </c>
      <c r="E218" s="38">
        <v>314.25</v>
      </c>
      <c r="F218" s="38">
        <v>312.2</v>
      </c>
      <c r="G218" s="38">
        <v>310.89999999999998</v>
      </c>
      <c r="H218" s="38">
        <v>317.60000000000002</v>
      </c>
      <c r="I218" s="38">
        <v>318.90000000000009</v>
      </c>
      <c r="J218" s="38">
        <v>320.95000000000005</v>
      </c>
      <c r="K218" s="31">
        <v>316.85000000000002</v>
      </c>
      <c r="L218" s="31">
        <v>313.5</v>
      </c>
      <c r="M218" s="31">
        <v>1.90788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4448.6000000000004</v>
      </c>
      <c r="D219" s="38">
        <v>4454.8666666666668</v>
      </c>
      <c r="E219" s="38">
        <v>4359.7333333333336</v>
      </c>
      <c r="F219" s="38">
        <v>4270.8666666666668</v>
      </c>
      <c r="G219" s="38">
        <v>4175.7333333333336</v>
      </c>
      <c r="H219" s="38">
        <v>4543.7333333333336</v>
      </c>
      <c r="I219" s="38">
        <v>4638.8666666666668</v>
      </c>
      <c r="J219" s="38">
        <v>4727.7333333333336</v>
      </c>
      <c r="K219" s="31">
        <v>4550</v>
      </c>
      <c r="L219" s="31">
        <v>4366</v>
      </c>
      <c r="M219" s="31">
        <v>0.34182000000000001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569.29999999999995</v>
      </c>
      <c r="D220" s="38">
        <v>572.41666666666663</v>
      </c>
      <c r="E220" s="38">
        <v>564.88333333333321</v>
      </c>
      <c r="F220" s="38">
        <v>560.46666666666658</v>
      </c>
      <c r="G220" s="38">
        <v>552.93333333333317</v>
      </c>
      <c r="H220" s="38">
        <v>576.83333333333326</v>
      </c>
      <c r="I220" s="38">
        <v>584.36666666666679</v>
      </c>
      <c r="J220" s="38">
        <v>588.7833333333333</v>
      </c>
      <c r="K220" s="31">
        <v>579.95000000000005</v>
      </c>
      <c r="L220" s="31">
        <v>568</v>
      </c>
      <c r="M220" s="31">
        <v>0.42449999999999999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857.45</v>
      </c>
      <c r="D221" s="38">
        <v>863.2833333333333</v>
      </c>
      <c r="E221" s="38">
        <v>849.41666666666663</v>
      </c>
      <c r="F221" s="38">
        <v>841.38333333333333</v>
      </c>
      <c r="G221" s="38">
        <v>827.51666666666665</v>
      </c>
      <c r="H221" s="38">
        <v>871.31666666666661</v>
      </c>
      <c r="I221" s="38">
        <v>885.18333333333339</v>
      </c>
      <c r="J221" s="38">
        <v>893.21666666666658</v>
      </c>
      <c r="K221" s="31">
        <v>877.15</v>
      </c>
      <c r="L221" s="31">
        <v>855.25</v>
      </c>
      <c r="M221" s="31">
        <v>0.52903999999999995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40208.449999999997</v>
      </c>
      <c r="D222" s="38">
        <v>40269.716666666667</v>
      </c>
      <c r="E222" s="38">
        <v>39969.033333333333</v>
      </c>
      <c r="F222" s="38">
        <v>39729.616666666669</v>
      </c>
      <c r="G222" s="38">
        <v>39428.933333333334</v>
      </c>
      <c r="H222" s="38">
        <v>40509.133333333331</v>
      </c>
      <c r="I222" s="38">
        <v>40809.816666666666</v>
      </c>
      <c r="J222" s="38">
        <v>41049.23333333333</v>
      </c>
      <c r="K222" s="31">
        <v>40570.400000000001</v>
      </c>
      <c r="L222" s="31">
        <v>40030.300000000003</v>
      </c>
      <c r="M222" s="31">
        <v>1.925E-2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74.099999999999994</v>
      </c>
      <c r="D223" s="38">
        <v>73.399999999999991</v>
      </c>
      <c r="E223" s="38">
        <v>72.399999999999977</v>
      </c>
      <c r="F223" s="38">
        <v>70.699999999999989</v>
      </c>
      <c r="G223" s="38">
        <v>69.699999999999974</v>
      </c>
      <c r="H223" s="38">
        <v>75.09999999999998</v>
      </c>
      <c r="I223" s="38">
        <v>76.100000000000009</v>
      </c>
      <c r="J223" s="38">
        <v>77.799999999999983</v>
      </c>
      <c r="K223" s="31">
        <v>74.400000000000006</v>
      </c>
      <c r="L223" s="31">
        <v>71.7</v>
      </c>
      <c r="M223" s="31">
        <v>145.52354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952</v>
      </c>
      <c r="D224" s="38">
        <v>952.75</v>
      </c>
      <c r="E224" s="38">
        <v>948.55</v>
      </c>
      <c r="F224" s="38">
        <v>945.09999999999991</v>
      </c>
      <c r="G224" s="38">
        <v>940.89999999999986</v>
      </c>
      <c r="H224" s="38">
        <v>956.2</v>
      </c>
      <c r="I224" s="38">
        <v>960.40000000000009</v>
      </c>
      <c r="J224" s="38">
        <v>963.85000000000014</v>
      </c>
      <c r="K224" s="31">
        <v>956.95</v>
      </c>
      <c r="L224" s="31">
        <v>949.3</v>
      </c>
      <c r="M224" s="31">
        <v>168.72719000000001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1324.8</v>
      </c>
      <c r="D225" s="38">
        <v>1331.6499999999999</v>
      </c>
      <c r="E225" s="38">
        <v>1314.8499999999997</v>
      </c>
      <c r="F225" s="38">
        <v>1304.8999999999999</v>
      </c>
      <c r="G225" s="38">
        <v>1288.0999999999997</v>
      </c>
      <c r="H225" s="38">
        <v>1341.5999999999997</v>
      </c>
      <c r="I225" s="38">
        <v>1358.3999999999999</v>
      </c>
      <c r="J225" s="38">
        <v>1368.3499999999997</v>
      </c>
      <c r="K225" s="31">
        <v>1348.45</v>
      </c>
      <c r="L225" s="31">
        <v>1321.7</v>
      </c>
      <c r="M225" s="31">
        <v>2.6282899999999998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547.54999999999995</v>
      </c>
      <c r="D226" s="38">
        <v>548.88333333333333</v>
      </c>
      <c r="E226" s="38">
        <v>536.76666666666665</v>
      </c>
      <c r="F226" s="38">
        <v>525.98333333333335</v>
      </c>
      <c r="G226" s="38">
        <v>513.86666666666667</v>
      </c>
      <c r="H226" s="38">
        <v>559.66666666666663</v>
      </c>
      <c r="I226" s="38">
        <v>571.78333333333319</v>
      </c>
      <c r="J226" s="38">
        <v>582.56666666666661</v>
      </c>
      <c r="K226" s="31">
        <v>561</v>
      </c>
      <c r="L226" s="31">
        <v>538.1</v>
      </c>
      <c r="M226" s="31">
        <v>28.645520000000001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620.20000000000005</v>
      </c>
      <c r="D227" s="38">
        <v>618.79999999999995</v>
      </c>
      <c r="E227" s="38">
        <v>616.44999999999993</v>
      </c>
      <c r="F227" s="38">
        <v>612.69999999999993</v>
      </c>
      <c r="G227" s="38">
        <v>610.34999999999991</v>
      </c>
      <c r="H227" s="38">
        <v>622.54999999999995</v>
      </c>
      <c r="I227" s="38">
        <v>624.89999999999986</v>
      </c>
      <c r="J227" s="38">
        <v>628.65</v>
      </c>
      <c r="K227" s="31">
        <v>621.15</v>
      </c>
      <c r="L227" s="31">
        <v>615.04999999999995</v>
      </c>
      <c r="M227" s="31">
        <v>3.1672600000000002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61.65</v>
      </c>
      <c r="D228" s="38">
        <v>61.6</v>
      </c>
      <c r="E228" s="38">
        <v>60.800000000000004</v>
      </c>
      <c r="F228" s="38">
        <v>59.95</v>
      </c>
      <c r="G228" s="38">
        <v>59.150000000000006</v>
      </c>
      <c r="H228" s="38">
        <v>62.45</v>
      </c>
      <c r="I228" s="38">
        <v>63.25</v>
      </c>
      <c r="J228" s="38">
        <v>64.099999999999994</v>
      </c>
      <c r="K228" s="31">
        <v>62.4</v>
      </c>
      <c r="L228" s="31">
        <v>60.75</v>
      </c>
      <c r="M228" s="31">
        <v>87.173010000000005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91.95</v>
      </c>
      <c r="D229" s="38">
        <v>91.45</v>
      </c>
      <c r="E229" s="38">
        <v>90.4</v>
      </c>
      <c r="F229" s="38">
        <v>88.850000000000009</v>
      </c>
      <c r="G229" s="38">
        <v>87.800000000000011</v>
      </c>
      <c r="H229" s="38">
        <v>93</v>
      </c>
      <c r="I229" s="38">
        <v>94.049999999999983</v>
      </c>
      <c r="J229" s="38">
        <v>95.6</v>
      </c>
      <c r="K229" s="31">
        <v>92.5</v>
      </c>
      <c r="L229" s="31">
        <v>89.9</v>
      </c>
      <c r="M229" s="31">
        <v>493.08877999999999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123.1</v>
      </c>
      <c r="D230" s="38">
        <v>122.76666666666665</v>
      </c>
      <c r="E230" s="38">
        <v>121.93333333333331</v>
      </c>
      <c r="F230" s="38">
        <v>120.76666666666665</v>
      </c>
      <c r="G230" s="38">
        <v>119.93333333333331</v>
      </c>
      <c r="H230" s="38">
        <v>123.93333333333331</v>
      </c>
      <c r="I230" s="38">
        <v>124.76666666666665</v>
      </c>
      <c r="J230" s="38">
        <v>125.93333333333331</v>
      </c>
      <c r="K230" s="31">
        <v>123.6</v>
      </c>
      <c r="L230" s="31">
        <v>121.6</v>
      </c>
      <c r="M230" s="31">
        <v>110.32971000000001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890.65</v>
      </c>
      <c r="D231" s="38">
        <v>894.1</v>
      </c>
      <c r="E231" s="38">
        <v>883.2</v>
      </c>
      <c r="F231" s="38">
        <v>875.75</v>
      </c>
      <c r="G231" s="38">
        <v>864.85</v>
      </c>
      <c r="H231" s="38">
        <v>901.55000000000007</v>
      </c>
      <c r="I231" s="38">
        <v>912.44999999999993</v>
      </c>
      <c r="J231" s="38">
        <v>919.90000000000009</v>
      </c>
      <c r="K231" s="31">
        <v>905</v>
      </c>
      <c r="L231" s="31">
        <v>886.65</v>
      </c>
      <c r="M231" s="31">
        <v>1.84989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608.29999999999995</v>
      </c>
      <c r="D232" s="38">
        <v>600.7166666666667</v>
      </c>
      <c r="E232" s="38">
        <v>588.58333333333337</v>
      </c>
      <c r="F232" s="38">
        <v>568.86666666666667</v>
      </c>
      <c r="G232" s="38">
        <v>556.73333333333335</v>
      </c>
      <c r="H232" s="38">
        <v>620.43333333333339</v>
      </c>
      <c r="I232" s="38">
        <v>632.56666666666661</v>
      </c>
      <c r="J232" s="38">
        <v>652.28333333333342</v>
      </c>
      <c r="K232" s="31">
        <v>612.85</v>
      </c>
      <c r="L232" s="31">
        <v>581</v>
      </c>
      <c r="M232" s="31">
        <v>10.984400000000001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239.95</v>
      </c>
      <c r="D233" s="38">
        <v>241.68333333333331</v>
      </c>
      <c r="E233" s="38">
        <v>235.36666666666662</v>
      </c>
      <c r="F233" s="38">
        <v>230.7833333333333</v>
      </c>
      <c r="G233" s="38">
        <v>224.46666666666661</v>
      </c>
      <c r="H233" s="38">
        <v>246.26666666666662</v>
      </c>
      <c r="I233" s="38">
        <v>252.58333333333329</v>
      </c>
      <c r="J233" s="38">
        <v>257.16666666666663</v>
      </c>
      <c r="K233" s="31">
        <v>248</v>
      </c>
      <c r="L233" s="31">
        <v>237.1</v>
      </c>
      <c r="M233" s="31">
        <v>27.242519999999999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151.80000000000001</v>
      </c>
      <c r="D234" s="38">
        <v>154.25000000000003</v>
      </c>
      <c r="E234" s="38">
        <v>148.60000000000005</v>
      </c>
      <c r="F234" s="38">
        <v>145.40000000000003</v>
      </c>
      <c r="G234" s="38">
        <v>139.75000000000006</v>
      </c>
      <c r="H234" s="38">
        <v>157.45000000000005</v>
      </c>
      <c r="I234" s="38">
        <v>163.10000000000002</v>
      </c>
      <c r="J234" s="38">
        <v>166.30000000000004</v>
      </c>
      <c r="K234" s="31">
        <v>159.9</v>
      </c>
      <c r="L234" s="31">
        <v>151.05000000000001</v>
      </c>
      <c r="M234" s="31">
        <v>188.24460999999999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63.6</v>
      </c>
      <c r="D235" s="38">
        <v>63.933333333333337</v>
      </c>
      <c r="E235" s="38">
        <v>63.166666666666671</v>
      </c>
      <c r="F235" s="38">
        <v>62.733333333333334</v>
      </c>
      <c r="G235" s="38">
        <v>61.966666666666669</v>
      </c>
      <c r="H235" s="38">
        <v>64.366666666666674</v>
      </c>
      <c r="I235" s="38">
        <v>65.133333333333326</v>
      </c>
      <c r="J235" s="38">
        <v>65.566666666666677</v>
      </c>
      <c r="K235" s="31">
        <v>64.7</v>
      </c>
      <c r="L235" s="31">
        <v>63.5</v>
      </c>
      <c r="M235" s="31">
        <v>39.362139999999997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3156.9</v>
      </c>
      <c r="D236" s="38">
        <v>3141.3333333333335</v>
      </c>
      <c r="E236" s="38">
        <v>3115.5666666666671</v>
      </c>
      <c r="F236" s="38">
        <v>3074.2333333333336</v>
      </c>
      <c r="G236" s="38">
        <v>3048.4666666666672</v>
      </c>
      <c r="H236" s="38">
        <v>3182.666666666667</v>
      </c>
      <c r="I236" s="38">
        <v>3208.4333333333334</v>
      </c>
      <c r="J236" s="38">
        <v>3249.7666666666669</v>
      </c>
      <c r="K236" s="31">
        <v>3167.1</v>
      </c>
      <c r="L236" s="31">
        <v>3100</v>
      </c>
      <c r="M236" s="31">
        <v>1.3967400000000001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410.45</v>
      </c>
      <c r="D237" s="38">
        <v>410.40000000000003</v>
      </c>
      <c r="E237" s="38">
        <v>407.80000000000007</v>
      </c>
      <c r="F237" s="38">
        <v>405.15000000000003</v>
      </c>
      <c r="G237" s="38">
        <v>402.55000000000007</v>
      </c>
      <c r="H237" s="38">
        <v>413.05000000000007</v>
      </c>
      <c r="I237" s="38">
        <v>415.65000000000009</v>
      </c>
      <c r="J237" s="38">
        <v>418.30000000000007</v>
      </c>
      <c r="K237" s="31">
        <v>413</v>
      </c>
      <c r="L237" s="31">
        <v>407.75</v>
      </c>
      <c r="M237" s="31">
        <v>10.03166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124.5</v>
      </c>
      <c r="D238" s="38">
        <v>123.96666666666665</v>
      </c>
      <c r="E238" s="38">
        <v>122.38333333333331</v>
      </c>
      <c r="F238" s="38">
        <v>120.26666666666665</v>
      </c>
      <c r="G238" s="38">
        <v>118.68333333333331</v>
      </c>
      <c r="H238" s="38">
        <v>126.08333333333331</v>
      </c>
      <c r="I238" s="38">
        <v>127.66666666666666</v>
      </c>
      <c r="J238" s="38">
        <v>129.7833333333333</v>
      </c>
      <c r="K238" s="31">
        <v>125.55</v>
      </c>
      <c r="L238" s="31">
        <v>121.85</v>
      </c>
      <c r="M238" s="31">
        <v>91.109650000000002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388.6</v>
      </c>
      <c r="D239" s="38">
        <v>385.8</v>
      </c>
      <c r="E239" s="38">
        <v>382.20000000000005</v>
      </c>
      <c r="F239" s="38">
        <v>375.8</v>
      </c>
      <c r="G239" s="38">
        <v>372.20000000000005</v>
      </c>
      <c r="H239" s="38">
        <v>392.20000000000005</v>
      </c>
      <c r="I239" s="38">
        <v>395.80000000000007</v>
      </c>
      <c r="J239" s="38">
        <v>402.20000000000005</v>
      </c>
      <c r="K239" s="31">
        <v>389.4</v>
      </c>
      <c r="L239" s="31">
        <v>379.4</v>
      </c>
      <c r="M239" s="31">
        <v>30.505490000000002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91.85</v>
      </c>
      <c r="D240" s="38">
        <v>91.966666666666654</v>
      </c>
      <c r="E240" s="38">
        <v>91.533333333333303</v>
      </c>
      <c r="F240" s="38">
        <v>91.216666666666654</v>
      </c>
      <c r="G240" s="38">
        <v>90.783333333333303</v>
      </c>
      <c r="H240" s="38">
        <v>92.283333333333303</v>
      </c>
      <c r="I240" s="38">
        <v>92.716666666666669</v>
      </c>
      <c r="J240" s="38">
        <v>93.033333333333303</v>
      </c>
      <c r="K240" s="31">
        <v>92.4</v>
      </c>
      <c r="L240" s="31">
        <v>91.65</v>
      </c>
      <c r="M240" s="31">
        <v>52.743789999999997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30.75</v>
      </c>
      <c r="D241" s="38">
        <v>31</v>
      </c>
      <c r="E241" s="38">
        <v>30.35</v>
      </c>
      <c r="F241" s="38">
        <v>29.950000000000003</v>
      </c>
      <c r="G241" s="38">
        <v>29.300000000000004</v>
      </c>
      <c r="H241" s="38">
        <v>31.4</v>
      </c>
      <c r="I241" s="38">
        <v>32.049999999999997</v>
      </c>
      <c r="J241" s="38">
        <v>32.449999999999996</v>
      </c>
      <c r="K241" s="31">
        <v>31.65</v>
      </c>
      <c r="L241" s="31">
        <v>30.6</v>
      </c>
      <c r="M241" s="31">
        <v>194.33041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651.70000000000005</v>
      </c>
      <c r="D242" s="38">
        <v>651.81666666666672</v>
      </c>
      <c r="E242" s="38">
        <v>647.13333333333344</v>
      </c>
      <c r="F242" s="38">
        <v>642.56666666666672</v>
      </c>
      <c r="G242" s="38">
        <v>637.88333333333344</v>
      </c>
      <c r="H242" s="38">
        <v>656.38333333333344</v>
      </c>
      <c r="I242" s="38">
        <v>661.06666666666661</v>
      </c>
      <c r="J242" s="38">
        <v>665.63333333333344</v>
      </c>
      <c r="K242" s="31">
        <v>656.5</v>
      </c>
      <c r="L242" s="31">
        <v>647.25</v>
      </c>
      <c r="M242" s="31">
        <v>10.480219999999999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47.85</v>
      </c>
      <c r="D243" s="38">
        <v>47.883333333333333</v>
      </c>
      <c r="E243" s="38">
        <v>47.566666666666663</v>
      </c>
      <c r="F243" s="38">
        <v>47.283333333333331</v>
      </c>
      <c r="G243" s="38">
        <v>46.966666666666661</v>
      </c>
      <c r="H243" s="38">
        <v>48.166666666666664</v>
      </c>
      <c r="I243" s="38">
        <v>48.483333333333341</v>
      </c>
      <c r="J243" s="38">
        <v>48.766666666666666</v>
      </c>
      <c r="K243" s="31">
        <v>48.2</v>
      </c>
      <c r="L243" s="31">
        <v>47.6</v>
      </c>
      <c r="M243" s="31">
        <v>408.81272999999999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1523.95</v>
      </c>
      <c r="D244" s="38">
        <v>1531.3</v>
      </c>
      <c r="E244" s="38">
        <v>1512.6499999999999</v>
      </c>
      <c r="F244" s="38">
        <v>1501.35</v>
      </c>
      <c r="G244" s="38">
        <v>1482.6999999999998</v>
      </c>
      <c r="H244" s="38">
        <v>1542.6</v>
      </c>
      <c r="I244" s="38">
        <v>1561.25</v>
      </c>
      <c r="J244" s="38">
        <v>1572.55</v>
      </c>
      <c r="K244" s="31">
        <v>1549.95</v>
      </c>
      <c r="L244" s="31">
        <v>1520</v>
      </c>
      <c r="M244" s="31">
        <v>0.62009999999999998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442.25</v>
      </c>
      <c r="D245" s="38">
        <v>440.73333333333335</v>
      </c>
      <c r="E245" s="38">
        <v>437.7166666666667</v>
      </c>
      <c r="F245" s="38">
        <v>433.18333333333334</v>
      </c>
      <c r="G245" s="38">
        <v>430.16666666666669</v>
      </c>
      <c r="H245" s="38">
        <v>445.26666666666671</v>
      </c>
      <c r="I245" s="38">
        <v>448.28333333333336</v>
      </c>
      <c r="J245" s="38">
        <v>452.81666666666672</v>
      </c>
      <c r="K245" s="31">
        <v>443.75</v>
      </c>
      <c r="L245" s="31">
        <v>436.2</v>
      </c>
      <c r="M245" s="31">
        <v>9.7121200000000005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161.65</v>
      </c>
      <c r="D246" s="38">
        <v>160.73333333333332</v>
      </c>
      <c r="E246" s="38">
        <v>158.46666666666664</v>
      </c>
      <c r="F246" s="38">
        <v>155.28333333333333</v>
      </c>
      <c r="G246" s="38">
        <v>153.01666666666665</v>
      </c>
      <c r="H246" s="38">
        <v>163.91666666666663</v>
      </c>
      <c r="I246" s="38">
        <v>166.18333333333334</v>
      </c>
      <c r="J246" s="38">
        <v>169.36666666666662</v>
      </c>
      <c r="K246" s="31">
        <v>163</v>
      </c>
      <c r="L246" s="31">
        <v>157.55000000000001</v>
      </c>
      <c r="M246" s="31">
        <v>68.861239999999995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1401.15</v>
      </c>
      <c r="D247" s="38">
        <v>1399.95</v>
      </c>
      <c r="E247" s="38">
        <v>1395.3000000000002</v>
      </c>
      <c r="F247" s="38">
        <v>1389.45</v>
      </c>
      <c r="G247" s="38">
        <v>1384.8000000000002</v>
      </c>
      <c r="H247" s="38">
        <v>1405.8000000000002</v>
      </c>
      <c r="I247" s="38">
        <v>1410.4500000000003</v>
      </c>
      <c r="J247" s="38">
        <v>1416.3000000000002</v>
      </c>
      <c r="K247" s="31">
        <v>1404.6</v>
      </c>
      <c r="L247" s="31">
        <v>1394.1</v>
      </c>
      <c r="M247" s="31">
        <v>12.2491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14.15</v>
      </c>
      <c r="D248" s="38">
        <v>14.300000000000002</v>
      </c>
      <c r="E248" s="38">
        <v>13.900000000000006</v>
      </c>
      <c r="F248" s="38">
        <v>13.650000000000004</v>
      </c>
      <c r="G248" s="38">
        <v>13.250000000000007</v>
      </c>
      <c r="H248" s="38">
        <v>14.550000000000004</v>
      </c>
      <c r="I248" s="38">
        <v>14.95</v>
      </c>
      <c r="J248" s="38">
        <v>15.200000000000003</v>
      </c>
      <c r="K248" s="31">
        <v>14.7</v>
      </c>
      <c r="L248" s="31">
        <v>14.05</v>
      </c>
      <c r="M248" s="31">
        <v>227.41153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4174.5</v>
      </c>
      <c r="D249" s="38">
        <v>4185.7</v>
      </c>
      <c r="E249" s="38">
        <v>4157.8499999999995</v>
      </c>
      <c r="F249" s="38">
        <v>4141.2</v>
      </c>
      <c r="G249" s="38">
        <v>4113.3499999999995</v>
      </c>
      <c r="H249" s="38">
        <v>4202.3499999999995</v>
      </c>
      <c r="I249" s="38">
        <v>4230.2</v>
      </c>
      <c r="J249" s="38">
        <v>4246.8499999999995</v>
      </c>
      <c r="K249" s="31">
        <v>4213.55</v>
      </c>
      <c r="L249" s="31">
        <v>4169.05</v>
      </c>
      <c r="M249" s="31">
        <v>1.57223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1403.75</v>
      </c>
      <c r="D250" s="38">
        <v>1402.1500000000003</v>
      </c>
      <c r="E250" s="38">
        <v>1398.2500000000007</v>
      </c>
      <c r="F250" s="38">
        <v>1392.7500000000005</v>
      </c>
      <c r="G250" s="38">
        <v>1388.8500000000008</v>
      </c>
      <c r="H250" s="38">
        <v>1407.6500000000005</v>
      </c>
      <c r="I250" s="38">
        <v>1411.5500000000002</v>
      </c>
      <c r="J250" s="38">
        <v>1417.0500000000004</v>
      </c>
      <c r="K250" s="31">
        <v>1406.05</v>
      </c>
      <c r="L250" s="31">
        <v>1396.65</v>
      </c>
      <c r="M250" s="31">
        <v>28.907139999999998</v>
      </c>
      <c r="N250" s="1"/>
      <c r="O250" s="1"/>
    </row>
    <row r="251" spans="1:15" ht="12.75" customHeight="1">
      <c r="A251" s="33">
        <v>241</v>
      </c>
      <c r="B251" s="58" t="s">
        <v>862</v>
      </c>
      <c r="C251" s="31">
        <v>3176.4</v>
      </c>
      <c r="D251" s="38">
        <v>3173.8166666666671</v>
      </c>
      <c r="E251" s="38">
        <v>3132.6333333333341</v>
      </c>
      <c r="F251" s="38">
        <v>3088.8666666666672</v>
      </c>
      <c r="G251" s="38">
        <v>3047.6833333333343</v>
      </c>
      <c r="H251" s="38">
        <v>3217.5833333333339</v>
      </c>
      <c r="I251" s="38">
        <v>3258.7666666666673</v>
      </c>
      <c r="J251" s="38">
        <v>3302.5333333333338</v>
      </c>
      <c r="K251" s="31">
        <v>3215</v>
      </c>
      <c r="L251" s="31">
        <v>3130.05</v>
      </c>
      <c r="M251" s="31">
        <v>0.27331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686.45</v>
      </c>
      <c r="D252" s="38">
        <v>689.98333333333323</v>
      </c>
      <c r="E252" s="38">
        <v>679.96666666666647</v>
      </c>
      <c r="F252" s="38">
        <v>673.48333333333323</v>
      </c>
      <c r="G252" s="38">
        <v>663.46666666666647</v>
      </c>
      <c r="H252" s="38">
        <v>696.46666666666647</v>
      </c>
      <c r="I252" s="38">
        <v>706.48333333333312</v>
      </c>
      <c r="J252" s="38">
        <v>712.96666666666647</v>
      </c>
      <c r="K252" s="31">
        <v>700</v>
      </c>
      <c r="L252" s="31">
        <v>683.5</v>
      </c>
      <c r="M252" s="31">
        <v>2.1384699999999999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2473.1999999999998</v>
      </c>
      <c r="D253" s="38">
        <v>2463.0333333333333</v>
      </c>
      <c r="E253" s="38">
        <v>2446.8666666666668</v>
      </c>
      <c r="F253" s="38">
        <v>2420.5333333333333</v>
      </c>
      <c r="G253" s="38">
        <v>2404.3666666666668</v>
      </c>
      <c r="H253" s="38">
        <v>2489.3666666666668</v>
      </c>
      <c r="I253" s="38">
        <v>2505.5333333333338</v>
      </c>
      <c r="J253" s="38">
        <v>2531.8666666666668</v>
      </c>
      <c r="K253" s="31">
        <v>2479.1999999999998</v>
      </c>
      <c r="L253" s="31">
        <v>2436.6999999999998</v>
      </c>
      <c r="M253" s="31">
        <v>9.5017999999999994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884.95</v>
      </c>
      <c r="D254" s="38">
        <v>888.35</v>
      </c>
      <c r="E254" s="38">
        <v>879.95</v>
      </c>
      <c r="F254" s="38">
        <v>874.95</v>
      </c>
      <c r="G254" s="38">
        <v>866.55000000000007</v>
      </c>
      <c r="H254" s="38">
        <v>893.35</v>
      </c>
      <c r="I254" s="38">
        <v>901.74999999999989</v>
      </c>
      <c r="J254" s="38">
        <v>906.75</v>
      </c>
      <c r="K254" s="31">
        <v>896.75</v>
      </c>
      <c r="L254" s="31">
        <v>883.35</v>
      </c>
      <c r="M254" s="31">
        <v>2.6326700000000001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26.3</v>
      </c>
      <c r="D255" s="38">
        <v>26.516666666666666</v>
      </c>
      <c r="E255" s="38">
        <v>25.983333333333331</v>
      </c>
      <c r="F255" s="38">
        <v>25.666666666666664</v>
      </c>
      <c r="G255" s="38">
        <v>25.133333333333329</v>
      </c>
      <c r="H255" s="38">
        <v>26.833333333333332</v>
      </c>
      <c r="I255" s="38">
        <v>27.366666666666664</v>
      </c>
      <c r="J255" s="38">
        <v>27.683333333333334</v>
      </c>
      <c r="K255" s="31">
        <v>27.05</v>
      </c>
      <c r="L255" s="31">
        <v>26.2</v>
      </c>
      <c r="M255" s="31">
        <v>140.93603999999999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454.25</v>
      </c>
      <c r="D256" s="38">
        <v>452.13333333333338</v>
      </c>
      <c r="E256" s="38">
        <v>449.11666666666679</v>
      </c>
      <c r="F256" s="38">
        <v>443.98333333333341</v>
      </c>
      <c r="G256" s="38">
        <v>440.96666666666681</v>
      </c>
      <c r="H256" s="38">
        <v>457.26666666666677</v>
      </c>
      <c r="I256" s="38">
        <v>460.2833333333333</v>
      </c>
      <c r="J256" s="38">
        <v>465.41666666666674</v>
      </c>
      <c r="K256" s="31">
        <v>455.15</v>
      </c>
      <c r="L256" s="31">
        <v>447</v>
      </c>
      <c r="M256" s="31">
        <v>98.549449999999993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115.8</v>
      </c>
      <c r="D257" s="38">
        <v>115.28333333333335</v>
      </c>
      <c r="E257" s="38">
        <v>113.56666666666669</v>
      </c>
      <c r="F257" s="38">
        <v>111.33333333333334</v>
      </c>
      <c r="G257" s="38">
        <v>109.61666666666669</v>
      </c>
      <c r="H257" s="38">
        <v>117.51666666666669</v>
      </c>
      <c r="I257" s="38">
        <v>119.23333333333336</v>
      </c>
      <c r="J257" s="38">
        <v>121.4666666666667</v>
      </c>
      <c r="K257" s="31">
        <v>117</v>
      </c>
      <c r="L257" s="31">
        <v>113.05</v>
      </c>
      <c r="M257" s="31">
        <v>8.1854499999999994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2650.25</v>
      </c>
      <c r="D258" s="38">
        <v>2655.0666666666666</v>
      </c>
      <c r="E258" s="38">
        <v>2633.4833333333331</v>
      </c>
      <c r="F258" s="38">
        <v>2616.7166666666667</v>
      </c>
      <c r="G258" s="38">
        <v>2595.1333333333332</v>
      </c>
      <c r="H258" s="38">
        <v>2671.833333333333</v>
      </c>
      <c r="I258" s="38">
        <v>2693.416666666667</v>
      </c>
      <c r="J258" s="38">
        <v>2710.1833333333329</v>
      </c>
      <c r="K258" s="31">
        <v>2676.65</v>
      </c>
      <c r="L258" s="31">
        <v>2638.3</v>
      </c>
      <c r="M258" s="31">
        <v>2.1435499999999998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3116.85</v>
      </c>
      <c r="D259" s="38">
        <v>3109.7666666666664</v>
      </c>
      <c r="E259" s="38">
        <v>3082.833333333333</v>
      </c>
      <c r="F259" s="38">
        <v>3048.8166666666666</v>
      </c>
      <c r="G259" s="38">
        <v>3021.8833333333332</v>
      </c>
      <c r="H259" s="38">
        <v>3143.7833333333328</v>
      </c>
      <c r="I259" s="38">
        <v>3170.7166666666662</v>
      </c>
      <c r="J259" s="38">
        <v>3204.7333333333327</v>
      </c>
      <c r="K259" s="31">
        <v>3136.7</v>
      </c>
      <c r="L259" s="31">
        <v>3075.75</v>
      </c>
      <c r="M259" s="31">
        <v>1.1649400000000001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108.95</v>
      </c>
      <c r="D260" s="38">
        <v>109.5</v>
      </c>
      <c r="E260" s="38">
        <v>108.15</v>
      </c>
      <c r="F260" s="38">
        <v>107.35000000000001</v>
      </c>
      <c r="G260" s="38">
        <v>106.00000000000001</v>
      </c>
      <c r="H260" s="38">
        <v>110.3</v>
      </c>
      <c r="I260" s="38">
        <v>111.64999999999999</v>
      </c>
      <c r="J260" s="38">
        <v>112.44999999999999</v>
      </c>
      <c r="K260" s="31">
        <v>110.85</v>
      </c>
      <c r="L260" s="31">
        <v>108.7</v>
      </c>
      <c r="M260" s="31">
        <v>10.928290000000001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1517.25</v>
      </c>
      <c r="D261" s="38">
        <v>1531.3833333333332</v>
      </c>
      <c r="E261" s="38">
        <v>1491.8666666666663</v>
      </c>
      <c r="F261" s="38">
        <v>1466.4833333333331</v>
      </c>
      <c r="G261" s="38">
        <v>1426.9666666666662</v>
      </c>
      <c r="H261" s="38">
        <v>1556.7666666666664</v>
      </c>
      <c r="I261" s="38">
        <v>1596.2833333333333</v>
      </c>
      <c r="J261" s="38">
        <v>1621.6666666666665</v>
      </c>
      <c r="K261" s="31">
        <v>1570.9</v>
      </c>
      <c r="L261" s="31">
        <v>1506</v>
      </c>
      <c r="M261" s="31">
        <v>6.7692100000000002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424.7</v>
      </c>
      <c r="D262" s="38">
        <v>419.25</v>
      </c>
      <c r="E262" s="38">
        <v>411.5</v>
      </c>
      <c r="F262" s="38">
        <v>398.3</v>
      </c>
      <c r="G262" s="38">
        <v>390.55</v>
      </c>
      <c r="H262" s="38">
        <v>432.45</v>
      </c>
      <c r="I262" s="38">
        <v>440.2</v>
      </c>
      <c r="J262" s="38">
        <v>453.4</v>
      </c>
      <c r="K262" s="31">
        <v>427</v>
      </c>
      <c r="L262" s="31">
        <v>406.05</v>
      </c>
      <c r="M262" s="31">
        <v>6.1360999999999999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655.85</v>
      </c>
      <c r="D263" s="38">
        <v>654.6</v>
      </c>
      <c r="E263" s="38">
        <v>650.5</v>
      </c>
      <c r="F263" s="38">
        <v>645.15</v>
      </c>
      <c r="G263" s="38">
        <v>641.04999999999995</v>
      </c>
      <c r="H263" s="38">
        <v>659.95</v>
      </c>
      <c r="I263" s="38">
        <v>664.05000000000018</v>
      </c>
      <c r="J263" s="38">
        <v>669.40000000000009</v>
      </c>
      <c r="K263" s="31">
        <v>658.7</v>
      </c>
      <c r="L263" s="31">
        <v>649.25</v>
      </c>
      <c r="M263" s="31">
        <v>12.672879999999999</v>
      </c>
      <c r="N263" s="1"/>
      <c r="O263" s="1"/>
    </row>
    <row r="264" spans="1:15" ht="12.75" customHeight="1">
      <c r="A264" s="33">
        <v>254</v>
      </c>
      <c r="B264" s="58" t="s">
        <v>863</v>
      </c>
      <c r="C264" s="31">
        <v>402.4</v>
      </c>
      <c r="D264" s="38">
        <v>395.84999999999997</v>
      </c>
      <c r="E264" s="38">
        <v>382.29999999999995</v>
      </c>
      <c r="F264" s="38">
        <v>362.2</v>
      </c>
      <c r="G264" s="38">
        <v>348.65</v>
      </c>
      <c r="H264" s="38">
        <v>415.94999999999993</v>
      </c>
      <c r="I264" s="38">
        <v>429.5</v>
      </c>
      <c r="J264" s="38">
        <v>449.59999999999991</v>
      </c>
      <c r="K264" s="31">
        <v>409.4</v>
      </c>
      <c r="L264" s="31">
        <v>375.75</v>
      </c>
      <c r="M264" s="31">
        <v>10.51642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669</v>
      </c>
      <c r="D265" s="38">
        <v>665.68333333333339</v>
      </c>
      <c r="E265" s="38">
        <v>659.41666666666674</v>
      </c>
      <c r="F265" s="38">
        <v>649.83333333333337</v>
      </c>
      <c r="G265" s="38">
        <v>643.56666666666672</v>
      </c>
      <c r="H265" s="38">
        <v>675.26666666666677</v>
      </c>
      <c r="I265" s="38">
        <v>681.53333333333342</v>
      </c>
      <c r="J265" s="38">
        <v>691.11666666666679</v>
      </c>
      <c r="K265" s="31">
        <v>671.95</v>
      </c>
      <c r="L265" s="31">
        <v>656.1</v>
      </c>
      <c r="M265" s="31">
        <v>1.56463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358.9</v>
      </c>
      <c r="D266" s="38">
        <v>361.58333333333331</v>
      </c>
      <c r="E266" s="38">
        <v>354.36666666666662</v>
      </c>
      <c r="F266" s="38">
        <v>349.83333333333331</v>
      </c>
      <c r="G266" s="38">
        <v>342.61666666666662</v>
      </c>
      <c r="H266" s="38">
        <v>366.11666666666662</v>
      </c>
      <c r="I266" s="38">
        <v>373.33333333333331</v>
      </c>
      <c r="J266" s="38">
        <v>377.86666666666662</v>
      </c>
      <c r="K266" s="31">
        <v>368.8</v>
      </c>
      <c r="L266" s="31">
        <v>357.05</v>
      </c>
      <c r="M266" s="31">
        <v>10.58179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79.95</v>
      </c>
      <c r="D267" s="38">
        <v>80.55</v>
      </c>
      <c r="E267" s="38">
        <v>79</v>
      </c>
      <c r="F267" s="38">
        <v>78.05</v>
      </c>
      <c r="G267" s="38">
        <v>76.5</v>
      </c>
      <c r="H267" s="38">
        <v>81.5</v>
      </c>
      <c r="I267" s="38">
        <v>83.049999999999983</v>
      </c>
      <c r="J267" s="38">
        <v>84</v>
      </c>
      <c r="K267" s="31">
        <v>82.1</v>
      </c>
      <c r="L267" s="31">
        <v>79.599999999999994</v>
      </c>
      <c r="M267" s="31">
        <v>46.064500000000002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360.6</v>
      </c>
      <c r="D268" s="38">
        <v>362.11666666666662</v>
      </c>
      <c r="E268" s="38">
        <v>357.28333333333325</v>
      </c>
      <c r="F268" s="38">
        <v>353.96666666666664</v>
      </c>
      <c r="G268" s="38">
        <v>349.13333333333327</v>
      </c>
      <c r="H268" s="38">
        <v>365.43333333333322</v>
      </c>
      <c r="I268" s="38">
        <v>370.26666666666659</v>
      </c>
      <c r="J268" s="38">
        <v>373.5833333333332</v>
      </c>
      <c r="K268" s="31">
        <v>366.95</v>
      </c>
      <c r="L268" s="31">
        <v>358.8</v>
      </c>
      <c r="M268" s="31">
        <v>24.0913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795.2</v>
      </c>
      <c r="D269" s="38">
        <v>795.81666666666661</v>
      </c>
      <c r="E269" s="38">
        <v>791.68333333333317</v>
      </c>
      <c r="F269" s="38">
        <v>788.16666666666652</v>
      </c>
      <c r="G269" s="38">
        <v>784.03333333333308</v>
      </c>
      <c r="H269" s="38">
        <v>799.33333333333326</v>
      </c>
      <c r="I269" s="38">
        <v>803.4666666666667</v>
      </c>
      <c r="J269" s="38">
        <v>806.98333333333335</v>
      </c>
      <c r="K269" s="31">
        <v>799.95</v>
      </c>
      <c r="L269" s="31">
        <v>792.3</v>
      </c>
      <c r="M269" s="31">
        <v>8.2310800000000004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492.05</v>
      </c>
      <c r="D270" s="38">
        <v>489.98333333333329</v>
      </c>
      <c r="E270" s="38">
        <v>485.71666666666658</v>
      </c>
      <c r="F270" s="38">
        <v>479.38333333333327</v>
      </c>
      <c r="G270" s="38">
        <v>475.11666666666656</v>
      </c>
      <c r="H270" s="38">
        <v>496.31666666666661</v>
      </c>
      <c r="I270" s="38">
        <v>500.58333333333337</v>
      </c>
      <c r="J270" s="38">
        <v>506.91666666666663</v>
      </c>
      <c r="K270" s="31">
        <v>494.25</v>
      </c>
      <c r="L270" s="31">
        <v>483.65</v>
      </c>
      <c r="M270" s="31">
        <v>15.21486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442.2</v>
      </c>
      <c r="D271" s="38">
        <v>444.40000000000003</v>
      </c>
      <c r="E271" s="38">
        <v>437.80000000000007</v>
      </c>
      <c r="F271" s="38">
        <v>433.40000000000003</v>
      </c>
      <c r="G271" s="38">
        <v>426.80000000000007</v>
      </c>
      <c r="H271" s="38">
        <v>448.80000000000007</v>
      </c>
      <c r="I271" s="38">
        <v>455.40000000000009</v>
      </c>
      <c r="J271" s="38">
        <v>459.80000000000007</v>
      </c>
      <c r="K271" s="31">
        <v>451</v>
      </c>
      <c r="L271" s="31">
        <v>440</v>
      </c>
      <c r="M271" s="31">
        <v>6.3010900000000003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444.75</v>
      </c>
      <c r="D272" s="38">
        <v>444.61666666666662</v>
      </c>
      <c r="E272" s="38">
        <v>440.28333333333325</v>
      </c>
      <c r="F272" s="38">
        <v>435.81666666666661</v>
      </c>
      <c r="G272" s="38">
        <v>431.48333333333323</v>
      </c>
      <c r="H272" s="38">
        <v>449.08333333333326</v>
      </c>
      <c r="I272" s="38">
        <v>453.41666666666663</v>
      </c>
      <c r="J272" s="38">
        <v>457.88333333333327</v>
      </c>
      <c r="K272" s="31">
        <v>448.95</v>
      </c>
      <c r="L272" s="31">
        <v>440.15</v>
      </c>
      <c r="M272" s="31">
        <v>1.2343500000000001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770.1</v>
      </c>
      <c r="D273" s="38">
        <v>768.35</v>
      </c>
      <c r="E273" s="38">
        <v>764.7</v>
      </c>
      <c r="F273" s="38">
        <v>759.30000000000007</v>
      </c>
      <c r="G273" s="38">
        <v>755.65000000000009</v>
      </c>
      <c r="H273" s="38">
        <v>773.75</v>
      </c>
      <c r="I273" s="38">
        <v>777.39999999999986</v>
      </c>
      <c r="J273" s="38">
        <v>782.8</v>
      </c>
      <c r="K273" s="31">
        <v>772</v>
      </c>
      <c r="L273" s="31">
        <v>762.95</v>
      </c>
      <c r="M273" s="31">
        <v>0.79998999999999998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328.8</v>
      </c>
      <c r="D274" s="38">
        <v>332.65000000000003</v>
      </c>
      <c r="E274" s="38">
        <v>323.25000000000006</v>
      </c>
      <c r="F274" s="38">
        <v>317.70000000000005</v>
      </c>
      <c r="G274" s="38">
        <v>308.30000000000007</v>
      </c>
      <c r="H274" s="38">
        <v>338.20000000000005</v>
      </c>
      <c r="I274" s="38">
        <v>347.6</v>
      </c>
      <c r="J274" s="38">
        <v>353.15000000000003</v>
      </c>
      <c r="K274" s="31">
        <v>342.05</v>
      </c>
      <c r="L274" s="31">
        <v>327.10000000000002</v>
      </c>
      <c r="M274" s="31">
        <v>9.0235699999999994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728.9</v>
      </c>
      <c r="D275" s="38">
        <v>721.33333333333337</v>
      </c>
      <c r="E275" s="38">
        <v>704.76666666666677</v>
      </c>
      <c r="F275" s="38">
        <v>680.63333333333344</v>
      </c>
      <c r="G275" s="38">
        <v>664.06666666666683</v>
      </c>
      <c r="H275" s="38">
        <v>745.4666666666667</v>
      </c>
      <c r="I275" s="38">
        <v>762.0333333333333</v>
      </c>
      <c r="J275" s="38">
        <v>786.16666666666663</v>
      </c>
      <c r="K275" s="31">
        <v>737.9</v>
      </c>
      <c r="L275" s="31">
        <v>697.2</v>
      </c>
      <c r="M275" s="31">
        <v>9.3470399999999998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1489.2</v>
      </c>
      <c r="D276" s="38">
        <v>1492.6166666666668</v>
      </c>
      <c r="E276" s="38">
        <v>1476.2333333333336</v>
      </c>
      <c r="F276" s="38">
        <v>1463.2666666666669</v>
      </c>
      <c r="G276" s="38">
        <v>1446.8833333333337</v>
      </c>
      <c r="H276" s="38">
        <v>1505.5833333333335</v>
      </c>
      <c r="I276" s="38">
        <v>1521.9666666666667</v>
      </c>
      <c r="J276" s="38">
        <v>1534.9333333333334</v>
      </c>
      <c r="K276" s="31">
        <v>1509</v>
      </c>
      <c r="L276" s="31">
        <v>1479.65</v>
      </c>
      <c r="M276" s="31">
        <v>0.82291999999999998</v>
      </c>
      <c r="N276" s="1"/>
      <c r="O276" s="1"/>
    </row>
    <row r="277" spans="1:15" ht="12.75" customHeight="1">
      <c r="A277" s="33">
        <v>267</v>
      </c>
      <c r="B277" s="58" t="s">
        <v>851</v>
      </c>
      <c r="C277" s="31">
        <v>634.4</v>
      </c>
      <c r="D277" s="38">
        <v>634.26666666666665</v>
      </c>
      <c r="E277" s="38">
        <v>629.18333333333328</v>
      </c>
      <c r="F277" s="38">
        <v>623.96666666666658</v>
      </c>
      <c r="G277" s="38">
        <v>618.88333333333321</v>
      </c>
      <c r="H277" s="38">
        <v>639.48333333333335</v>
      </c>
      <c r="I277" s="38">
        <v>644.56666666666683</v>
      </c>
      <c r="J277" s="38">
        <v>649.78333333333342</v>
      </c>
      <c r="K277" s="31">
        <v>639.35</v>
      </c>
      <c r="L277" s="31">
        <v>629.04999999999995</v>
      </c>
      <c r="M277" s="31">
        <v>0.76493999999999995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223.6</v>
      </c>
      <c r="D278" s="38">
        <v>221.81666666666669</v>
      </c>
      <c r="E278" s="38">
        <v>217.28333333333339</v>
      </c>
      <c r="F278" s="38">
        <v>210.9666666666667</v>
      </c>
      <c r="G278" s="38">
        <v>206.43333333333339</v>
      </c>
      <c r="H278" s="38">
        <v>228.13333333333338</v>
      </c>
      <c r="I278" s="38">
        <v>232.66666666666669</v>
      </c>
      <c r="J278" s="38">
        <v>238.98333333333338</v>
      </c>
      <c r="K278" s="31">
        <v>226.35</v>
      </c>
      <c r="L278" s="31">
        <v>215.5</v>
      </c>
      <c r="M278" s="31">
        <v>56.275280000000002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325.85000000000002</v>
      </c>
      <c r="D279" s="38">
        <v>326.91666666666669</v>
      </c>
      <c r="E279" s="38">
        <v>323.23333333333335</v>
      </c>
      <c r="F279" s="38">
        <v>320.61666666666667</v>
      </c>
      <c r="G279" s="38">
        <v>316.93333333333334</v>
      </c>
      <c r="H279" s="38">
        <v>329.53333333333336</v>
      </c>
      <c r="I279" s="38">
        <v>333.21666666666664</v>
      </c>
      <c r="J279" s="38">
        <v>335.83333333333337</v>
      </c>
      <c r="K279" s="31">
        <v>330.6</v>
      </c>
      <c r="L279" s="31">
        <v>324.3</v>
      </c>
      <c r="M279" s="31">
        <v>2.01851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122.55</v>
      </c>
      <c r="D280" s="38">
        <v>121.66666666666667</v>
      </c>
      <c r="E280" s="38">
        <v>120.38333333333334</v>
      </c>
      <c r="F280" s="38">
        <v>118.21666666666667</v>
      </c>
      <c r="G280" s="38">
        <v>116.93333333333334</v>
      </c>
      <c r="H280" s="38">
        <v>123.83333333333334</v>
      </c>
      <c r="I280" s="38">
        <v>125.11666666666667</v>
      </c>
      <c r="J280" s="38">
        <v>127.28333333333335</v>
      </c>
      <c r="K280" s="31">
        <v>122.95</v>
      </c>
      <c r="L280" s="31">
        <v>119.5</v>
      </c>
      <c r="M280" s="31">
        <v>13.02007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663.65</v>
      </c>
      <c r="D281" s="38">
        <v>659.75</v>
      </c>
      <c r="E281" s="38">
        <v>651</v>
      </c>
      <c r="F281" s="38">
        <v>638.35</v>
      </c>
      <c r="G281" s="38">
        <v>629.6</v>
      </c>
      <c r="H281" s="38">
        <v>672.4</v>
      </c>
      <c r="I281" s="38">
        <v>681.15</v>
      </c>
      <c r="J281" s="38">
        <v>693.8</v>
      </c>
      <c r="K281" s="31">
        <v>668.5</v>
      </c>
      <c r="L281" s="31">
        <v>647.1</v>
      </c>
      <c r="M281" s="31">
        <v>4.1464100000000004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2545.5500000000002</v>
      </c>
      <c r="D282" s="38">
        <v>2547</v>
      </c>
      <c r="E282" s="38">
        <v>2532</v>
      </c>
      <c r="F282" s="38">
        <v>2518.4499999999998</v>
      </c>
      <c r="G282" s="38">
        <v>2503.4499999999998</v>
      </c>
      <c r="H282" s="38">
        <v>2560.5500000000002</v>
      </c>
      <c r="I282" s="38">
        <v>2575.5500000000002</v>
      </c>
      <c r="J282" s="38">
        <v>2589.1000000000004</v>
      </c>
      <c r="K282" s="31">
        <v>2562</v>
      </c>
      <c r="L282" s="31">
        <v>2533.4499999999998</v>
      </c>
      <c r="M282" s="31">
        <v>1.5705499999999999</v>
      </c>
      <c r="N282" s="1"/>
      <c r="O282" s="1"/>
    </row>
    <row r="283" spans="1:15" ht="12.75" customHeight="1">
      <c r="A283" s="33">
        <v>273</v>
      </c>
      <c r="B283" s="58" t="s">
        <v>864</v>
      </c>
      <c r="C283" s="31">
        <v>2677.7</v>
      </c>
      <c r="D283" s="38">
        <v>2682.8833333333332</v>
      </c>
      <c r="E283" s="38">
        <v>2655.7666666666664</v>
      </c>
      <c r="F283" s="38">
        <v>2633.833333333333</v>
      </c>
      <c r="G283" s="38">
        <v>2606.7166666666662</v>
      </c>
      <c r="H283" s="38">
        <v>2704.8166666666666</v>
      </c>
      <c r="I283" s="38">
        <v>2731.9333333333334</v>
      </c>
      <c r="J283" s="38">
        <v>2753.8666666666668</v>
      </c>
      <c r="K283" s="31">
        <v>2710</v>
      </c>
      <c r="L283" s="31">
        <v>2660.95</v>
      </c>
      <c r="M283" s="31">
        <v>0.14910000000000001</v>
      </c>
      <c r="N283" s="1"/>
      <c r="O283" s="1"/>
    </row>
    <row r="284" spans="1:15" ht="12.75" customHeight="1">
      <c r="A284" s="33">
        <v>274</v>
      </c>
      <c r="B284" s="58" t="s">
        <v>870</v>
      </c>
      <c r="C284" s="31">
        <v>597.54999999999995</v>
      </c>
      <c r="D284" s="38">
        <v>594.93333333333328</v>
      </c>
      <c r="E284" s="38">
        <v>577.86666666666656</v>
      </c>
      <c r="F284" s="38">
        <v>558.18333333333328</v>
      </c>
      <c r="G284" s="38">
        <v>541.11666666666656</v>
      </c>
      <c r="H284" s="38">
        <v>614.61666666666656</v>
      </c>
      <c r="I284" s="38">
        <v>631.68333333333339</v>
      </c>
      <c r="J284" s="38">
        <v>651.36666666666656</v>
      </c>
      <c r="K284" s="31">
        <v>612</v>
      </c>
      <c r="L284" s="31">
        <v>575.25</v>
      </c>
      <c r="M284" s="31">
        <v>0.34508</v>
      </c>
      <c r="N284" s="1"/>
      <c r="O284" s="1"/>
    </row>
    <row r="285" spans="1:15" ht="12.75" customHeight="1">
      <c r="A285" s="33">
        <v>275</v>
      </c>
      <c r="B285" s="58" t="s">
        <v>865</v>
      </c>
      <c r="C285" s="31">
        <v>379.95</v>
      </c>
      <c r="D285" s="38">
        <v>381.01666666666665</v>
      </c>
      <c r="E285" s="38">
        <v>377.13333333333333</v>
      </c>
      <c r="F285" s="38">
        <v>374.31666666666666</v>
      </c>
      <c r="G285" s="38">
        <v>370.43333333333334</v>
      </c>
      <c r="H285" s="38">
        <v>383.83333333333331</v>
      </c>
      <c r="I285" s="38">
        <v>387.71666666666664</v>
      </c>
      <c r="J285" s="38">
        <v>390.5333333333333</v>
      </c>
      <c r="K285" s="31">
        <v>384.9</v>
      </c>
      <c r="L285" s="31">
        <v>378.2</v>
      </c>
      <c r="M285" s="31">
        <v>2.8207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270.3</v>
      </c>
      <c r="D286" s="38">
        <v>265.59999999999997</v>
      </c>
      <c r="E286" s="38">
        <v>259.24999999999994</v>
      </c>
      <c r="F286" s="38">
        <v>248.2</v>
      </c>
      <c r="G286" s="38">
        <v>241.84999999999997</v>
      </c>
      <c r="H286" s="38">
        <v>276.64999999999992</v>
      </c>
      <c r="I286" s="38">
        <v>282.99999999999994</v>
      </c>
      <c r="J286" s="38">
        <v>294.0499999999999</v>
      </c>
      <c r="K286" s="31">
        <v>271.95</v>
      </c>
      <c r="L286" s="31">
        <v>254.55</v>
      </c>
      <c r="M286" s="31">
        <v>42.698099999999997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1763.1</v>
      </c>
      <c r="D287" s="38">
        <v>1764.5166666666667</v>
      </c>
      <c r="E287" s="38">
        <v>1757.0333333333333</v>
      </c>
      <c r="F287" s="38">
        <v>1750.9666666666667</v>
      </c>
      <c r="G287" s="38">
        <v>1743.4833333333333</v>
      </c>
      <c r="H287" s="38">
        <v>1770.5833333333333</v>
      </c>
      <c r="I287" s="38">
        <v>1778.0666666666664</v>
      </c>
      <c r="J287" s="38">
        <v>1784.1333333333332</v>
      </c>
      <c r="K287" s="31">
        <v>1772</v>
      </c>
      <c r="L287" s="31">
        <v>1758.45</v>
      </c>
      <c r="M287" s="31">
        <v>33.288119999999999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1132.55</v>
      </c>
      <c r="D288" s="38">
        <v>1135.9166666666667</v>
      </c>
      <c r="E288" s="38">
        <v>1123.8333333333335</v>
      </c>
      <c r="F288" s="38">
        <v>1115.1166666666668</v>
      </c>
      <c r="G288" s="38">
        <v>1103.0333333333335</v>
      </c>
      <c r="H288" s="38">
        <v>1144.6333333333334</v>
      </c>
      <c r="I288" s="38">
        <v>1156.7166666666669</v>
      </c>
      <c r="J288" s="38">
        <v>1165.4333333333334</v>
      </c>
      <c r="K288" s="31">
        <v>1148</v>
      </c>
      <c r="L288" s="31">
        <v>1127.2</v>
      </c>
      <c r="M288" s="31">
        <v>5.9711299999999996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408.55</v>
      </c>
      <c r="D289" s="38">
        <v>407.26666666666665</v>
      </c>
      <c r="E289" s="38">
        <v>405.5333333333333</v>
      </c>
      <c r="F289" s="38">
        <v>402.51666666666665</v>
      </c>
      <c r="G289" s="38">
        <v>400.7833333333333</v>
      </c>
      <c r="H289" s="38">
        <v>410.2833333333333</v>
      </c>
      <c r="I289" s="38">
        <v>412.01666666666665</v>
      </c>
      <c r="J289" s="38">
        <v>415.0333333333333</v>
      </c>
      <c r="K289" s="31">
        <v>409</v>
      </c>
      <c r="L289" s="31">
        <v>404.25</v>
      </c>
      <c r="M289" s="31">
        <v>4.4967199999999998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1982</v>
      </c>
      <c r="D290" s="38">
        <v>1973.3500000000001</v>
      </c>
      <c r="E290" s="38">
        <v>1926.7000000000003</v>
      </c>
      <c r="F290" s="38">
        <v>1871.4</v>
      </c>
      <c r="G290" s="38">
        <v>1824.7500000000002</v>
      </c>
      <c r="H290" s="38">
        <v>2028.6500000000003</v>
      </c>
      <c r="I290" s="38">
        <v>2075.3000000000002</v>
      </c>
      <c r="J290" s="38">
        <v>2130.6000000000004</v>
      </c>
      <c r="K290" s="31">
        <v>2020</v>
      </c>
      <c r="L290" s="31">
        <v>1918.05</v>
      </c>
      <c r="M290" s="31">
        <v>1.6997899999999999</v>
      </c>
      <c r="N290" s="1"/>
      <c r="O290" s="1"/>
    </row>
    <row r="291" spans="1:15" ht="12.75" customHeight="1">
      <c r="A291" s="33">
        <v>281</v>
      </c>
      <c r="B291" s="58" t="s">
        <v>866</v>
      </c>
      <c r="C291" s="31">
        <v>2637.15</v>
      </c>
      <c r="D291" s="38">
        <v>2642.0499999999997</v>
      </c>
      <c r="E291" s="38">
        <v>2590.0999999999995</v>
      </c>
      <c r="F291" s="38">
        <v>2543.0499999999997</v>
      </c>
      <c r="G291" s="38">
        <v>2491.0999999999995</v>
      </c>
      <c r="H291" s="38">
        <v>2689.0999999999995</v>
      </c>
      <c r="I291" s="38">
        <v>2741.0499999999993</v>
      </c>
      <c r="J291" s="38">
        <v>2788.0999999999995</v>
      </c>
      <c r="K291" s="31">
        <v>2694</v>
      </c>
      <c r="L291" s="31">
        <v>2595</v>
      </c>
      <c r="M291" s="31">
        <v>0.52471000000000001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123.7</v>
      </c>
      <c r="D292" s="38">
        <v>123.10000000000001</v>
      </c>
      <c r="E292" s="38">
        <v>120.40000000000002</v>
      </c>
      <c r="F292" s="38">
        <v>117.10000000000001</v>
      </c>
      <c r="G292" s="38">
        <v>114.40000000000002</v>
      </c>
      <c r="H292" s="38">
        <v>126.40000000000002</v>
      </c>
      <c r="I292" s="38">
        <v>129.10000000000002</v>
      </c>
      <c r="J292" s="38">
        <v>132.40000000000003</v>
      </c>
      <c r="K292" s="31">
        <v>125.8</v>
      </c>
      <c r="L292" s="31">
        <v>119.8</v>
      </c>
      <c r="M292" s="31">
        <v>77.817809999999994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4355.25</v>
      </c>
      <c r="D293" s="38">
        <v>4352.6500000000005</v>
      </c>
      <c r="E293" s="38">
        <v>4322.8500000000013</v>
      </c>
      <c r="F293" s="38">
        <v>4290.4500000000007</v>
      </c>
      <c r="G293" s="38">
        <v>4260.6500000000015</v>
      </c>
      <c r="H293" s="38">
        <v>4385.0500000000011</v>
      </c>
      <c r="I293" s="38">
        <v>4414.8500000000004</v>
      </c>
      <c r="J293" s="38">
        <v>4447.2500000000009</v>
      </c>
      <c r="K293" s="31">
        <v>4382.45</v>
      </c>
      <c r="L293" s="31">
        <v>4320.25</v>
      </c>
      <c r="M293" s="31">
        <v>1.5243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13327.6</v>
      </c>
      <c r="D294" s="38">
        <v>13269.233333333332</v>
      </c>
      <c r="E294" s="38">
        <v>13168.366666666663</v>
      </c>
      <c r="F294" s="38">
        <v>13009.133333333331</v>
      </c>
      <c r="G294" s="38">
        <v>12908.266666666663</v>
      </c>
      <c r="H294" s="38">
        <v>13428.466666666664</v>
      </c>
      <c r="I294" s="38">
        <v>13529.333333333332</v>
      </c>
      <c r="J294" s="38">
        <v>13688.566666666664</v>
      </c>
      <c r="K294" s="31">
        <v>13370.1</v>
      </c>
      <c r="L294" s="31">
        <v>13110</v>
      </c>
      <c r="M294" s="31">
        <v>3.347E-2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2678.8</v>
      </c>
      <c r="D295" s="38">
        <v>2675.4833333333336</v>
      </c>
      <c r="E295" s="38">
        <v>2665.3166666666671</v>
      </c>
      <c r="F295" s="38">
        <v>2651.8333333333335</v>
      </c>
      <c r="G295" s="38">
        <v>2641.666666666667</v>
      </c>
      <c r="H295" s="38">
        <v>2688.9666666666672</v>
      </c>
      <c r="I295" s="38">
        <v>2699.1333333333332</v>
      </c>
      <c r="J295" s="38">
        <v>2712.6166666666672</v>
      </c>
      <c r="K295" s="31">
        <v>2685.65</v>
      </c>
      <c r="L295" s="31">
        <v>2662</v>
      </c>
      <c r="M295" s="31">
        <v>14.9718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436.05</v>
      </c>
      <c r="D296" s="38">
        <v>440</v>
      </c>
      <c r="E296" s="38">
        <v>430.05</v>
      </c>
      <c r="F296" s="38">
        <v>424.05</v>
      </c>
      <c r="G296" s="38">
        <v>414.1</v>
      </c>
      <c r="H296" s="38">
        <v>446</v>
      </c>
      <c r="I296" s="38">
        <v>455.95000000000005</v>
      </c>
      <c r="J296" s="38">
        <v>461.95</v>
      </c>
      <c r="K296" s="31">
        <v>449.95</v>
      </c>
      <c r="L296" s="31">
        <v>434</v>
      </c>
      <c r="M296" s="31">
        <v>19.169450000000001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391.25</v>
      </c>
      <c r="D297" s="38">
        <v>390.18333333333334</v>
      </c>
      <c r="E297" s="38">
        <v>387.76666666666665</v>
      </c>
      <c r="F297" s="38">
        <v>384.2833333333333</v>
      </c>
      <c r="G297" s="38">
        <v>381.86666666666662</v>
      </c>
      <c r="H297" s="38">
        <v>393.66666666666669</v>
      </c>
      <c r="I297" s="38">
        <v>396.08333333333331</v>
      </c>
      <c r="J297" s="38">
        <v>399.56666666666672</v>
      </c>
      <c r="K297" s="31">
        <v>392.6</v>
      </c>
      <c r="L297" s="31">
        <v>386.7</v>
      </c>
      <c r="M297" s="31">
        <v>13.585889999999999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256.35000000000002</v>
      </c>
      <c r="D298" s="38">
        <v>257.2</v>
      </c>
      <c r="E298" s="38">
        <v>254.14999999999998</v>
      </c>
      <c r="F298" s="38">
        <v>251.95</v>
      </c>
      <c r="G298" s="38">
        <v>248.89999999999998</v>
      </c>
      <c r="H298" s="38">
        <v>259.39999999999998</v>
      </c>
      <c r="I298" s="38">
        <v>262.45000000000005</v>
      </c>
      <c r="J298" s="38">
        <v>264.64999999999998</v>
      </c>
      <c r="K298" s="31">
        <v>260.25</v>
      </c>
      <c r="L298" s="31">
        <v>255</v>
      </c>
      <c r="M298" s="31">
        <v>3.66676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107.45</v>
      </c>
      <c r="D299" s="38">
        <v>107.13333333333333</v>
      </c>
      <c r="E299" s="38">
        <v>105.76666666666665</v>
      </c>
      <c r="F299" s="38">
        <v>104.08333333333333</v>
      </c>
      <c r="G299" s="38">
        <v>102.71666666666665</v>
      </c>
      <c r="H299" s="38">
        <v>108.81666666666665</v>
      </c>
      <c r="I299" s="38">
        <v>110.18333333333332</v>
      </c>
      <c r="J299" s="38">
        <v>111.86666666666665</v>
      </c>
      <c r="K299" s="31">
        <v>108.5</v>
      </c>
      <c r="L299" s="31">
        <v>105.45</v>
      </c>
      <c r="M299" s="31">
        <v>174.42077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422.9</v>
      </c>
      <c r="D300" s="38">
        <v>423.59999999999997</v>
      </c>
      <c r="E300" s="38">
        <v>420.04999999999995</v>
      </c>
      <c r="F300" s="38">
        <v>417.2</v>
      </c>
      <c r="G300" s="38">
        <v>413.65</v>
      </c>
      <c r="H300" s="38">
        <v>426.44999999999993</v>
      </c>
      <c r="I300" s="38">
        <v>430</v>
      </c>
      <c r="J300" s="38">
        <v>432.84999999999991</v>
      </c>
      <c r="K300" s="31">
        <v>427.15</v>
      </c>
      <c r="L300" s="31">
        <v>420.75</v>
      </c>
      <c r="M300" s="31">
        <v>24.51605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663.9</v>
      </c>
      <c r="D301" s="38">
        <v>661.0333333333333</v>
      </c>
      <c r="E301" s="38">
        <v>655.01666666666665</v>
      </c>
      <c r="F301" s="38">
        <v>646.13333333333333</v>
      </c>
      <c r="G301" s="38">
        <v>640.11666666666667</v>
      </c>
      <c r="H301" s="38">
        <v>669.91666666666663</v>
      </c>
      <c r="I301" s="38">
        <v>675.93333333333328</v>
      </c>
      <c r="J301" s="38">
        <v>684.81666666666661</v>
      </c>
      <c r="K301" s="31">
        <v>667.05</v>
      </c>
      <c r="L301" s="31">
        <v>652.15</v>
      </c>
      <c r="M301" s="31">
        <v>17.86271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5765.75</v>
      </c>
      <c r="D302" s="38">
        <v>5640.6166666666659</v>
      </c>
      <c r="E302" s="38">
        <v>5381.2333333333318</v>
      </c>
      <c r="F302" s="38">
        <v>4996.7166666666662</v>
      </c>
      <c r="G302" s="38">
        <v>4737.3333333333321</v>
      </c>
      <c r="H302" s="38">
        <v>6025.1333333333314</v>
      </c>
      <c r="I302" s="38">
        <v>6284.5166666666646</v>
      </c>
      <c r="J302" s="38">
        <v>6669.033333333331</v>
      </c>
      <c r="K302" s="31">
        <v>5900</v>
      </c>
      <c r="L302" s="31">
        <v>5256.1</v>
      </c>
      <c r="M302" s="31">
        <v>4.7584099999999996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5139.8999999999996</v>
      </c>
      <c r="D303" s="38">
        <v>5139.6333333333332</v>
      </c>
      <c r="E303" s="38">
        <v>5109.2666666666664</v>
      </c>
      <c r="F303" s="38">
        <v>5078.6333333333332</v>
      </c>
      <c r="G303" s="38">
        <v>5048.2666666666664</v>
      </c>
      <c r="H303" s="38">
        <v>5170.2666666666664</v>
      </c>
      <c r="I303" s="38">
        <v>5200.6333333333332</v>
      </c>
      <c r="J303" s="38">
        <v>5231.2666666666664</v>
      </c>
      <c r="K303" s="31">
        <v>5170</v>
      </c>
      <c r="L303" s="31">
        <v>5109</v>
      </c>
      <c r="M303" s="31">
        <v>1.7535499999999999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1091.0999999999999</v>
      </c>
      <c r="D304" s="38">
        <v>1090.3500000000001</v>
      </c>
      <c r="E304" s="38">
        <v>1086.7000000000003</v>
      </c>
      <c r="F304" s="38">
        <v>1082.3000000000002</v>
      </c>
      <c r="G304" s="38">
        <v>1078.6500000000003</v>
      </c>
      <c r="H304" s="38">
        <v>1094.7500000000002</v>
      </c>
      <c r="I304" s="38">
        <v>1098.4000000000003</v>
      </c>
      <c r="J304" s="38">
        <v>1102.8000000000002</v>
      </c>
      <c r="K304" s="31">
        <v>1094</v>
      </c>
      <c r="L304" s="31">
        <v>1085.95</v>
      </c>
      <c r="M304" s="31">
        <v>8.8677899999999994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1477.6</v>
      </c>
      <c r="D305" s="38">
        <v>1484.7333333333333</v>
      </c>
      <c r="E305" s="38">
        <v>1467.8666666666668</v>
      </c>
      <c r="F305" s="38">
        <v>1458.1333333333334</v>
      </c>
      <c r="G305" s="38">
        <v>1441.2666666666669</v>
      </c>
      <c r="H305" s="38">
        <v>1494.4666666666667</v>
      </c>
      <c r="I305" s="38">
        <v>1511.333333333333</v>
      </c>
      <c r="J305" s="38">
        <v>1521.0666666666666</v>
      </c>
      <c r="K305" s="31">
        <v>1501.6</v>
      </c>
      <c r="L305" s="31">
        <v>1475</v>
      </c>
      <c r="M305" s="31">
        <v>0.23235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695.7</v>
      </c>
      <c r="D306" s="38">
        <v>699.73333333333323</v>
      </c>
      <c r="E306" s="38">
        <v>690.96666666666647</v>
      </c>
      <c r="F306" s="38">
        <v>686.23333333333323</v>
      </c>
      <c r="G306" s="38">
        <v>677.46666666666647</v>
      </c>
      <c r="H306" s="38">
        <v>704.46666666666647</v>
      </c>
      <c r="I306" s="38">
        <v>713.23333333333312</v>
      </c>
      <c r="J306" s="38">
        <v>717.96666666666647</v>
      </c>
      <c r="K306" s="31">
        <v>708.5</v>
      </c>
      <c r="L306" s="31">
        <v>695</v>
      </c>
      <c r="M306" s="31">
        <v>12.80561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995.55</v>
      </c>
      <c r="D307" s="38">
        <v>996.68333333333339</v>
      </c>
      <c r="E307" s="38">
        <v>990.86666666666679</v>
      </c>
      <c r="F307" s="38">
        <v>986.18333333333339</v>
      </c>
      <c r="G307" s="38">
        <v>980.36666666666679</v>
      </c>
      <c r="H307" s="38">
        <v>1001.3666666666668</v>
      </c>
      <c r="I307" s="38">
        <v>1007.1833333333334</v>
      </c>
      <c r="J307" s="38">
        <v>1011.8666666666668</v>
      </c>
      <c r="K307" s="31">
        <v>1002.5</v>
      </c>
      <c r="L307" s="31">
        <v>992</v>
      </c>
      <c r="M307" s="31">
        <v>1.87378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288.64999999999998</v>
      </c>
      <c r="D308" s="38">
        <v>284.63333333333333</v>
      </c>
      <c r="E308" s="38">
        <v>279.66666666666663</v>
      </c>
      <c r="F308" s="38">
        <v>270.68333333333328</v>
      </c>
      <c r="G308" s="38">
        <v>265.71666666666658</v>
      </c>
      <c r="H308" s="38">
        <v>293.61666666666667</v>
      </c>
      <c r="I308" s="38">
        <v>298.58333333333337</v>
      </c>
      <c r="J308" s="38">
        <v>307.56666666666672</v>
      </c>
      <c r="K308" s="31">
        <v>289.60000000000002</v>
      </c>
      <c r="L308" s="31">
        <v>275.64999999999998</v>
      </c>
      <c r="M308" s="31">
        <v>58.888190000000002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1550.5</v>
      </c>
      <c r="D309" s="38">
        <v>1546.75</v>
      </c>
      <c r="E309" s="38">
        <v>1538.5</v>
      </c>
      <c r="F309" s="38">
        <v>1526.5</v>
      </c>
      <c r="G309" s="38">
        <v>1518.25</v>
      </c>
      <c r="H309" s="38">
        <v>1558.75</v>
      </c>
      <c r="I309" s="38">
        <v>1567</v>
      </c>
      <c r="J309" s="38">
        <v>1579</v>
      </c>
      <c r="K309" s="31">
        <v>1555</v>
      </c>
      <c r="L309" s="31">
        <v>1534.75</v>
      </c>
      <c r="M309" s="31">
        <v>9.7560699999999994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373.45</v>
      </c>
      <c r="D310" s="38">
        <v>373.48333333333335</v>
      </c>
      <c r="E310" s="38">
        <v>367.9666666666667</v>
      </c>
      <c r="F310" s="38">
        <v>362.48333333333335</v>
      </c>
      <c r="G310" s="38">
        <v>356.9666666666667</v>
      </c>
      <c r="H310" s="38">
        <v>378.9666666666667</v>
      </c>
      <c r="I310" s="38">
        <v>384.48333333333335</v>
      </c>
      <c r="J310" s="38">
        <v>389.9666666666667</v>
      </c>
      <c r="K310" s="31">
        <v>379</v>
      </c>
      <c r="L310" s="31">
        <v>368</v>
      </c>
      <c r="M310" s="31">
        <v>4.3907699999999998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528.25</v>
      </c>
      <c r="D311" s="38">
        <v>536.01666666666677</v>
      </c>
      <c r="E311" s="38">
        <v>517.13333333333355</v>
      </c>
      <c r="F311" s="38">
        <v>506.01666666666677</v>
      </c>
      <c r="G311" s="38">
        <v>487.13333333333355</v>
      </c>
      <c r="H311" s="38">
        <v>547.13333333333355</v>
      </c>
      <c r="I311" s="38">
        <v>566.01666666666677</v>
      </c>
      <c r="J311" s="38">
        <v>577.13333333333355</v>
      </c>
      <c r="K311" s="31">
        <v>554.9</v>
      </c>
      <c r="L311" s="31">
        <v>524.9</v>
      </c>
      <c r="M311" s="31">
        <v>18.3352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379.4</v>
      </c>
      <c r="D312" s="38">
        <v>380.05</v>
      </c>
      <c r="E312" s="38">
        <v>377.1</v>
      </c>
      <c r="F312" s="38">
        <v>374.8</v>
      </c>
      <c r="G312" s="38">
        <v>371.85</v>
      </c>
      <c r="H312" s="38">
        <v>382.35</v>
      </c>
      <c r="I312" s="38">
        <v>385.29999999999995</v>
      </c>
      <c r="J312" s="38">
        <v>387.6</v>
      </c>
      <c r="K312" s="31">
        <v>383</v>
      </c>
      <c r="L312" s="31">
        <v>377.75</v>
      </c>
      <c r="M312" s="31">
        <v>0.93564000000000003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146.94999999999999</v>
      </c>
      <c r="D313" s="38">
        <v>147.29999999999998</v>
      </c>
      <c r="E313" s="38">
        <v>145.89999999999998</v>
      </c>
      <c r="F313" s="38">
        <v>144.85</v>
      </c>
      <c r="G313" s="38">
        <v>143.44999999999999</v>
      </c>
      <c r="H313" s="38">
        <v>148.34999999999997</v>
      </c>
      <c r="I313" s="38">
        <v>149.75</v>
      </c>
      <c r="J313" s="38">
        <v>150.79999999999995</v>
      </c>
      <c r="K313" s="31">
        <v>148.69999999999999</v>
      </c>
      <c r="L313" s="31">
        <v>146.25</v>
      </c>
      <c r="M313" s="31">
        <v>44.681530000000002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91.65</v>
      </c>
      <c r="D314" s="38">
        <v>92.183333333333337</v>
      </c>
      <c r="E314" s="38">
        <v>90.466666666666669</v>
      </c>
      <c r="F314" s="38">
        <v>89.283333333333331</v>
      </c>
      <c r="G314" s="38">
        <v>87.566666666666663</v>
      </c>
      <c r="H314" s="38">
        <v>93.366666666666674</v>
      </c>
      <c r="I314" s="38">
        <v>95.083333333333343</v>
      </c>
      <c r="J314" s="38">
        <v>96.26666666666668</v>
      </c>
      <c r="K314" s="31">
        <v>93.9</v>
      </c>
      <c r="L314" s="31">
        <v>91</v>
      </c>
      <c r="M314" s="31">
        <v>89.464849999999998</v>
      </c>
      <c r="N314" s="1"/>
      <c r="O314" s="1"/>
    </row>
    <row r="315" spans="1:15" ht="12.75" customHeight="1">
      <c r="A315" s="33">
        <v>305</v>
      </c>
      <c r="B315" s="58" t="s">
        <v>883</v>
      </c>
      <c r="C315" s="31">
        <v>1850.15</v>
      </c>
      <c r="D315" s="38">
        <v>1850.5166666666667</v>
      </c>
      <c r="E315" s="38">
        <v>1824.6333333333332</v>
      </c>
      <c r="F315" s="38">
        <v>1799.1166666666666</v>
      </c>
      <c r="G315" s="38">
        <v>1773.2333333333331</v>
      </c>
      <c r="H315" s="38">
        <v>1876.0333333333333</v>
      </c>
      <c r="I315" s="38">
        <v>1901.916666666667</v>
      </c>
      <c r="J315" s="38">
        <v>1927.4333333333334</v>
      </c>
      <c r="K315" s="31">
        <v>1876.4</v>
      </c>
      <c r="L315" s="31">
        <v>1825</v>
      </c>
      <c r="M315" s="31">
        <v>2.2729400000000002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558.79999999999995</v>
      </c>
      <c r="D316" s="38">
        <v>557.69999999999993</v>
      </c>
      <c r="E316" s="38">
        <v>555.39999999999986</v>
      </c>
      <c r="F316" s="38">
        <v>551.99999999999989</v>
      </c>
      <c r="G316" s="38">
        <v>549.69999999999982</v>
      </c>
      <c r="H316" s="38">
        <v>561.09999999999991</v>
      </c>
      <c r="I316" s="38">
        <v>563.39999999999986</v>
      </c>
      <c r="J316" s="38">
        <v>566.79999999999995</v>
      </c>
      <c r="K316" s="31">
        <v>560</v>
      </c>
      <c r="L316" s="31">
        <v>554.29999999999995</v>
      </c>
      <c r="M316" s="31">
        <v>5.58087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9491.9</v>
      </c>
      <c r="D317" s="38">
        <v>9469.8833333333332</v>
      </c>
      <c r="E317" s="38">
        <v>9431.7166666666672</v>
      </c>
      <c r="F317" s="38">
        <v>9371.5333333333347</v>
      </c>
      <c r="G317" s="38">
        <v>9333.3666666666686</v>
      </c>
      <c r="H317" s="38">
        <v>9530.0666666666657</v>
      </c>
      <c r="I317" s="38">
        <v>9568.2333333333336</v>
      </c>
      <c r="J317" s="38">
        <v>9628.4166666666642</v>
      </c>
      <c r="K317" s="31">
        <v>9508.0499999999993</v>
      </c>
      <c r="L317" s="31">
        <v>9409.7000000000007</v>
      </c>
      <c r="M317" s="31">
        <v>4.3593000000000002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2116.9499999999998</v>
      </c>
      <c r="D318" s="38">
        <v>2122.4833333333331</v>
      </c>
      <c r="E318" s="38">
        <v>2095.9666666666662</v>
      </c>
      <c r="F318" s="38">
        <v>2074.9833333333331</v>
      </c>
      <c r="G318" s="38">
        <v>2048.4666666666662</v>
      </c>
      <c r="H318" s="38">
        <v>2143.4666666666662</v>
      </c>
      <c r="I318" s="38">
        <v>2169.9833333333336</v>
      </c>
      <c r="J318" s="38">
        <v>2190.9666666666662</v>
      </c>
      <c r="K318" s="31">
        <v>2149</v>
      </c>
      <c r="L318" s="31">
        <v>2101.5</v>
      </c>
      <c r="M318" s="31">
        <v>0.45002999999999999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883.75</v>
      </c>
      <c r="D319" s="38">
        <v>882.7833333333333</v>
      </c>
      <c r="E319" s="38">
        <v>866.96666666666658</v>
      </c>
      <c r="F319" s="38">
        <v>850.18333333333328</v>
      </c>
      <c r="G319" s="38">
        <v>834.36666666666656</v>
      </c>
      <c r="H319" s="38">
        <v>899.56666666666661</v>
      </c>
      <c r="I319" s="38">
        <v>915.38333333333321</v>
      </c>
      <c r="J319" s="38">
        <v>932.16666666666663</v>
      </c>
      <c r="K319" s="31">
        <v>898.6</v>
      </c>
      <c r="L319" s="31">
        <v>866</v>
      </c>
      <c r="M319" s="31">
        <v>15.385730000000001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569.25</v>
      </c>
      <c r="D320" s="38">
        <v>562.58333333333337</v>
      </c>
      <c r="E320" s="38">
        <v>555.16666666666674</v>
      </c>
      <c r="F320" s="38">
        <v>541.08333333333337</v>
      </c>
      <c r="G320" s="38">
        <v>533.66666666666674</v>
      </c>
      <c r="H320" s="38">
        <v>576.66666666666674</v>
      </c>
      <c r="I320" s="38">
        <v>584.08333333333348</v>
      </c>
      <c r="J320" s="38">
        <v>598.16666666666674</v>
      </c>
      <c r="K320" s="31">
        <v>570</v>
      </c>
      <c r="L320" s="31">
        <v>548.5</v>
      </c>
      <c r="M320" s="31">
        <v>15.248989999999999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1867.35</v>
      </c>
      <c r="D321" s="38">
        <v>1873.7833333333335</v>
      </c>
      <c r="E321" s="38">
        <v>1843.5666666666671</v>
      </c>
      <c r="F321" s="38">
        <v>1819.7833333333335</v>
      </c>
      <c r="G321" s="38">
        <v>1789.5666666666671</v>
      </c>
      <c r="H321" s="38">
        <v>1897.5666666666671</v>
      </c>
      <c r="I321" s="38">
        <v>1927.7833333333338</v>
      </c>
      <c r="J321" s="38">
        <v>1951.5666666666671</v>
      </c>
      <c r="K321" s="31">
        <v>1904</v>
      </c>
      <c r="L321" s="31">
        <v>1850</v>
      </c>
      <c r="M321" s="31">
        <v>7.6452799999999996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897.3</v>
      </c>
      <c r="D322" s="38">
        <v>899.69999999999993</v>
      </c>
      <c r="E322" s="38">
        <v>887.59999999999991</v>
      </c>
      <c r="F322" s="38">
        <v>877.9</v>
      </c>
      <c r="G322" s="38">
        <v>865.8</v>
      </c>
      <c r="H322" s="38">
        <v>909.39999999999986</v>
      </c>
      <c r="I322" s="38">
        <v>921.5</v>
      </c>
      <c r="J322" s="38">
        <v>931.19999999999982</v>
      </c>
      <c r="K322" s="31">
        <v>911.8</v>
      </c>
      <c r="L322" s="31">
        <v>890</v>
      </c>
      <c r="M322" s="31">
        <v>1.2013100000000001</v>
      </c>
      <c r="N322" s="1"/>
      <c r="O322" s="1"/>
    </row>
    <row r="323" spans="1:15" ht="12.75" customHeight="1">
      <c r="A323" s="33">
        <v>313</v>
      </c>
      <c r="B323" s="58" t="s">
        <v>868</v>
      </c>
      <c r="C323" s="31">
        <v>891.4</v>
      </c>
      <c r="D323" s="38">
        <v>893.4666666666667</v>
      </c>
      <c r="E323" s="38">
        <v>880.93333333333339</v>
      </c>
      <c r="F323" s="38">
        <v>870.4666666666667</v>
      </c>
      <c r="G323" s="38">
        <v>857.93333333333339</v>
      </c>
      <c r="H323" s="38">
        <v>903.93333333333339</v>
      </c>
      <c r="I323" s="38">
        <v>916.4666666666667</v>
      </c>
      <c r="J323" s="38">
        <v>926.93333333333339</v>
      </c>
      <c r="K323" s="31">
        <v>906</v>
      </c>
      <c r="L323" s="31">
        <v>883</v>
      </c>
      <c r="M323" s="31">
        <v>0.46433999999999997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1036.3499999999999</v>
      </c>
      <c r="D324" s="38">
        <v>1050.1166666666666</v>
      </c>
      <c r="E324" s="38">
        <v>1020.2333333333331</v>
      </c>
      <c r="F324" s="38">
        <v>1004.1166666666666</v>
      </c>
      <c r="G324" s="38">
        <v>974.23333333333312</v>
      </c>
      <c r="H324" s="38">
        <v>1066.2333333333331</v>
      </c>
      <c r="I324" s="38">
        <v>1096.1166666666668</v>
      </c>
      <c r="J324" s="38">
        <v>1112.2333333333331</v>
      </c>
      <c r="K324" s="31">
        <v>1080</v>
      </c>
      <c r="L324" s="31">
        <v>1034</v>
      </c>
      <c r="M324" s="31">
        <v>1.2948200000000001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1328.7</v>
      </c>
      <c r="D325" s="38">
        <v>1341.2333333333333</v>
      </c>
      <c r="E325" s="38">
        <v>1307.4666666666667</v>
      </c>
      <c r="F325" s="38">
        <v>1286.2333333333333</v>
      </c>
      <c r="G325" s="38">
        <v>1252.4666666666667</v>
      </c>
      <c r="H325" s="38">
        <v>1362.4666666666667</v>
      </c>
      <c r="I325" s="38">
        <v>1396.2333333333336</v>
      </c>
      <c r="J325" s="38">
        <v>1417.4666666666667</v>
      </c>
      <c r="K325" s="31">
        <v>1375</v>
      </c>
      <c r="L325" s="31">
        <v>1320</v>
      </c>
      <c r="M325" s="31">
        <v>2.6111599999999999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39.5</v>
      </c>
      <c r="D326" s="38">
        <v>39.466666666666661</v>
      </c>
      <c r="E326" s="38">
        <v>38.583333333333321</v>
      </c>
      <c r="F326" s="38">
        <v>37.666666666666657</v>
      </c>
      <c r="G326" s="38">
        <v>36.783333333333317</v>
      </c>
      <c r="H326" s="38">
        <v>40.383333333333326</v>
      </c>
      <c r="I326" s="38">
        <v>41.266666666666666</v>
      </c>
      <c r="J326" s="38">
        <v>42.18333333333333</v>
      </c>
      <c r="K326" s="31">
        <v>40.35</v>
      </c>
      <c r="L326" s="31">
        <v>38.549999999999997</v>
      </c>
      <c r="M326" s="31">
        <v>103.53599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59.7</v>
      </c>
      <c r="D327" s="38">
        <v>59.683333333333337</v>
      </c>
      <c r="E327" s="38">
        <v>59.116666666666674</v>
      </c>
      <c r="F327" s="38">
        <v>58.533333333333339</v>
      </c>
      <c r="G327" s="38">
        <v>57.966666666666676</v>
      </c>
      <c r="H327" s="38">
        <v>60.266666666666673</v>
      </c>
      <c r="I327" s="38">
        <v>60.833333333333336</v>
      </c>
      <c r="J327" s="38">
        <v>61.416666666666671</v>
      </c>
      <c r="K327" s="31">
        <v>60.25</v>
      </c>
      <c r="L327" s="31">
        <v>59.1</v>
      </c>
      <c r="M327" s="31">
        <v>60.512270000000001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908.5</v>
      </c>
      <c r="D328" s="38">
        <v>911</v>
      </c>
      <c r="E328" s="38">
        <v>901.5</v>
      </c>
      <c r="F328" s="38">
        <v>894.5</v>
      </c>
      <c r="G328" s="38">
        <v>885</v>
      </c>
      <c r="H328" s="38">
        <v>918</v>
      </c>
      <c r="I328" s="38">
        <v>927.5</v>
      </c>
      <c r="J328" s="38">
        <v>934.5</v>
      </c>
      <c r="K328" s="31">
        <v>920.5</v>
      </c>
      <c r="L328" s="31">
        <v>904</v>
      </c>
      <c r="M328" s="31">
        <v>0.94930000000000003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2368.5</v>
      </c>
      <c r="D329" s="38">
        <v>2355.75</v>
      </c>
      <c r="E329" s="38">
        <v>2338.25</v>
      </c>
      <c r="F329" s="38">
        <v>2308</v>
      </c>
      <c r="G329" s="38">
        <v>2290.5</v>
      </c>
      <c r="H329" s="38">
        <v>2386</v>
      </c>
      <c r="I329" s="38">
        <v>2403.5</v>
      </c>
      <c r="J329" s="38">
        <v>2433.75</v>
      </c>
      <c r="K329" s="31">
        <v>2373.25</v>
      </c>
      <c r="L329" s="31">
        <v>2325.5</v>
      </c>
      <c r="M329" s="31">
        <v>5.0559900000000004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108411.8</v>
      </c>
      <c r="D330" s="38">
        <v>108239.91666666667</v>
      </c>
      <c r="E330" s="38">
        <v>107929.88333333335</v>
      </c>
      <c r="F330" s="38">
        <v>107447.96666666667</v>
      </c>
      <c r="G330" s="38">
        <v>107137.93333333335</v>
      </c>
      <c r="H330" s="38">
        <v>108721.83333333334</v>
      </c>
      <c r="I330" s="38">
        <v>109031.86666666667</v>
      </c>
      <c r="J330" s="38">
        <v>109513.78333333334</v>
      </c>
      <c r="K330" s="31">
        <v>108549.95</v>
      </c>
      <c r="L330" s="31">
        <v>107758</v>
      </c>
      <c r="M330" s="31">
        <v>3.5659999999999997E-2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2117.65</v>
      </c>
      <c r="D331" s="38">
        <v>2119.8833333333332</v>
      </c>
      <c r="E331" s="38">
        <v>2090.7666666666664</v>
      </c>
      <c r="F331" s="38">
        <v>2063.8833333333332</v>
      </c>
      <c r="G331" s="38">
        <v>2034.7666666666664</v>
      </c>
      <c r="H331" s="38">
        <v>2146.7666666666664</v>
      </c>
      <c r="I331" s="38">
        <v>2175.8833333333332</v>
      </c>
      <c r="J331" s="38">
        <v>2202.7666666666664</v>
      </c>
      <c r="K331" s="31">
        <v>2149</v>
      </c>
      <c r="L331" s="31">
        <v>2093</v>
      </c>
      <c r="M331" s="31">
        <v>2.9654400000000001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1563.35</v>
      </c>
      <c r="D332" s="38">
        <v>1561.7833333333335</v>
      </c>
      <c r="E332" s="38">
        <v>1548.5666666666671</v>
      </c>
      <c r="F332" s="38">
        <v>1533.7833333333335</v>
      </c>
      <c r="G332" s="38">
        <v>1520.5666666666671</v>
      </c>
      <c r="H332" s="38">
        <v>1576.5666666666671</v>
      </c>
      <c r="I332" s="38">
        <v>1589.7833333333338</v>
      </c>
      <c r="J332" s="38">
        <v>1604.5666666666671</v>
      </c>
      <c r="K332" s="31">
        <v>1575</v>
      </c>
      <c r="L332" s="31">
        <v>1547</v>
      </c>
      <c r="M332" s="31">
        <v>1.99665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1255.7</v>
      </c>
      <c r="D333" s="38">
        <v>1258.4833333333333</v>
      </c>
      <c r="E333" s="38">
        <v>1248.2166666666667</v>
      </c>
      <c r="F333" s="38">
        <v>1240.7333333333333</v>
      </c>
      <c r="G333" s="38">
        <v>1230.4666666666667</v>
      </c>
      <c r="H333" s="38">
        <v>1265.9666666666667</v>
      </c>
      <c r="I333" s="38">
        <v>1276.2333333333336</v>
      </c>
      <c r="J333" s="38">
        <v>1283.7166666666667</v>
      </c>
      <c r="K333" s="31">
        <v>1268.75</v>
      </c>
      <c r="L333" s="31">
        <v>1251</v>
      </c>
      <c r="M333" s="31">
        <v>4.8598600000000003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991.15</v>
      </c>
      <c r="D334" s="38">
        <v>993.15</v>
      </c>
      <c r="E334" s="38">
        <v>984</v>
      </c>
      <c r="F334" s="38">
        <v>976.85</v>
      </c>
      <c r="G334" s="38">
        <v>967.7</v>
      </c>
      <c r="H334" s="38">
        <v>1000.3</v>
      </c>
      <c r="I334" s="38">
        <v>1009.4499999999998</v>
      </c>
      <c r="J334" s="38">
        <v>1016.5999999999999</v>
      </c>
      <c r="K334" s="31">
        <v>1002.3</v>
      </c>
      <c r="L334" s="31">
        <v>986</v>
      </c>
      <c r="M334" s="31">
        <v>1.6952700000000001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876.85</v>
      </c>
      <c r="D335" s="38">
        <v>875.4666666666667</v>
      </c>
      <c r="E335" s="38">
        <v>858.33333333333337</v>
      </c>
      <c r="F335" s="38">
        <v>839.81666666666672</v>
      </c>
      <c r="G335" s="38">
        <v>822.68333333333339</v>
      </c>
      <c r="H335" s="38">
        <v>893.98333333333335</v>
      </c>
      <c r="I335" s="38">
        <v>911.11666666666656</v>
      </c>
      <c r="J335" s="38">
        <v>929.63333333333333</v>
      </c>
      <c r="K335" s="31">
        <v>892.6</v>
      </c>
      <c r="L335" s="31">
        <v>856.95</v>
      </c>
      <c r="M335" s="31">
        <v>9.5515799999999995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88.8</v>
      </c>
      <c r="D336" s="38">
        <v>88.7</v>
      </c>
      <c r="E336" s="38">
        <v>87.75</v>
      </c>
      <c r="F336" s="38">
        <v>86.7</v>
      </c>
      <c r="G336" s="38">
        <v>85.75</v>
      </c>
      <c r="H336" s="38">
        <v>89.75</v>
      </c>
      <c r="I336" s="38">
        <v>90.700000000000017</v>
      </c>
      <c r="J336" s="38">
        <v>91.75</v>
      </c>
      <c r="K336" s="31">
        <v>89.65</v>
      </c>
      <c r="L336" s="31">
        <v>87.65</v>
      </c>
      <c r="M336" s="31">
        <v>74.801450000000003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4489.7</v>
      </c>
      <c r="D337" s="38">
        <v>4484.6000000000004</v>
      </c>
      <c r="E337" s="38">
        <v>4459.2000000000007</v>
      </c>
      <c r="F337" s="38">
        <v>4428.7000000000007</v>
      </c>
      <c r="G337" s="38">
        <v>4403.3000000000011</v>
      </c>
      <c r="H337" s="38">
        <v>4515.1000000000004</v>
      </c>
      <c r="I337" s="38">
        <v>4540.5</v>
      </c>
      <c r="J337" s="38">
        <v>4571</v>
      </c>
      <c r="K337" s="31">
        <v>4510</v>
      </c>
      <c r="L337" s="31">
        <v>4454.1000000000004</v>
      </c>
      <c r="M337" s="31">
        <v>1.1027100000000001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700.7</v>
      </c>
      <c r="D338" s="38">
        <v>703.0333333333333</v>
      </c>
      <c r="E338" s="38">
        <v>690.51666666666665</v>
      </c>
      <c r="F338" s="38">
        <v>680.33333333333337</v>
      </c>
      <c r="G338" s="38">
        <v>667.81666666666672</v>
      </c>
      <c r="H338" s="38">
        <v>713.21666666666658</v>
      </c>
      <c r="I338" s="38">
        <v>725.73333333333323</v>
      </c>
      <c r="J338" s="38">
        <v>735.91666666666652</v>
      </c>
      <c r="K338" s="31">
        <v>715.55</v>
      </c>
      <c r="L338" s="31">
        <v>692.85</v>
      </c>
      <c r="M338" s="31">
        <v>3.3532000000000002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51.05</v>
      </c>
      <c r="D339" s="38">
        <v>50.016666666666659</v>
      </c>
      <c r="E339" s="38">
        <v>48.633333333333319</v>
      </c>
      <c r="F339" s="38">
        <v>46.216666666666661</v>
      </c>
      <c r="G339" s="38">
        <v>44.833333333333321</v>
      </c>
      <c r="H339" s="38">
        <v>52.433333333333316</v>
      </c>
      <c r="I339" s="38">
        <v>53.816666666666656</v>
      </c>
      <c r="J339" s="38">
        <v>56.233333333333313</v>
      </c>
      <c r="K339" s="31">
        <v>51.4</v>
      </c>
      <c r="L339" s="31">
        <v>47.6</v>
      </c>
      <c r="M339" s="31">
        <v>572.05466000000001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151.19999999999999</v>
      </c>
      <c r="D340" s="38">
        <v>152.46666666666667</v>
      </c>
      <c r="E340" s="38">
        <v>148.78333333333333</v>
      </c>
      <c r="F340" s="38">
        <v>146.36666666666667</v>
      </c>
      <c r="G340" s="38">
        <v>142.68333333333334</v>
      </c>
      <c r="H340" s="38">
        <v>154.88333333333333</v>
      </c>
      <c r="I340" s="38">
        <v>158.56666666666666</v>
      </c>
      <c r="J340" s="38">
        <v>160.98333333333332</v>
      </c>
      <c r="K340" s="31">
        <v>156.15</v>
      </c>
      <c r="L340" s="31">
        <v>150.05000000000001</v>
      </c>
      <c r="M340" s="31">
        <v>46.03342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22025.95</v>
      </c>
      <c r="D341" s="38">
        <v>22008.149999999998</v>
      </c>
      <c r="E341" s="38">
        <v>21923.849999999995</v>
      </c>
      <c r="F341" s="38">
        <v>21821.749999999996</v>
      </c>
      <c r="G341" s="38">
        <v>21737.449999999993</v>
      </c>
      <c r="H341" s="38">
        <v>22110.249999999996</v>
      </c>
      <c r="I341" s="38">
        <v>22194.55</v>
      </c>
      <c r="J341" s="38">
        <v>22296.649999999998</v>
      </c>
      <c r="K341" s="31">
        <v>22092.45</v>
      </c>
      <c r="L341" s="31">
        <v>21906.05</v>
      </c>
      <c r="M341" s="31">
        <v>0.40522000000000002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67.8</v>
      </c>
      <c r="D342" s="38">
        <v>66.816666666666663</v>
      </c>
      <c r="E342" s="38">
        <v>64.683333333333323</v>
      </c>
      <c r="F342" s="38">
        <v>61.566666666666663</v>
      </c>
      <c r="G342" s="38">
        <v>59.433333333333323</v>
      </c>
      <c r="H342" s="38">
        <v>69.933333333333323</v>
      </c>
      <c r="I342" s="38">
        <v>72.066666666666649</v>
      </c>
      <c r="J342" s="38">
        <v>75.183333333333323</v>
      </c>
      <c r="K342" s="31">
        <v>68.95</v>
      </c>
      <c r="L342" s="31">
        <v>63.7</v>
      </c>
      <c r="M342" s="31">
        <v>133.67482999999999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49.8</v>
      </c>
      <c r="D343" s="38">
        <v>49.933333333333337</v>
      </c>
      <c r="E343" s="38">
        <v>49.366666666666674</v>
      </c>
      <c r="F343" s="38">
        <v>48.933333333333337</v>
      </c>
      <c r="G343" s="38">
        <v>48.366666666666674</v>
      </c>
      <c r="H343" s="38">
        <v>50.366666666666674</v>
      </c>
      <c r="I343" s="38">
        <v>50.933333333333337</v>
      </c>
      <c r="J343" s="38">
        <v>51.366666666666674</v>
      </c>
      <c r="K343" s="31">
        <v>50.5</v>
      </c>
      <c r="L343" s="31">
        <v>49.5</v>
      </c>
      <c r="M343" s="31">
        <v>105.31488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310.35000000000002</v>
      </c>
      <c r="D344" s="38">
        <v>311.91666666666669</v>
      </c>
      <c r="E344" s="38">
        <v>306.93333333333339</v>
      </c>
      <c r="F344" s="38">
        <v>303.51666666666671</v>
      </c>
      <c r="G344" s="38">
        <v>298.53333333333342</v>
      </c>
      <c r="H344" s="38">
        <v>315.33333333333337</v>
      </c>
      <c r="I344" s="38">
        <v>320.31666666666661</v>
      </c>
      <c r="J344" s="38">
        <v>323.73333333333335</v>
      </c>
      <c r="K344" s="31">
        <v>316.89999999999998</v>
      </c>
      <c r="L344" s="31">
        <v>308.5</v>
      </c>
      <c r="M344" s="31">
        <v>6.50251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128.75</v>
      </c>
      <c r="D345" s="38">
        <v>127.66666666666667</v>
      </c>
      <c r="E345" s="38">
        <v>126.03333333333333</v>
      </c>
      <c r="F345" s="38">
        <v>123.31666666666666</v>
      </c>
      <c r="G345" s="38">
        <v>121.68333333333332</v>
      </c>
      <c r="H345" s="38">
        <v>130.38333333333333</v>
      </c>
      <c r="I345" s="38">
        <v>132.01666666666671</v>
      </c>
      <c r="J345" s="38">
        <v>134.73333333333335</v>
      </c>
      <c r="K345" s="31">
        <v>129.30000000000001</v>
      </c>
      <c r="L345" s="31">
        <v>124.95</v>
      </c>
      <c r="M345" s="31">
        <v>16.418299999999999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120.9</v>
      </c>
      <c r="D346" s="38">
        <v>120.10000000000001</v>
      </c>
      <c r="E346" s="38">
        <v>119.00000000000001</v>
      </c>
      <c r="F346" s="38">
        <v>117.10000000000001</v>
      </c>
      <c r="G346" s="38">
        <v>116.00000000000001</v>
      </c>
      <c r="H346" s="38">
        <v>122.00000000000001</v>
      </c>
      <c r="I346" s="38">
        <v>123.10000000000001</v>
      </c>
      <c r="J346" s="38">
        <v>125.00000000000001</v>
      </c>
      <c r="K346" s="31">
        <v>121.2</v>
      </c>
      <c r="L346" s="31">
        <v>118.2</v>
      </c>
      <c r="M346" s="31">
        <v>181.15119000000001</v>
      </c>
      <c r="N346" s="1"/>
      <c r="O346" s="1"/>
    </row>
    <row r="347" spans="1:15" ht="12.75" customHeight="1">
      <c r="A347" s="33">
        <v>337</v>
      </c>
      <c r="B347" s="58" t="s">
        <v>869</v>
      </c>
      <c r="C347" s="31">
        <v>53.3</v>
      </c>
      <c r="D347" s="38">
        <v>52.783333333333331</v>
      </c>
      <c r="E347" s="38">
        <v>51.86666666666666</v>
      </c>
      <c r="F347" s="38">
        <v>50.43333333333333</v>
      </c>
      <c r="G347" s="38">
        <v>49.516666666666659</v>
      </c>
      <c r="H347" s="38">
        <v>54.216666666666661</v>
      </c>
      <c r="I347" s="38">
        <v>55.133333333333333</v>
      </c>
      <c r="J347" s="38">
        <v>56.566666666666663</v>
      </c>
      <c r="K347" s="31">
        <v>53.7</v>
      </c>
      <c r="L347" s="31">
        <v>51.35</v>
      </c>
      <c r="M347" s="31">
        <v>148.83172999999999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222.25</v>
      </c>
      <c r="D348" s="38">
        <v>223.23333333333335</v>
      </c>
      <c r="E348" s="38">
        <v>220.01666666666671</v>
      </c>
      <c r="F348" s="38">
        <v>217.78333333333336</v>
      </c>
      <c r="G348" s="38">
        <v>214.56666666666672</v>
      </c>
      <c r="H348" s="38">
        <v>225.4666666666667</v>
      </c>
      <c r="I348" s="38">
        <v>228.68333333333334</v>
      </c>
      <c r="J348" s="38">
        <v>230.91666666666669</v>
      </c>
      <c r="K348" s="31">
        <v>226.45</v>
      </c>
      <c r="L348" s="31">
        <v>221</v>
      </c>
      <c r="M348" s="31">
        <v>3.55715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221.7</v>
      </c>
      <c r="D349" s="38">
        <v>220.95000000000002</v>
      </c>
      <c r="E349" s="38">
        <v>219.60000000000002</v>
      </c>
      <c r="F349" s="38">
        <v>217.5</v>
      </c>
      <c r="G349" s="38">
        <v>216.15</v>
      </c>
      <c r="H349" s="38">
        <v>223.05000000000004</v>
      </c>
      <c r="I349" s="38">
        <v>224.4</v>
      </c>
      <c r="J349" s="38">
        <v>226.50000000000006</v>
      </c>
      <c r="K349" s="31">
        <v>222.3</v>
      </c>
      <c r="L349" s="31">
        <v>218.85</v>
      </c>
      <c r="M349" s="31">
        <v>169.30149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340.3</v>
      </c>
      <c r="D350" s="38">
        <v>343.55</v>
      </c>
      <c r="E350" s="38">
        <v>335.25</v>
      </c>
      <c r="F350" s="38">
        <v>330.2</v>
      </c>
      <c r="G350" s="38">
        <v>321.89999999999998</v>
      </c>
      <c r="H350" s="38">
        <v>348.6</v>
      </c>
      <c r="I350" s="38">
        <v>356.90000000000009</v>
      </c>
      <c r="J350" s="38">
        <v>361.95000000000005</v>
      </c>
      <c r="K350" s="31">
        <v>351.85</v>
      </c>
      <c r="L350" s="31">
        <v>338.5</v>
      </c>
      <c r="M350" s="31">
        <v>2.7623000000000002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1092.9000000000001</v>
      </c>
      <c r="D351" s="38">
        <v>1090.1833333333334</v>
      </c>
      <c r="E351" s="38">
        <v>1078.8666666666668</v>
      </c>
      <c r="F351" s="38">
        <v>1064.8333333333335</v>
      </c>
      <c r="G351" s="38">
        <v>1053.5166666666669</v>
      </c>
      <c r="H351" s="38">
        <v>1104.2166666666667</v>
      </c>
      <c r="I351" s="38">
        <v>1115.5333333333333</v>
      </c>
      <c r="J351" s="38">
        <v>1129.5666666666666</v>
      </c>
      <c r="K351" s="31">
        <v>1101.5</v>
      </c>
      <c r="L351" s="31">
        <v>1076.1500000000001</v>
      </c>
      <c r="M351" s="31">
        <v>3.7898000000000001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176.15</v>
      </c>
      <c r="D352" s="38">
        <v>176.54999999999998</v>
      </c>
      <c r="E352" s="38">
        <v>175.19999999999996</v>
      </c>
      <c r="F352" s="38">
        <v>174.24999999999997</v>
      </c>
      <c r="G352" s="38">
        <v>172.89999999999995</v>
      </c>
      <c r="H352" s="38">
        <v>177.49999999999997</v>
      </c>
      <c r="I352" s="38">
        <v>178.85</v>
      </c>
      <c r="J352" s="38">
        <v>179.79999999999998</v>
      </c>
      <c r="K352" s="31">
        <v>177.9</v>
      </c>
      <c r="L352" s="31">
        <v>175.6</v>
      </c>
      <c r="M352" s="31">
        <v>53.480359999999997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291.3</v>
      </c>
      <c r="D353" s="38">
        <v>291.53333333333336</v>
      </c>
      <c r="E353" s="38">
        <v>289.76666666666671</v>
      </c>
      <c r="F353" s="38">
        <v>288.23333333333335</v>
      </c>
      <c r="G353" s="38">
        <v>286.4666666666667</v>
      </c>
      <c r="H353" s="38">
        <v>293.06666666666672</v>
      </c>
      <c r="I353" s="38">
        <v>294.83333333333337</v>
      </c>
      <c r="J353" s="38">
        <v>296.36666666666673</v>
      </c>
      <c r="K353" s="31">
        <v>293.3</v>
      </c>
      <c r="L353" s="31">
        <v>290</v>
      </c>
      <c r="M353" s="31">
        <v>5.1161799999999999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1217.6500000000001</v>
      </c>
      <c r="D354" s="38">
        <v>1226.3999999999999</v>
      </c>
      <c r="E354" s="38">
        <v>1201.5499999999997</v>
      </c>
      <c r="F354" s="38">
        <v>1185.4499999999998</v>
      </c>
      <c r="G354" s="38">
        <v>1160.5999999999997</v>
      </c>
      <c r="H354" s="38">
        <v>1242.4999999999998</v>
      </c>
      <c r="I354" s="38">
        <v>1267.3499999999997</v>
      </c>
      <c r="J354" s="38">
        <v>1283.4499999999998</v>
      </c>
      <c r="K354" s="31">
        <v>1251.25</v>
      </c>
      <c r="L354" s="31">
        <v>1210.3</v>
      </c>
      <c r="M354" s="31">
        <v>6.5453200000000002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857.35</v>
      </c>
      <c r="D355" s="38">
        <v>854.01666666666677</v>
      </c>
      <c r="E355" s="38">
        <v>846.08333333333348</v>
      </c>
      <c r="F355" s="38">
        <v>834.81666666666672</v>
      </c>
      <c r="G355" s="38">
        <v>826.88333333333344</v>
      </c>
      <c r="H355" s="38">
        <v>865.28333333333353</v>
      </c>
      <c r="I355" s="38">
        <v>873.2166666666667</v>
      </c>
      <c r="J355" s="38">
        <v>884.48333333333358</v>
      </c>
      <c r="K355" s="31">
        <v>861.95</v>
      </c>
      <c r="L355" s="31">
        <v>842.75</v>
      </c>
      <c r="M355" s="31">
        <v>18.90624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3955.65</v>
      </c>
      <c r="D356" s="38">
        <v>3975.6333333333332</v>
      </c>
      <c r="E356" s="38">
        <v>3927.2666666666664</v>
      </c>
      <c r="F356" s="38">
        <v>3898.8833333333332</v>
      </c>
      <c r="G356" s="38">
        <v>3850.5166666666664</v>
      </c>
      <c r="H356" s="38">
        <v>4004.0166666666664</v>
      </c>
      <c r="I356" s="38">
        <v>4052.3833333333332</v>
      </c>
      <c r="J356" s="38">
        <v>4080.7666666666664</v>
      </c>
      <c r="K356" s="31">
        <v>4024</v>
      </c>
      <c r="L356" s="31">
        <v>3947.25</v>
      </c>
      <c r="M356" s="31">
        <v>0.40271000000000001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239.15</v>
      </c>
      <c r="D357" s="38">
        <v>238.95000000000002</v>
      </c>
      <c r="E357" s="38">
        <v>235.00000000000003</v>
      </c>
      <c r="F357" s="38">
        <v>230.85000000000002</v>
      </c>
      <c r="G357" s="38">
        <v>226.90000000000003</v>
      </c>
      <c r="H357" s="38">
        <v>243.10000000000002</v>
      </c>
      <c r="I357" s="38">
        <v>247.05</v>
      </c>
      <c r="J357" s="38">
        <v>251.20000000000002</v>
      </c>
      <c r="K357" s="31">
        <v>242.9</v>
      </c>
      <c r="L357" s="31">
        <v>234.8</v>
      </c>
      <c r="M357" s="31">
        <v>4.6175199999999998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40407.5</v>
      </c>
      <c r="D358" s="38">
        <v>40446.23333333333</v>
      </c>
      <c r="E358" s="38">
        <v>40240.21666666666</v>
      </c>
      <c r="F358" s="38">
        <v>40072.933333333327</v>
      </c>
      <c r="G358" s="38">
        <v>39866.916666666657</v>
      </c>
      <c r="H358" s="38">
        <v>40613.516666666663</v>
      </c>
      <c r="I358" s="38">
        <v>40819.53333333334</v>
      </c>
      <c r="J358" s="38">
        <v>40986.816666666666</v>
      </c>
      <c r="K358" s="31">
        <v>40652.25</v>
      </c>
      <c r="L358" s="31">
        <v>40278.949999999997</v>
      </c>
      <c r="M358" s="31">
        <v>0.13436000000000001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1298</v>
      </c>
      <c r="D359" s="38">
        <v>1299.6666666666667</v>
      </c>
      <c r="E359" s="38">
        <v>1291.3333333333335</v>
      </c>
      <c r="F359" s="38">
        <v>1284.6666666666667</v>
      </c>
      <c r="G359" s="38">
        <v>1276.3333333333335</v>
      </c>
      <c r="H359" s="38">
        <v>1306.3333333333335</v>
      </c>
      <c r="I359" s="38">
        <v>1314.666666666667</v>
      </c>
      <c r="J359" s="38">
        <v>1321.3333333333335</v>
      </c>
      <c r="K359" s="31">
        <v>1308</v>
      </c>
      <c r="L359" s="31">
        <v>1293</v>
      </c>
      <c r="M359" s="31">
        <v>0.90054999999999996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718.2</v>
      </c>
      <c r="D360" s="38">
        <v>724.79999999999984</v>
      </c>
      <c r="E360" s="38">
        <v>705.4499999999997</v>
      </c>
      <c r="F360" s="38">
        <v>692.69999999999982</v>
      </c>
      <c r="G360" s="38">
        <v>673.34999999999968</v>
      </c>
      <c r="H360" s="38">
        <v>737.54999999999973</v>
      </c>
      <c r="I360" s="38">
        <v>756.89999999999986</v>
      </c>
      <c r="J360" s="38">
        <v>769.64999999999975</v>
      </c>
      <c r="K360" s="31">
        <v>744.15</v>
      </c>
      <c r="L360" s="31">
        <v>712.05</v>
      </c>
      <c r="M360" s="31">
        <v>13.48972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154.1</v>
      </c>
      <c r="D361" s="38">
        <v>153.98333333333332</v>
      </c>
      <c r="E361" s="38">
        <v>152.81666666666663</v>
      </c>
      <c r="F361" s="38">
        <v>151.5333333333333</v>
      </c>
      <c r="G361" s="38">
        <v>150.36666666666662</v>
      </c>
      <c r="H361" s="38">
        <v>155.26666666666665</v>
      </c>
      <c r="I361" s="38">
        <v>156.43333333333334</v>
      </c>
      <c r="J361" s="38">
        <v>157.71666666666667</v>
      </c>
      <c r="K361" s="31">
        <v>155.15</v>
      </c>
      <c r="L361" s="31">
        <v>152.69999999999999</v>
      </c>
      <c r="M361" s="31">
        <v>10.12097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5029.7</v>
      </c>
      <c r="D362" s="38">
        <v>5033.3999999999996</v>
      </c>
      <c r="E362" s="38">
        <v>5001.6499999999996</v>
      </c>
      <c r="F362" s="38">
        <v>4973.6000000000004</v>
      </c>
      <c r="G362" s="38">
        <v>4941.8500000000004</v>
      </c>
      <c r="H362" s="38">
        <v>5061.4499999999989</v>
      </c>
      <c r="I362" s="38">
        <v>5093.1999999999989</v>
      </c>
      <c r="J362" s="38">
        <v>5121.2499999999982</v>
      </c>
      <c r="K362" s="31">
        <v>5065.1499999999996</v>
      </c>
      <c r="L362" s="31">
        <v>5005.3500000000004</v>
      </c>
      <c r="M362" s="31">
        <v>3.4069099999999999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220.95</v>
      </c>
      <c r="D363" s="38">
        <v>221.13333333333333</v>
      </c>
      <c r="E363" s="38">
        <v>220.26666666666665</v>
      </c>
      <c r="F363" s="38">
        <v>219.58333333333331</v>
      </c>
      <c r="G363" s="38">
        <v>218.71666666666664</v>
      </c>
      <c r="H363" s="38">
        <v>221.81666666666666</v>
      </c>
      <c r="I363" s="38">
        <v>222.68333333333334</v>
      </c>
      <c r="J363" s="38">
        <v>223.36666666666667</v>
      </c>
      <c r="K363" s="31">
        <v>222</v>
      </c>
      <c r="L363" s="31">
        <v>220.45</v>
      </c>
      <c r="M363" s="31">
        <v>7.8000299999999996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3904.45</v>
      </c>
      <c r="D364" s="38">
        <v>3903.2333333333336</v>
      </c>
      <c r="E364" s="38">
        <v>3881.4666666666672</v>
      </c>
      <c r="F364" s="38">
        <v>3858.4833333333336</v>
      </c>
      <c r="G364" s="38">
        <v>3836.7166666666672</v>
      </c>
      <c r="H364" s="38">
        <v>3926.2166666666672</v>
      </c>
      <c r="I364" s="38">
        <v>3947.9833333333336</v>
      </c>
      <c r="J364" s="38">
        <v>3970.9666666666672</v>
      </c>
      <c r="K364" s="31">
        <v>3925</v>
      </c>
      <c r="L364" s="31">
        <v>3880.25</v>
      </c>
      <c r="M364" s="31">
        <v>0.10464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1758.6</v>
      </c>
      <c r="D365" s="38">
        <v>1754.9666666666665</v>
      </c>
      <c r="E365" s="38">
        <v>1742.9833333333329</v>
      </c>
      <c r="F365" s="38">
        <v>1727.3666666666663</v>
      </c>
      <c r="G365" s="38">
        <v>1715.3833333333328</v>
      </c>
      <c r="H365" s="38">
        <v>1770.583333333333</v>
      </c>
      <c r="I365" s="38">
        <v>1782.5666666666666</v>
      </c>
      <c r="J365" s="38">
        <v>1798.1833333333332</v>
      </c>
      <c r="K365" s="31">
        <v>1766.95</v>
      </c>
      <c r="L365" s="31">
        <v>1739.35</v>
      </c>
      <c r="M365" s="31">
        <v>2.0496599999999998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3677.9</v>
      </c>
      <c r="D366" s="38">
        <v>3699.2666666666664</v>
      </c>
      <c r="E366" s="38">
        <v>3648.6333333333328</v>
      </c>
      <c r="F366" s="38">
        <v>3619.3666666666663</v>
      </c>
      <c r="G366" s="38">
        <v>3568.7333333333327</v>
      </c>
      <c r="H366" s="38">
        <v>3728.5333333333328</v>
      </c>
      <c r="I366" s="38">
        <v>3779.1666666666661</v>
      </c>
      <c r="J366" s="38">
        <v>3808.4333333333329</v>
      </c>
      <c r="K366" s="31">
        <v>3749.9</v>
      </c>
      <c r="L366" s="31">
        <v>3670</v>
      </c>
      <c r="M366" s="31">
        <v>1.8947799999999999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2494.3000000000002</v>
      </c>
      <c r="D367" s="38">
        <v>2492.0333333333333</v>
      </c>
      <c r="E367" s="38">
        <v>2484.2666666666664</v>
      </c>
      <c r="F367" s="38">
        <v>2474.2333333333331</v>
      </c>
      <c r="G367" s="38">
        <v>2466.4666666666662</v>
      </c>
      <c r="H367" s="38">
        <v>2502.0666666666666</v>
      </c>
      <c r="I367" s="38">
        <v>2509.8333333333339</v>
      </c>
      <c r="J367" s="38">
        <v>2519.8666666666668</v>
      </c>
      <c r="K367" s="31">
        <v>2499.8000000000002</v>
      </c>
      <c r="L367" s="31">
        <v>2482</v>
      </c>
      <c r="M367" s="31">
        <v>2.7303299999999999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1059.3</v>
      </c>
      <c r="D368" s="38">
        <v>1062.5</v>
      </c>
      <c r="E368" s="38">
        <v>1049.3</v>
      </c>
      <c r="F368" s="38">
        <v>1039.3</v>
      </c>
      <c r="G368" s="38">
        <v>1026.0999999999999</v>
      </c>
      <c r="H368" s="38">
        <v>1072.5</v>
      </c>
      <c r="I368" s="38">
        <v>1085.6999999999998</v>
      </c>
      <c r="J368" s="38">
        <v>1095.7</v>
      </c>
      <c r="K368" s="31">
        <v>1075.7</v>
      </c>
      <c r="L368" s="31">
        <v>1052.5</v>
      </c>
      <c r="M368" s="31">
        <v>20.134540000000001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99.7</v>
      </c>
      <c r="D369" s="38">
        <v>99.90000000000002</v>
      </c>
      <c r="E369" s="38">
        <v>98.900000000000034</v>
      </c>
      <c r="F369" s="38">
        <v>98.100000000000009</v>
      </c>
      <c r="G369" s="38">
        <v>97.100000000000023</v>
      </c>
      <c r="H369" s="38">
        <v>100.70000000000005</v>
      </c>
      <c r="I369" s="38">
        <v>101.70000000000002</v>
      </c>
      <c r="J369" s="38">
        <v>102.50000000000006</v>
      </c>
      <c r="K369" s="31">
        <v>100.9</v>
      </c>
      <c r="L369" s="31">
        <v>99.1</v>
      </c>
      <c r="M369" s="31">
        <v>34.092579999999998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657.6</v>
      </c>
      <c r="D370" s="38">
        <v>660.93333333333328</v>
      </c>
      <c r="E370" s="38">
        <v>650.71666666666658</v>
      </c>
      <c r="F370" s="38">
        <v>643.83333333333326</v>
      </c>
      <c r="G370" s="38">
        <v>633.61666666666656</v>
      </c>
      <c r="H370" s="38">
        <v>667.81666666666661</v>
      </c>
      <c r="I370" s="38">
        <v>678.0333333333333</v>
      </c>
      <c r="J370" s="38">
        <v>684.91666666666663</v>
      </c>
      <c r="K370" s="31">
        <v>671.15</v>
      </c>
      <c r="L370" s="31">
        <v>654.04999999999995</v>
      </c>
      <c r="M370" s="31">
        <v>5.5253800000000002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330</v>
      </c>
      <c r="D371" s="38">
        <v>329.66666666666669</v>
      </c>
      <c r="E371" s="38">
        <v>327.83333333333337</v>
      </c>
      <c r="F371" s="38">
        <v>325.66666666666669</v>
      </c>
      <c r="G371" s="38">
        <v>323.83333333333337</v>
      </c>
      <c r="H371" s="38">
        <v>331.83333333333337</v>
      </c>
      <c r="I371" s="38">
        <v>333.66666666666674</v>
      </c>
      <c r="J371" s="38">
        <v>335.83333333333337</v>
      </c>
      <c r="K371" s="31">
        <v>331.5</v>
      </c>
      <c r="L371" s="31">
        <v>327.5</v>
      </c>
      <c r="M371" s="31">
        <v>2.67456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1438.35</v>
      </c>
      <c r="D372" s="38">
        <v>1440.5</v>
      </c>
      <c r="E372" s="38">
        <v>1404.1</v>
      </c>
      <c r="F372" s="38">
        <v>1369.85</v>
      </c>
      <c r="G372" s="38">
        <v>1333.4499999999998</v>
      </c>
      <c r="H372" s="38">
        <v>1474.75</v>
      </c>
      <c r="I372" s="38">
        <v>1511.15</v>
      </c>
      <c r="J372" s="38">
        <v>1545.4</v>
      </c>
      <c r="K372" s="31">
        <v>1476.9</v>
      </c>
      <c r="L372" s="31">
        <v>1406.25</v>
      </c>
      <c r="M372" s="31">
        <v>2.0069900000000001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4997.2</v>
      </c>
      <c r="D373" s="38">
        <v>4954.6166666666659</v>
      </c>
      <c r="E373" s="38">
        <v>4900.8333333333321</v>
      </c>
      <c r="F373" s="38">
        <v>4804.4666666666662</v>
      </c>
      <c r="G373" s="38">
        <v>4750.6833333333325</v>
      </c>
      <c r="H373" s="38">
        <v>5050.9833333333318</v>
      </c>
      <c r="I373" s="38">
        <v>5104.7666666666664</v>
      </c>
      <c r="J373" s="38">
        <v>5201.1333333333314</v>
      </c>
      <c r="K373" s="31">
        <v>5008.3999999999996</v>
      </c>
      <c r="L373" s="31">
        <v>4858.25</v>
      </c>
      <c r="M373" s="31">
        <v>9.2977799999999995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1117.3499999999999</v>
      </c>
      <c r="D374" s="38">
        <v>1120.8</v>
      </c>
      <c r="E374" s="38">
        <v>1111.5999999999999</v>
      </c>
      <c r="F374" s="38">
        <v>1105.8499999999999</v>
      </c>
      <c r="G374" s="38">
        <v>1096.6499999999999</v>
      </c>
      <c r="H374" s="38">
        <v>1126.55</v>
      </c>
      <c r="I374" s="38">
        <v>1135.7500000000002</v>
      </c>
      <c r="J374" s="38">
        <v>1141.5</v>
      </c>
      <c r="K374" s="31">
        <v>1130</v>
      </c>
      <c r="L374" s="31">
        <v>1115.05</v>
      </c>
      <c r="M374" s="31">
        <v>0.88317999999999997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439</v>
      </c>
      <c r="D375" s="38">
        <v>433.95</v>
      </c>
      <c r="E375" s="38">
        <v>426.04999999999995</v>
      </c>
      <c r="F375" s="38">
        <v>413.09999999999997</v>
      </c>
      <c r="G375" s="38">
        <v>405.19999999999993</v>
      </c>
      <c r="H375" s="38">
        <v>446.9</v>
      </c>
      <c r="I375" s="38">
        <v>454.79999999999995</v>
      </c>
      <c r="J375" s="38">
        <v>467.75</v>
      </c>
      <c r="K375" s="31">
        <v>441.85</v>
      </c>
      <c r="L375" s="31">
        <v>421</v>
      </c>
      <c r="M375" s="31">
        <v>23.379940000000001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273.10000000000002</v>
      </c>
      <c r="D376" s="38">
        <v>273.46666666666664</v>
      </c>
      <c r="E376" s="38">
        <v>269.73333333333329</v>
      </c>
      <c r="F376" s="38">
        <v>266.36666666666667</v>
      </c>
      <c r="G376" s="38">
        <v>262.63333333333333</v>
      </c>
      <c r="H376" s="38">
        <v>276.83333333333326</v>
      </c>
      <c r="I376" s="38">
        <v>280.56666666666661</v>
      </c>
      <c r="J376" s="38">
        <v>283.93333333333322</v>
      </c>
      <c r="K376" s="31">
        <v>277.2</v>
      </c>
      <c r="L376" s="31">
        <v>270.10000000000002</v>
      </c>
      <c r="M376" s="31">
        <v>126.66246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247.8</v>
      </c>
      <c r="D377" s="38">
        <v>248.2166666666667</v>
      </c>
      <c r="E377" s="38">
        <v>246.28333333333339</v>
      </c>
      <c r="F377" s="38">
        <v>244.76666666666668</v>
      </c>
      <c r="G377" s="38">
        <v>242.83333333333337</v>
      </c>
      <c r="H377" s="38">
        <v>249.73333333333341</v>
      </c>
      <c r="I377" s="38">
        <v>251.66666666666669</v>
      </c>
      <c r="J377" s="38">
        <v>253.18333333333342</v>
      </c>
      <c r="K377" s="31">
        <v>250.15</v>
      </c>
      <c r="L377" s="31">
        <v>246.7</v>
      </c>
      <c r="M377" s="31">
        <v>83.308729999999997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489.85</v>
      </c>
      <c r="D378" s="38">
        <v>496.40000000000003</v>
      </c>
      <c r="E378" s="38">
        <v>478.80000000000007</v>
      </c>
      <c r="F378" s="38">
        <v>467.75000000000006</v>
      </c>
      <c r="G378" s="38">
        <v>450.15000000000009</v>
      </c>
      <c r="H378" s="38">
        <v>507.45000000000005</v>
      </c>
      <c r="I378" s="38">
        <v>525.05000000000007</v>
      </c>
      <c r="J378" s="38">
        <v>536.1</v>
      </c>
      <c r="K378" s="31">
        <v>514</v>
      </c>
      <c r="L378" s="31">
        <v>485.35</v>
      </c>
      <c r="M378" s="31">
        <v>32.702150000000003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564.5</v>
      </c>
      <c r="D379" s="38">
        <v>563.88333333333333</v>
      </c>
      <c r="E379" s="38">
        <v>558.56666666666661</v>
      </c>
      <c r="F379" s="38">
        <v>552.63333333333333</v>
      </c>
      <c r="G379" s="38">
        <v>547.31666666666661</v>
      </c>
      <c r="H379" s="38">
        <v>569.81666666666661</v>
      </c>
      <c r="I379" s="38">
        <v>575.13333333333344</v>
      </c>
      <c r="J379" s="38">
        <v>581.06666666666661</v>
      </c>
      <c r="K379" s="31">
        <v>569.20000000000005</v>
      </c>
      <c r="L379" s="31">
        <v>557.95000000000005</v>
      </c>
      <c r="M379" s="31">
        <v>3.4132699999999998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692.2</v>
      </c>
      <c r="D380" s="38">
        <v>693.75</v>
      </c>
      <c r="E380" s="38">
        <v>687</v>
      </c>
      <c r="F380" s="38">
        <v>681.8</v>
      </c>
      <c r="G380" s="38">
        <v>675.05</v>
      </c>
      <c r="H380" s="38">
        <v>698.95</v>
      </c>
      <c r="I380" s="38">
        <v>705.7</v>
      </c>
      <c r="J380" s="38">
        <v>710.90000000000009</v>
      </c>
      <c r="K380" s="31">
        <v>700.5</v>
      </c>
      <c r="L380" s="31">
        <v>688.55</v>
      </c>
      <c r="M380" s="31">
        <v>1.8005899999999999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128.69999999999999</v>
      </c>
      <c r="D381" s="38">
        <v>128.45000000000002</v>
      </c>
      <c r="E381" s="38">
        <v>127.25000000000003</v>
      </c>
      <c r="F381" s="38">
        <v>125.80000000000001</v>
      </c>
      <c r="G381" s="38">
        <v>124.60000000000002</v>
      </c>
      <c r="H381" s="38">
        <v>129.90000000000003</v>
      </c>
      <c r="I381" s="38">
        <v>131.10000000000002</v>
      </c>
      <c r="J381" s="38">
        <v>132.55000000000004</v>
      </c>
      <c r="K381" s="31">
        <v>129.65</v>
      </c>
      <c r="L381" s="31">
        <v>127</v>
      </c>
      <c r="M381" s="31">
        <v>1.3165500000000001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15451.25</v>
      </c>
      <c r="D382" s="38">
        <v>15423.75</v>
      </c>
      <c r="E382" s="38">
        <v>15377.5</v>
      </c>
      <c r="F382" s="38">
        <v>15303.75</v>
      </c>
      <c r="G382" s="38">
        <v>15257.5</v>
      </c>
      <c r="H382" s="38">
        <v>15497.5</v>
      </c>
      <c r="I382" s="38">
        <v>15543.75</v>
      </c>
      <c r="J382" s="38">
        <v>15617.5</v>
      </c>
      <c r="K382" s="31">
        <v>15470</v>
      </c>
      <c r="L382" s="31">
        <v>15350</v>
      </c>
      <c r="M382" s="31">
        <v>7.016E-2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62.45</v>
      </c>
      <c r="D383" s="38">
        <v>62.5</v>
      </c>
      <c r="E383" s="38">
        <v>62.25</v>
      </c>
      <c r="F383" s="38">
        <v>62.05</v>
      </c>
      <c r="G383" s="38">
        <v>61.8</v>
      </c>
      <c r="H383" s="38">
        <v>62.7</v>
      </c>
      <c r="I383" s="38">
        <v>62.95</v>
      </c>
      <c r="J383" s="38">
        <v>63.150000000000006</v>
      </c>
      <c r="K383" s="31">
        <v>62.75</v>
      </c>
      <c r="L383" s="31">
        <v>62.3</v>
      </c>
      <c r="M383" s="31">
        <v>162.28098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1698.75</v>
      </c>
      <c r="D384" s="38">
        <v>1705.4666666666665</v>
      </c>
      <c r="E384" s="38">
        <v>1686.9333333333329</v>
      </c>
      <c r="F384" s="38">
        <v>1675.1166666666666</v>
      </c>
      <c r="G384" s="38">
        <v>1656.583333333333</v>
      </c>
      <c r="H384" s="38">
        <v>1717.2833333333328</v>
      </c>
      <c r="I384" s="38">
        <v>1735.8166666666662</v>
      </c>
      <c r="J384" s="38">
        <v>1747.6333333333328</v>
      </c>
      <c r="K384" s="31">
        <v>1724</v>
      </c>
      <c r="L384" s="31">
        <v>1693.65</v>
      </c>
      <c r="M384" s="31">
        <v>4.1354600000000001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401.75</v>
      </c>
      <c r="D385" s="38">
        <v>401.06666666666666</v>
      </c>
      <c r="E385" s="38">
        <v>399.13333333333333</v>
      </c>
      <c r="F385" s="38">
        <v>396.51666666666665</v>
      </c>
      <c r="G385" s="38">
        <v>394.58333333333331</v>
      </c>
      <c r="H385" s="38">
        <v>403.68333333333334</v>
      </c>
      <c r="I385" s="38">
        <v>405.61666666666662</v>
      </c>
      <c r="J385" s="38">
        <v>408.23333333333335</v>
      </c>
      <c r="K385" s="31">
        <v>403</v>
      </c>
      <c r="L385" s="31">
        <v>398.45</v>
      </c>
      <c r="M385" s="31">
        <v>1.3208899999999999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1255.3499999999999</v>
      </c>
      <c r="D386" s="38">
        <v>1260.8166666666666</v>
      </c>
      <c r="E386" s="38">
        <v>1241.5333333333333</v>
      </c>
      <c r="F386" s="38">
        <v>1227.7166666666667</v>
      </c>
      <c r="G386" s="38">
        <v>1208.4333333333334</v>
      </c>
      <c r="H386" s="38">
        <v>1274.6333333333332</v>
      </c>
      <c r="I386" s="38">
        <v>1293.9166666666665</v>
      </c>
      <c r="J386" s="38">
        <v>1307.7333333333331</v>
      </c>
      <c r="K386" s="31">
        <v>1280.0999999999999</v>
      </c>
      <c r="L386" s="31">
        <v>1247</v>
      </c>
      <c r="M386" s="31">
        <v>2.2034799999999999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124.55</v>
      </c>
      <c r="D387" s="38">
        <v>124.71666666666665</v>
      </c>
      <c r="E387" s="38">
        <v>123.83333333333331</v>
      </c>
      <c r="F387" s="38">
        <v>123.11666666666666</v>
      </c>
      <c r="G387" s="38">
        <v>122.23333333333332</v>
      </c>
      <c r="H387" s="38">
        <v>125.43333333333331</v>
      </c>
      <c r="I387" s="38">
        <v>126.31666666666666</v>
      </c>
      <c r="J387" s="38">
        <v>127.0333333333333</v>
      </c>
      <c r="K387" s="31">
        <v>125.6</v>
      </c>
      <c r="L387" s="31">
        <v>124</v>
      </c>
      <c r="M387" s="31">
        <v>82.201490000000007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157.75</v>
      </c>
      <c r="D388" s="38">
        <v>157.6</v>
      </c>
      <c r="E388" s="38">
        <v>156.14999999999998</v>
      </c>
      <c r="F388" s="38">
        <v>154.54999999999998</v>
      </c>
      <c r="G388" s="38">
        <v>153.09999999999997</v>
      </c>
      <c r="H388" s="38">
        <v>159.19999999999999</v>
      </c>
      <c r="I388" s="38">
        <v>160.64999999999998</v>
      </c>
      <c r="J388" s="38">
        <v>162.25</v>
      </c>
      <c r="K388" s="31">
        <v>159.05000000000001</v>
      </c>
      <c r="L388" s="31">
        <v>156</v>
      </c>
      <c r="M388" s="31">
        <v>8.2309300000000007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1168.55</v>
      </c>
      <c r="D389" s="38">
        <v>1151.05</v>
      </c>
      <c r="E389" s="38">
        <v>1117.5</v>
      </c>
      <c r="F389" s="38">
        <v>1066.45</v>
      </c>
      <c r="G389" s="38">
        <v>1032.9000000000001</v>
      </c>
      <c r="H389" s="38">
        <v>1202.0999999999999</v>
      </c>
      <c r="I389" s="38">
        <v>1235.6499999999996</v>
      </c>
      <c r="J389" s="38">
        <v>1286.6999999999998</v>
      </c>
      <c r="K389" s="31">
        <v>1184.5999999999999</v>
      </c>
      <c r="L389" s="31">
        <v>1100</v>
      </c>
      <c r="M389" s="31">
        <v>5.8509099999999998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520.75</v>
      </c>
      <c r="D390" s="38">
        <v>524.48333333333335</v>
      </c>
      <c r="E390" s="38">
        <v>512.26666666666665</v>
      </c>
      <c r="F390" s="38">
        <v>503.7833333333333</v>
      </c>
      <c r="G390" s="38">
        <v>491.56666666666661</v>
      </c>
      <c r="H390" s="38">
        <v>532.9666666666667</v>
      </c>
      <c r="I390" s="38">
        <v>545.18333333333339</v>
      </c>
      <c r="J390" s="38">
        <v>553.66666666666674</v>
      </c>
      <c r="K390" s="31">
        <v>536.70000000000005</v>
      </c>
      <c r="L390" s="31">
        <v>516</v>
      </c>
      <c r="M390" s="31">
        <v>29.482749999999999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216.3</v>
      </c>
      <c r="D391" s="38">
        <v>215.80000000000004</v>
      </c>
      <c r="E391" s="38">
        <v>214.05000000000007</v>
      </c>
      <c r="F391" s="38">
        <v>211.80000000000004</v>
      </c>
      <c r="G391" s="38">
        <v>210.05000000000007</v>
      </c>
      <c r="H391" s="38">
        <v>218.05000000000007</v>
      </c>
      <c r="I391" s="38">
        <v>219.8</v>
      </c>
      <c r="J391" s="38">
        <v>222.05000000000007</v>
      </c>
      <c r="K391" s="31">
        <v>217.55</v>
      </c>
      <c r="L391" s="31">
        <v>213.55</v>
      </c>
      <c r="M391" s="31">
        <v>2.5622600000000002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111.55</v>
      </c>
      <c r="D392" s="38">
        <v>111.05</v>
      </c>
      <c r="E392" s="38">
        <v>109.35</v>
      </c>
      <c r="F392" s="38">
        <v>107.14999999999999</v>
      </c>
      <c r="G392" s="38">
        <v>105.44999999999999</v>
      </c>
      <c r="H392" s="38">
        <v>113.25</v>
      </c>
      <c r="I392" s="38">
        <v>114.95000000000002</v>
      </c>
      <c r="J392" s="38">
        <v>117.15</v>
      </c>
      <c r="K392" s="31">
        <v>112.75</v>
      </c>
      <c r="L392" s="31">
        <v>108.85</v>
      </c>
      <c r="M392" s="31">
        <v>22.282309999999999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2603.15</v>
      </c>
      <c r="D393" s="38">
        <v>2586.9166666666665</v>
      </c>
      <c r="E393" s="38">
        <v>2564.8833333333332</v>
      </c>
      <c r="F393" s="38">
        <v>2526.6166666666668</v>
      </c>
      <c r="G393" s="38">
        <v>2504.5833333333335</v>
      </c>
      <c r="H393" s="38">
        <v>2625.1833333333329</v>
      </c>
      <c r="I393" s="38">
        <v>2647.2166666666667</v>
      </c>
      <c r="J393" s="38">
        <v>2685.4833333333327</v>
      </c>
      <c r="K393" s="31">
        <v>2608.9499999999998</v>
      </c>
      <c r="L393" s="31">
        <v>2548.65</v>
      </c>
      <c r="M393" s="31">
        <v>0.45200000000000001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50.8</v>
      </c>
      <c r="D394" s="38">
        <v>50.883333333333333</v>
      </c>
      <c r="E394" s="38">
        <v>50.066666666666663</v>
      </c>
      <c r="F394" s="38">
        <v>49.333333333333329</v>
      </c>
      <c r="G394" s="38">
        <v>48.516666666666659</v>
      </c>
      <c r="H394" s="38">
        <v>51.616666666666667</v>
      </c>
      <c r="I394" s="38">
        <v>52.433333333333344</v>
      </c>
      <c r="J394" s="38">
        <v>53.166666666666671</v>
      </c>
      <c r="K394" s="31">
        <v>51.7</v>
      </c>
      <c r="L394" s="31">
        <v>50.15</v>
      </c>
      <c r="M394" s="31">
        <v>31.784220000000001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1965.1</v>
      </c>
      <c r="D395" s="38">
        <v>1962.2166666666665</v>
      </c>
      <c r="E395" s="38">
        <v>1951.083333333333</v>
      </c>
      <c r="F395" s="38">
        <v>1937.0666666666666</v>
      </c>
      <c r="G395" s="38">
        <v>1925.9333333333332</v>
      </c>
      <c r="H395" s="38">
        <v>1976.2333333333329</v>
      </c>
      <c r="I395" s="38">
        <v>1987.3666666666666</v>
      </c>
      <c r="J395" s="38">
        <v>2001.3833333333328</v>
      </c>
      <c r="K395" s="31">
        <v>1973.35</v>
      </c>
      <c r="L395" s="31">
        <v>1948.2</v>
      </c>
      <c r="M395" s="31">
        <v>0.92628999999999995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221.4</v>
      </c>
      <c r="D396" s="38">
        <v>220.63333333333335</v>
      </c>
      <c r="E396" s="38">
        <v>219.31666666666672</v>
      </c>
      <c r="F396" s="38">
        <v>217.23333333333338</v>
      </c>
      <c r="G396" s="38">
        <v>215.91666666666674</v>
      </c>
      <c r="H396" s="38">
        <v>222.7166666666667</v>
      </c>
      <c r="I396" s="38">
        <v>224.03333333333336</v>
      </c>
      <c r="J396" s="38">
        <v>226.11666666666667</v>
      </c>
      <c r="K396" s="31">
        <v>221.95</v>
      </c>
      <c r="L396" s="31">
        <v>218.55</v>
      </c>
      <c r="M396" s="31">
        <v>64.99606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238.35</v>
      </c>
      <c r="D397" s="38">
        <v>239.56666666666663</v>
      </c>
      <c r="E397" s="38">
        <v>235.93333333333328</v>
      </c>
      <c r="F397" s="38">
        <v>233.51666666666665</v>
      </c>
      <c r="G397" s="38">
        <v>229.8833333333333</v>
      </c>
      <c r="H397" s="38">
        <v>241.98333333333326</v>
      </c>
      <c r="I397" s="38">
        <v>245.61666666666665</v>
      </c>
      <c r="J397" s="38">
        <v>248.03333333333325</v>
      </c>
      <c r="K397" s="31">
        <v>243.2</v>
      </c>
      <c r="L397" s="31">
        <v>237.15</v>
      </c>
      <c r="M397" s="31">
        <v>172.49691000000001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153.44999999999999</v>
      </c>
      <c r="D398" s="38">
        <v>153.48333333333332</v>
      </c>
      <c r="E398" s="38">
        <v>152.21666666666664</v>
      </c>
      <c r="F398" s="38">
        <v>150.98333333333332</v>
      </c>
      <c r="G398" s="38">
        <v>149.71666666666664</v>
      </c>
      <c r="H398" s="38">
        <v>154.71666666666664</v>
      </c>
      <c r="I398" s="38">
        <v>155.98333333333335</v>
      </c>
      <c r="J398" s="38">
        <v>157.21666666666664</v>
      </c>
      <c r="K398" s="31">
        <v>154.75</v>
      </c>
      <c r="L398" s="31">
        <v>152.25</v>
      </c>
      <c r="M398" s="31">
        <v>15.360110000000001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938.15</v>
      </c>
      <c r="D399" s="38">
        <v>936.18333333333339</v>
      </c>
      <c r="E399" s="38">
        <v>931.91666666666674</v>
      </c>
      <c r="F399" s="38">
        <v>925.68333333333339</v>
      </c>
      <c r="G399" s="38">
        <v>921.41666666666674</v>
      </c>
      <c r="H399" s="38">
        <v>942.41666666666674</v>
      </c>
      <c r="I399" s="38">
        <v>946.68333333333339</v>
      </c>
      <c r="J399" s="38">
        <v>952.91666666666674</v>
      </c>
      <c r="K399" s="31">
        <v>940.45</v>
      </c>
      <c r="L399" s="31">
        <v>929.95</v>
      </c>
      <c r="M399" s="31">
        <v>0.68815000000000004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2519.4</v>
      </c>
      <c r="D400" s="38">
        <v>2518.7833333333333</v>
      </c>
      <c r="E400" s="38">
        <v>2499.6166666666668</v>
      </c>
      <c r="F400" s="38">
        <v>2479.8333333333335</v>
      </c>
      <c r="G400" s="38">
        <v>2460.666666666667</v>
      </c>
      <c r="H400" s="38">
        <v>2538.5666666666666</v>
      </c>
      <c r="I400" s="38">
        <v>2557.7333333333336</v>
      </c>
      <c r="J400" s="38">
        <v>2577.5166666666664</v>
      </c>
      <c r="K400" s="31">
        <v>2537.9499999999998</v>
      </c>
      <c r="L400" s="31">
        <v>2499</v>
      </c>
      <c r="M400" s="31">
        <v>38.565219999999997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116.1</v>
      </c>
      <c r="D401" s="38">
        <v>116.43333333333332</v>
      </c>
      <c r="E401" s="38">
        <v>115.26666666666665</v>
      </c>
      <c r="F401" s="38">
        <v>114.43333333333332</v>
      </c>
      <c r="G401" s="38">
        <v>113.26666666666665</v>
      </c>
      <c r="H401" s="38">
        <v>117.26666666666665</v>
      </c>
      <c r="I401" s="38">
        <v>118.43333333333331</v>
      </c>
      <c r="J401" s="38">
        <v>119.26666666666665</v>
      </c>
      <c r="K401" s="31">
        <v>117.6</v>
      </c>
      <c r="L401" s="31">
        <v>115.6</v>
      </c>
      <c r="M401" s="31">
        <v>4.7987099999999998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699.85</v>
      </c>
      <c r="D402" s="38">
        <v>705.98333333333346</v>
      </c>
      <c r="E402" s="38">
        <v>691.51666666666688</v>
      </c>
      <c r="F402" s="38">
        <v>683.18333333333339</v>
      </c>
      <c r="G402" s="38">
        <v>668.71666666666681</v>
      </c>
      <c r="H402" s="38">
        <v>714.31666666666695</v>
      </c>
      <c r="I402" s="38">
        <v>728.78333333333342</v>
      </c>
      <c r="J402" s="38">
        <v>737.11666666666702</v>
      </c>
      <c r="K402" s="31">
        <v>720.45</v>
      </c>
      <c r="L402" s="31">
        <v>697.65</v>
      </c>
      <c r="M402" s="31">
        <v>1.7524900000000001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473.65</v>
      </c>
      <c r="D403" s="38">
        <v>478.0333333333333</v>
      </c>
      <c r="E403" s="38">
        <v>465.21666666666658</v>
      </c>
      <c r="F403" s="38">
        <v>456.7833333333333</v>
      </c>
      <c r="G403" s="38">
        <v>443.96666666666658</v>
      </c>
      <c r="H403" s="38">
        <v>486.46666666666658</v>
      </c>
      <c r="I403" s="38">
        <v>499.2833333333333</v>
      </c>
      <c r="J403" s="38">
        <v>507.71666666666658</v>
      </c>
      <c r="K403" s="31">
        <v>490.85</v>
      </c>
      <c r="L403" s="31">
        <v>469.6</v>
      </c>
      <c r="M403" s="31">
        <v>32.413849999999996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808.75</v>
      </c>
      <c r="D404" s="38">
        <v>810.25</v>
      </c>
      <c r="E404" s="38">
        <v>799.5</v>
      </c>
      <c r="F404" s="38">
        <v>790.25</v>
      </c>
      <c r="G404" s="38">
        <v>779.5</v>
      </c>
      <c r="H404" s="38">
        <v>819.5</v>
      </c>
      <c r="I404" s="38">
        <v>830.25</v>
      </c>
      <c r="J404" s="38">
        <v>839.5</v>
      </c>
      <c r="K404" s="31">
        <v>821</v>
      </c>
      <c r="L404" s="31">
        <v>801</v>
      </c>
      <c r="M404" s="31">
        <v>0.38225999999999999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1545.35</v>
      </c>
      <c r="D405" s="38">
        <v>1546.7833333333335</v>
      </c>
      <c r="E405" s="38">
        <v>1539.5666666666671</v>
      </c>
      <c r="F405" s="38">
        <v>1533.7833333333335</v>
      </c>
      <c r="G405" s="38">
        <v>1526.5666666666671</v>
      </c>
      <c r="H405" s="38">
        <v>1552.5666666666671</v>
      </c>
      <c r="I405" s="38">
        <v>1559.7833333333338</v>
      </c>
      <c r="J405" s="38">
        <v>1565.5666666666671</v>
      </c>
      <c r="K405" s="31">
        <v>1554</v>
      </c>
      <c r="L405" s="31">
        <v>1541</v>
      </c>
      <c r="M405" s="31">
        <v>1.64042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95.3</v>
      </c>
      <c r="D406" s="38">
        <v>95.333333333333329</v>
      </c>
      <c r="E406" s="38">
        <v>94.766666666666652</v>
      </c>
      <c r="F406" s="38">
        <v>94.23333333333332</v>
      </c>
      <c r="G406" s="38">
        <v>93.666666666666643</v>
      </c>
      <c r="H406" s="38">
        <v>95.86666666666666</v>
      </c>
      <c r="I406" s="38">
        <v>96.433333333333351</v>
      </c>
      <c r="J406" s="38">
        <v>96.966666666666669</v>
      </c>
      <c r="K406" s="31">
        <v>95.9</v>
      </c>
      <c r="L406" s="31">
        <v>94.8</v>
      </c>
      <c r="M406" s="31">
        <v>42.380769999999998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7204.2</v>
      </c>
      <c r="D407" s="38">
        <v>7193.666666666667</v>
      </c>
      <c r="E407" s="38">
        <v>7152.3333333333339</v>
      </c>
      <c r="F407" s="38">
        <v>7100.4666666666672</v>
      </c>
      <c r="G407" s="38">
        <v>7059.1333333333341</v>
      </c>
      <c r="H407" s="38">
        <v>7245.5333333333338</v>
      </c>
      <c r="I407" s="38">
        <v>7286.8666666666677</v>
      </c>
      <c r="J407" s="38">
        <v>7338.7333333333336</v>
      </c>
      <c r="K407" s="31">
        <v>7235</v>
      </c>
      <c r="L407" s="31">
        <v>7141.8</v>
      </c>
      <c r="M407" s="31">
        <v>8.6199999999999999E-2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1335.85</v>
      </c>
      <c r="D408" s="38">
        <v>1338.2166666666665</v>
      </c>
      <c r="E408" s="38">
        <v>1322.583333333333</v>
      </c>
      <c r="F408" s="38">
        <v>1309.3166666666666</v>
      </c>
      <c r="G408" s="38">
        <v>1293.6833333333332</v>
      </c>
      <c r="H408" s="38">
        <v>1351.4833333333329</v>
      </c>
      <c r="I408" s="38">
        <v>1367.1166666666666</v>
      </c>
      <c r="J408" s="38">
        <v>1380.3833333333328</v>
      </c>
      <c r="K408" s="31">
        <v>1353.85</v>
      </c>
      <c r="L408" s="31">
        <v>1324.95</v>
      </c>
      <c r="M408" s="31">
        <v>0.69527000000000005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830.1</v>
      </c>
      <c r="D409" s="38">
        <v>833.01666666666677</v>
      </c>
      <c r="E409" s="38">
        <v>825.03333333333353</v>
      </c>
      <c r="F409" s="38">
        <v>819.96666666666681</v>
      </c>
      <c r="G409" s="38">
        <v>811.98333333333358</v>
      </c>
      <c r="H409" s="38">
        <v>838.08333333333348</v>
      </c>
      <c r="I409" s="38">
        <v>846.06666666666683</v>
      </c>
      <c r="J409" s="38">
        <v>851.13333333333344</v>
      </c>
      <c r="K409" s="31">
        <v>841</v>
      </c>
      <c r="L409" s="31">
        <v>827.95</v>
      </c>
      <c r="M409" s="31">
        <v>21.563770000000002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1286.75</v>
      </c>
      <c r="D410" s="38">
        <v>1292.8999999999999</v>
      </c>
      <c r="E410" s="38">
        <v>1272.5999999999997</v>
      </c>
      <c r="F410" s="38">
        <v>1258.4499999999998</v>
      </c>
      <c r="G410" s="38">
        <v>1238.1499999999996</v>
      </c>
      <c r="H410" s="38">
        <v>1307.0499999999997</v>
      </c>
      <c r="I410" s="38">
        <v>1327.35</v>
      </c>
      <c r="J410" s="38">
        <v>1341.4999999999998</v>
      </c>
      <c r="K410" s="31">
        <v>1313.2</v>
      </c>
      <c r="L410" s="31">
        <v>1278.75</v>
      </c>
      <c r="M410" s="31">
        <v>14.052630000000001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2960.45</v>
      </c>
      <c r="D411" s="38">
        <v>2965.0333333333328</v>
      </c>
      <c r="E411" s="38">
        <v>2943.2166666666658</v>
      </c>
      <c r="F411" s="38">
        <v>2925.9833333333331</v>
      </c>
      <c r="G411" s="38">
        <v>2904.1666666666661</v>
      </c>
      <c r="H411" s="38">
        <v>2982.2666666666655</v>
      </c>
      <c r="I411" s="38">
        <v>3004.083333333333</v>
      </c>
      <c r="J411" s="38">
        <v>3021.3166666666652</v>
      </c>
      <c r="K411" s="31">
        <v>2986.85</v>
      </c>
      <c r="L411" s="31">
        <v>2947.8</v>
      </c>
      <c r="M411" s="31">
        <v>0.55101999999999995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421.9</v>
      </c>
      <c r="D412" s="38">
        <v>421.26666666666665</v>
      </c>
      <c r="E412" s="38">
        <v>417.63333333333333</v>
      </c>
      <c r="F412" s="38">
        <v>413.36666666666667</v>
      </c>
      <c r="G412" s="38">
        <v>409.73333333333335</v>
      </c>
      <c r="H412" s="38">
        <v>425.5333333333333</v>
      </c>
      <c r="I412" s="38">
        <v>429.16666666666663</v>
      </c>
      <c r="J412" s="38">
        <v>433.43333333333328</v>
      </c>
      <c r="K412" s="31">
        <v>424.9</v>
      </c>
      <c r="L412" s="31">
        <v>417</v>
      </c>
      <c r="M412" s="31">
        <v>1.2648200000000001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789.8</v>
      </c>
      <c r="D413" s="38">
        <v>791.19999999999993</v>
      </c>
      <c r="E413" s="38">
        <v>782.69999999999982</v>
      </c>
      <c r="F413" s="38">
        <v>775.59999999999991</v>
      </c>
      <c r="G413" s="38">
        <v>767.0999999999998</v>
      </c>
      <c r="H413" s="38">
        <v>798.29999999999984</v>
      </c>
      <c r="I413" s="38">
        <v>806.80000000000007</v>
      </c>
      <c r="J413" s="38">
        <v>813.89999999999986</v>
      </c>
      <c r="K413" s="31">
        <v>799.7</v>
      </c>
      <c r="L413" s="31">
        <v>784.1</v>
      </c>
      <c r="M413" s="31">
        <v>0.63117999999999996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23862.7</v>
      </c>
      <c r="D414" s="38">
        <v>23817.966666666671</v>
      </c>
      <c r="E414" s="38">
        <v>23703.03333333334</v>
      </c>
      <c r="F414" s="38">
        <v>23543.366666666669</v>
      </c>
      <c r="G414" s="38">
        <v>23428.433333333338</v>
      </c>
      <c r="H414" s="38">
        <v>23977.633333333342</v>
      </c>
      <c r="I414" s="38">
        <v>24092.566666666669</v>
      </c>
      <c r="J414" s="38">
        <v>24252.233333333344</v>
      </c>
      <c r="K414" s="31">
        <v>23932.9</v>
      </c>
      <c r="L414" s="31">
        <v>23658.3</v>
      </c>
      <c r="M414" s="31">
        <v>0.16675999999999999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44.9</v>
      </c>
      <c r="D415" s="38">
        <v>45.033333333333331</v>
      </c>
      <c r="E415" s="38">
        <v>44.466666666666661</v>
      </c>
      <c r="F415" s="38">
        <v>44.033333333333331</v>
      </c>
      <c r="G415" s="38">
        <v>43.466666666666661</v>
      </c>
      <c r="H415" s="38">
        <v>45.466666666666661</v>
      </c>
      <c r="I415" s="38">
        <v>46.033333333333324</v>
      </c>
      <c r="J415" s="38">
        <v>46.466666666666661</v>
      </c>
      <c r="K415" s="31">
        <v>45.6</v>
      </c>
      <c r="L415" s="31">
        <v>44.6</v>
      </c>
      <c r="M415" s="31">
        <v>55.371510000000001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1845.05</v>
      </c>
      <c r="D416" s="38">
        <v>1843.2333333333333</v>
      </c>
      <c r="E416" s="38">
        <v>1832.5166666666667</v>
      </c>
      <c r="F416" s="38">
        <v>1819.9833333333333</v>
      </c>
      <c r="G416" s="38">
        <v>1809.2666666666667</v>
      </c>
      <c r="H416" s="38">
        <v>1855.7666666666667</v>
      </c>
      <c r="I416" s="38">
        <v>1866.4833333333333</v>
      </c>
      <c r="J416" s="38">
        <v>1879.0166666666667</v>
      </c>
      <c r="K416" s="31">
        <v>1853.95</v>
      </c>
      <c r="L416" s="31">
        <v>1830.7</v>
      </c>
      <c r="M416" s="31">
        <v>9.78416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465.25</v>
      </c>
      <c r="D417" s="38">
        <v>468.84999999999997</v>
      </c>
      <c r="E417" s="38">
        <v>460.19999999999993</v>
      </c>
      <c r="F417" s="38">
        <v>455.15</v>
      </c>
      <c r="G417" s="38">
        <v>446.49999999999994</v>
      </c>
      <c r="H417" s="38">
        <v>473.89999999999992</v>
      </c>
      <c r="I417" s="38">
        <v>482.5499999999999</v>
      </c>
      <c r="J417" s="38">
        <v>487.59999999999991</v>
      </c>
      <c r="K417" s="31">
        <v>477.5</v>
      </c>
      <c r="L417" s="31">
        <v>463.8</v>
      </c>
      <c r="M417" s="31">
        <v>3.3816999999999999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3663.65</v>
      </c>
      <c r="D418" s="38">
        <v>3667.5833333333335</v>
      </c>
      <c r="E418" s="38">
        <v>3647.1166666666668</v>
      </c>
      <c r="F418" s="38">
        <v>3630.5833333333335</v>
      </c>
      <c r="G418" s="38">
        <v>3610.1166666666668</v>
      </c>
      <c r="H418" s="38">
        <v>3684.1166666666668</v>
      </c>
      <c r="I418" s="38">
        <v>3704.583333333333</v>
      </c>
      <c r="J418" s="38">
        <v>3721.1166666666668</v>
      </c>
      <c r="K418" s="31">
        <v>3688.05</v>
      </c>
      <c r="L418" s="31">
        <v>3651.05</v>
      </c>
      <c r="M418" s="31">
        <v>1.7918000000000001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59.05</v>
      </c>
      <c r="D419" s="38">
        <v>57.983333333333327</v>
      </c>
      <c r="E419" s="38">
        <v>56.266666666666652</v>
      </c>
      <c r="F419" s="38">
        <v>53.483333333333327</v>
      </c>
      <c r="G419" s="38">
        <v>51.766666666666652</v>
      </c>
      <c r="H419" s="38">
        <v>60.766666666666652</v>
      </c>
      <c r="I419" s="38">
        <v>62.483333333333334</v>
      </c>
      <c r="J419" s="38">
        <v>65.266666666666652</v>
      </c>
      <c r="K419" s="31">
        <v>59.7</v>
      </c>
      <c r="L419" s="31">
        <v>55.2</v>
      </c>
      <c r="M419" s="31">
        <v>248.99842000000001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5053.3999999999996</v>
      </c>
      <c r="D420" s="38">
        <v>5055.083333333333</v>
      </c>
      <c r="E420" s="38">
        <v>5000.3166666666657</v>
      </c>
      <c r="F420" s="38">
        <v>4947.2333333333327</v>
      </c>
      <c r="G420" s="38">
        <v>4892.4666666666653</v>
      </c>
      <c r="H420" s="38">
        <v>5108.1666666666661</v>
      </c>
      <c r="I420" s="38">
        <v>5162.9333333333343</v>
      </c>
      <c r="J420" s="38">
        <v>5216.0166666666664</v>
      </c>
      <c r="K420" s="31">
        <v>5109.8500000000004</v>
      </c>
      <c r="L420" s="31">
        <v>5002</v>
      </c>
      <c r="M420" s="31">
        <v>0.12869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577.5</v>
      </c>
      <c r="D421" s="38">
        <v>580.68333333333339</v>
      </c>
      <c r="E421" s="38">
        <v>571.16666666666674</v>
      </c>
      <c r="F421" s="38">
        <v>564.83333333333337</v>
      </c>
      <c r="G421" s="38">
        <v>555.31666666666672</v>
      </c>
      <c r="H421" s="38">
        <v>587.01666666666677</v>
      </c>
      <c r="I421" s="38">
        <v>596.53333333333342</v>
      </c>
      <c r="J421" s="38">
        <v>602.86666666666679</v>
      </c>
      <c r="K421" s="31">
        <v>590.20000000000005</v>
      </c>
      <c r="L421" s="31">
        <v>574.35</v>
      </c>
      <c r="M421" s="31">
        <v>4.07043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4359.3999999999996</v>
      </c>
      <c r="D422" s="38">
        <v>4343.833333333333</v>
      </c>
      <c r="E422" s="38">
        <v>4300.5666666666657</v>
      </c>
      <c r="F422" s="38">
        <v>4241.7333333333327</v>
      </c>
      <c r="G422" s="38">
        <v>4198.4666666666653</v>
      </c>
      <c r="H422" s="38">
        <v>4402.6666666666661</v>
      </c>
      <c r="I422" s="38">
        <v>4445.9333333333343</v>
      </c>
      <c r="J422" s="38">
        <v>4504.7666666666664</v>
      </c>
      <c r="K422" s="31">
        <v>4387.1000000000004</v>
      </c>
      <c r="L422" s="31">
        <v>4285</v>
      </c>
      <c r="M422" s="31">
        <v>2.34829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611.35</v>
      </c>
      <c r="D423" s="38">
        <v>606.94999999999993</v>
      </c>
      <c r="E423" s="38">
        <v>597.54999999999984</v>
      </c>
      <c r="F423" s="38">
        <v>583.74999999999989</v>
      </c>
      <c r="G423" s="38">
        <v>574.3499999999998</v>
      </c>
      <c r="H423" s="38">
        <v>620.74999999999989</v>
      </c>
      <c r="I423" s="38">
        <v>630.15</v>
      </c>
      <c r="J423" s="38">
        <v>643.94999999999993</v>
      </c>
      <c r="K423" s="31">
        <v>616.35</v>
      </c>
      <c r="L423" s="31">
        <v>593.15</v>
      </c>
      <c r="M423" s="31">
        <v>32.958590000000001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1022.05</v>
      </c>
      <c r="D424" s="38">
        <v>1025.05</v>
      </c>
      <c r="E424" s="38">
        <v>1011</v>
      </c>
      <c r="F424" s="38">
        <v>999.95</v>
      </c>
      <c r="G424" s="38">
        <v>985.90000000000009</v>
      </c>
      <c r="H424" s="38">
        <v>1036.0999999999999</v>
      </c>
      <c r="I424" s="38">
        <v>1050.1499999999996</v>
      </c>
      <c r="J424" s="38">
        <v>1061.1999999999998</v>
      </c>
      <c r="K424" s="31">
        <v>1039.0999999999999</v>
      </c>
      <c r="L424" s="31">
        <v>1014</v>
      </c>
      <c r="M424" s="31">
        <v>4.2098000000000004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2300.75</v>
      </c>
      <c r="D425" s="38">
        <v>2305.2333333333331</v>
      </c>
      <c r="E425" s="38">
        <v>2287.4666666666662</v>
      </c>
      <c r="F425" s="38">
        <v>2274.1833333333329</v>
      </c>
      <c r="G425" s="38">
        <v>2256.4166666666661</v>
      </c>
      <c r="H425" s="38">
        <v>2318.5166666666664</v>
      </c>
      <c r="I425" s="38">
        <v>2336.2833333333338</v>
      </c>
      <c r="J425" s="38">
        <v>2349.5666666666666</v>
      </c>
      <c r="K425" s="31">
        <v>2323</v>
      </c>
      <c r="L425" s="31">
        <v>2291.9499999999998</v>
      </c>
      <c r="M425" s="31">
        <v>1.8019099999999999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617</v>
      </c>
      <c r="D426" s="38">
        <v>615.2833333333333</v>
      </c>
      <c r="E426" s="38">
        <v>608.76666666666665</v>
      </c>
      <c r="F426" s="38">
        <v>600.5333333333333</v>
      </c>
      <c r="G426" s="38">
        <v>594.01666666666665</v>
      </c>
      <c r="H426" s="38">
        <v>623.51666666666665</v>
      </c>
      <c r="I426" s="38">
        <v>630.0333333333333</v>
      </c>
      <c r="J426" s="38">
        <v>638.26666666666665</v>
      </c>
      <c r="K426" s="31">
        <v>621.79999999999995</v>
      </c>
      <c r="L426" s="31">
        <v>607.04999999999995</v>
      </c>
      <c r="M426" s="31">
        <v>5.0899900000000002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568.5</v>
      </c>
      <c r="D427" s="38">
        <v>570.15</v>
      </c>
      <c r="E427" s="38">
        <v>565.84999999999991</v>
      </c>
      <c r="F427" s="38">
        <v>563.19999999999993</v>
      </c>
      <c r="G427" s="38">
        <v>558.89999999999986</v>
      </c>
      <c r="H427" s="38">
        <v>572.79999999999995</v>
      </c>
      <c r="I427" s="38">
        <v>577.09999999999991</v>
      </c>
      <c r="J427" s="38">
        <v>579.75</v>
      </c>
      <c r="K427" s="31">
        <v>574.45000000000005</v>
      </c>
      <c r="L427" s="31">
        <v>567.5</v>
      </c>
      <c r="M427" s="31">
        <v>140.73412999999999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85.7</v>
      </c>
      <c r="D428" s="38">
        <v>85.95</v>
      </c>
      <c r="E428" s="38">
        <v>85.2</v>
      </c>
      <c r="F428" s="38">
        <v>84.7</v>
      </c>
      <c r="G428" s="38">
        <v>83.95</v>
      </c>
      <c r="H428" s="38">
        <v>86.45</v>
      </c>
      <c r="I428" s="38">
        <v>87.2</v>
      </c>
      <c r="J428" s="38">
        <v>87.7</v>
      </c>
      <c r="K428" s="31">
        <v>86.7</v>
      </c>
      <c r="L428" s="31">
        <v>85.45</v>
      </c>
      <c r="M428" s="31">
        <v>87.501739999999998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363.45</v>
      </c>
      <c r="D429" s="38">
        <v>365.45</v>
      </c>
      <c r="E429" s="38">
        <v>360</v>
      </c>
      <c r="F429" s="38">
        <v>356.55</v>
      </c>
      <c r="G429" s="38">
        <v>351.1</v>
      </c>
      <c r="H429" s="38">
        <v>368.9</v>
      </c>
      <c r="I429" s="38">
        <v>374.34999999999991</v>
      </c>
      <c r="J429" s="38">
        <v>377.79999999999995</v>
      </c>
      <c r="K429" s="31">
        <v>370.9</v>
      </c>
      <c r="L429" s="31">
        <v>362</v>
      </c>
      <c r="M429" s="31">
        <v>2.68927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153.30000000000001</v>
      </c>
      <c r="D430" s="38">
        <v>153.08333333333334</v>
      </c>
      <c r="E430" s="38">
        <v>151.51666666666668</v>
      </c>
      <c r="F430" s="38">
        <v>149.73333333333335</v>
      </c>
      <c r="G430" s="38">
        <v>148.16666666666669</v>
      </c>
      <c r="H430" s="38">
        <v>154.86666666666667</v>
      </c>
      <c r="I430" s="38">
        <v>156.43333333333334</v>
      </c>
      <c r="J430" s="38">
        <v>158.21666666666667</v>
      </c>
      <c r="K430" s="31">
        <v>154.65</v>
      </c>
      <c r="L430" s="31">
        <v>151.30000000000001</v>
      </c>
      <c r="M430" s="31">
        <v>10.874510000000001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404.7</v>
      </c>
      <c r="D431" s="38">
        <v>405.45</v>
      </c>
      <c r="E431" s="38">
        <v>403.2</v>
      </c>
      <c r="F431" s="38">
        <v>401.7</v>
      </c>
      <c r="G431" s="38">
        <v>399.45</v>
      </c>
      <c r="H431" s="38">
        <v>406.95</v>
      </c>
      <c r="I431" s="38">
        <v>409.2</v>
      </c>
      <c r="J431" s="38">
        <v>410.7</v>
      </c>
      <c r="K431" s="31">
        <v>407.7</v>
      </c>
      <c r="L431" s="31">
        <v>403.95</v>
      </c>
      <c r="M431" s="31">
        <v>2.6376200000000001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224.4</v>
      </c>
      <c r="D432" s="38">
        <v>225.33333333333334</v>
      </c>
      <c r="E432" s="38">
        <v>223.06666666666669</v>
      </c>
      <c r="F432" s="38">
        <v>221.73333333333335</v>
      </c>
      <c r="G432" s="38">
        <v>219.4666666666667</v>
      </c>
      <c r="H432" s="38">
        <v>226.66666666666669</v>
      </c>
      <c r="I432" s="38">
        <v>228.93333333333334</v>
      </c>
      <c r="J432" s="38">
        <v>230.26666666666668</v>
      </c>
      <c r="K432" s="31">
        <v>227.6</v>
      </c>
      <c r="L432" s="31">
        <v>224</v>
      </c>
      <c r="M432" s="31">
        <v>1.4161699999999999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1137.55</v>
      </c>
      <c r="D433" s="38">
        <v>1138.1833333333334</v>
      </c>
      <c r="E433" s="38">
        <v>1129.3666666666668</v>
      </c>
      <c r="F433" s="38">
        <v>1121.1833333333334</v>
      </c>
      <c r="G433" s="38">
        <v>1112.3666666666668</v>
      </c>
      <c r="H433" s="38">
        <v>1146.3666666666668</v>
      </c>
      <c r="I433" s="38">
        <v>1155.1833333333334</v>
      </c>
      <c r="J433" s="38">
        <v>1163.3666666666668</v>
      </c>
      <c r="K433" s="31">
        <v>1147</v>
      </c>
      <c r="L433" s="31">
        <v>1130</v>
      </c>
      <c r="M433" s="31">
        <v>14.38879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542</v>
      </c>
      <c r="D434" s="38">
        <v>543.31666666666661</v>
      </c>
      <c r="E434" s="38">
        <v>537.78333333333319</v>
      </c>
      <c r="F434" s="38">
        <v>533.56666666666661</v>
      </c>
      <c r="G434" s="38">
        <v>528.03333333333319</v>
      </c>
      <c r="H434" s="38">
        <v>547.53333333333319</v>
      </c>
      <c r="I434" s="38">
        <v>553.06666666666649</v>
      </c>
      <c r="J434" s="38">
        <v>557.28333333333319</v>
      </c>
      <c r="K434" s="31">
        <v>548.85</v>
      </c>
      <c r="L434" s="31">
        <v>539.1</v>
      </c>
      <c r="M434" s="31">
        <v>7.5520699999999996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2596.9</v>
      </c>
      <c r="D435" s="38">
        <v>2596</v>
      </c>
      <c r="E435" s="38">
        <v>2582</v>
      </c>
      <c r="F435" s="38">
        <v>2567.1</v>
      </c>
      <c r="G435" s="38">
        <v>2553.1</v>
      </c>
      <c r="H435" s="38">
        <v>2610.9</v>
      </c>
      <c r="I435" s="38">
        <v>2624.9</v>
      </c>
      <c r="J435" s="38">
        <v>2639.8</v>
      </c>
      <c r="K435" s="31">
        <v>2610</v>
      </c>
      <c r="L435" s="31">
        <v>2581.1</v>
      </c>
      <c r="M435" s="31">
        <v>0.18468999999999999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1266.25</v>
      </c>
      <c r="D436" s="38">
        <v>1263.9333333333334</v>
      </c>
      <c r="E436" s="38">
        <v>1252.3666666666668</v>
      </c>
      <c r="F436" s="38">
        <v>1238.4833333333333</v>
      </c>
      <c r="G436" s="38">
        <v>1226.9166666666667</v>
      </c>
      <c r="H436" s="38">
        <v>1277.8166666666668</v>
      </c>
      <c r="I436" s="38">
        <v>1289.3833333333334</v>
      </c>
      <c r="J436" s="38">
        <v>1303.2666666666669</v>
      </c>
      <c r="K436" s="31">
        <v>1275.5</v>
      </c>
      <c r="L436" s="31">
        <v>1250.05</v>
      </c>
      <c r="M436" s="31">
        <v>1.2937000000000001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364.85</v>
      </c>
      <c r="D437" s="38">
        <v>366.65000000000003</v>
      </c>
      <c r="E437" s="38">
        <v>362.20000000000005</v>
      </c>
      <c r="F437" s="38">
        <v>359.55</v>
      </c>
      <c r="G437" s="38">
        <v>355.1</v>
      </c>
      <c r="H437" s="38">
        <v>369.30000000000007</v>
      </c>
      <c r="I437" s="38">
        <v>373.75</v>
      </c>
      <c r="J437" s="38">
        <v>376.40000000000009</v>
      </c>
      <c r="K437" s="31">
        <v>371.1</v>
      </c>
      <c r="L437" s="31">
        <v>364</v>
      </c>
      <c r="M437" s="31">
        <v>6.2328200000000002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387.8</v>
      </c>
      <c r="D438" s="38">
        <v>389.93333333333334</v>
      </c>
      <c r="E438" s="38">
        <v>383.86666666666667</v>
      </c>
      <c r="F438" s="38">
        <v>379.93333333333334</v>
      </c>
      <c r="G438" s="38">
        <v>373.86666666666667</v>
      </c>
      <c r="H438" s="38">
        <v>393.86666666666667</v>
      </c>
      <c r="I438" s="38">
        <v>399.93333333333339</v>
      </c>
      <c r="J438" s="38">
        <v>403.86666666666667</v>
      </c>
      <c r="K438" s="31">
        <v>396</v>
      </c>
      <c r="L438" s="31">
        <v>386</v>
      </c>
      <c r="M438" s="31">
        <v>2.9185599999999998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4411.6000000000004</v>
      </c>
      <c r="D439" s="38">
        <v>4394.2666666666664</v>
      </c>
      <c r="E439" s="38">
        <v>4333.5333333333328</v>
      </c>
      <c r="F439" s="38">
        <v>4255.4666666666662</v>
      </c>
      <c r="G439" s="38">
        <v>4194.7333333333327</v>
      </c>
      <c r="H439" s="38">
        <v>4472.333333333333</v>
      </c>
      <c r="I439" s="38">
        <v>4533.0666666666666</v>
      </c>
      <c r="J439" s="38">
        <v>4611.1333333333332</v>
      </c>
      <c r="K439" s="31">
        <v>4455</v>
      </c>
      <c r="L439" s="31">
        <v>4316.2</v>
      </c>
      <c r="M439" s="31">
        <v>4.9959199999999999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520.25</v>
      </c>
      <c r="D440" s="38">
        <v>522.66666666666663</v>
      </c>
      <c r="E440" s="38">
        <v>512.83333333333326</v>
      </c>
      <c r="F440" s="38">
        <v>505.41666666666663</v>
      </c>
      <c r="G440" s="38">
        <v>495.58333333333326</v>
      </c>
      <c r="H440" s="38">
        <v>530.08333333333326</v>
      </c>
      <c r="I440" s="38">
        <v>539.91666666666652</v>
      </c>
      <c r="J440" s="38">
        <v>547.33333333333326</v>
      </c>
      <c r="K440" s="31">
        <v>532.5</v>
      </c>
      <c r="L440" s="31">
        <v>515.25</v>
      </c>
      <c r="M440" s="31">
        <v>3.81189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20.85</v>
      </c>
      <c r="D441" s="38">
        <v>20.55</v>
      </c>
      <c r="E441" s="38">
        <v>20.25</v>
      </c>
      <c r="F441" s="38">
        <v>19.649999999999999</v>
      </c>
      <c r="G441" s="38">
        <v>19.349999999999998</v>
      </c>
      <c r="H441" s="38">
        <v>21.150000000000002</v>
      </c>
      <c r="I441" s="38">
        <v>21.450000000000006</v>
      </c>
      <c r="J441" s="38">
        <v>22.050000000000004</v>
      </c>
      <c r="K441" s="31">
        <v>20.85</v>
      </c>
      <c r="L441" s="31">
        <v>19.95</v>
      </c>
      <c r="M441" s="31">
        <v>1896.24524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281.8</v>
      </c>
      <c r="D442" s="38">
        <v>283.86666666666667</v>
      </c>
      <c r="E442" s="38">
        <v>277.93333333333334</v>
      </c>
      <c r="F442" s="38">
        <v>274.06666666666666</v>
      </c>
      <c r="G442" s="38">
        <v>268.13333333333333</v>
      </c>
      <c r="H442" s="38">
        <v>287.73333333333335</v>
      </c>
      <c r="I442" s="38">
        <v>293.66666666666674</v>
      </c>
      <c r="J442" s="38">
        <v>297.53333333333336</v>
      </c>
      <c r="K442" s="31">
        <v>289.8</v>
      </c>
      <c r="L442" s="31">
        <v>280</v>
      </c>
      <c r="M442" s="31">
        <v>13.672269999999999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816.05</v>
      </c>
      <c r="D443" s="38">
        <v>815.9</v>
      </c>
      <c r="E443" s="38">
        <v>807.59999999999991</v>
      </c>
      <c r="F443" s="38">
        <v>799.15</v>
      </c>
      <c r="G443" s="38">
        <v>790.84999999999991</v>
      </c>
      <c r="H443" s="38">
        <v>824.34999999999991</v>
      </c>
      <c r="I443" s="38">
        <v>832.64999999999986</v>
      </c>
      <c r="J443" s="38">
        <v>841.09999999999991</v>
      </c>
      <c r="K443" s="31">
        <v>824.2</v>
      </c>
      <c r="L443" s="31">
        <v>807.45</v>
      </c>
      <c r="M443" s="31">
        <v>3.7834099999999999</v>
      </c>
      <c r="N443" s="1"/>
      <c r="O443" s="1"/>
    </row>
    <row r="444" spans="1:15" ht="12.75" customHeight="1">
      <c r="A444" s="33">
        <v>434</v>
      </c>
      <c r="B444" s="58" t="s">
        <v>871</v>
      </c>
      <c r="C444" s="31">
        <v>542.45000000000005</v>
      </c>
      <c r="D444" s="38">
        <v>550.98333333333335</v>
      </c>
      <c r="E444" s="38">
        <v>527.51666666666665</v>
      </c>
      <c r="F444" s="38">
        <v>512.58333333333326</v>
      </c>
      <c r="G444" s="38">
        <v>489.11666666666656</v>
      </c>
      <c r="H444" s="38">
        <v>565.91666666666674</v>
      </c>
      <c r="I444" s="38">
        <v>589.38333333333344</v>
      </c>
      <c r="J444" s="38">
        <v>604.31666666666683</v>
      </c>
      <c r="K444" s="31">
        <v>574.45000000000005</v>
      </c>
      <c r="L444" s="31">
        <v>536.04999999999995</v>
      </c>
      <c r="M444" s="31">
        <v>17.046220000000002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1033.75</v>
      </c>
      <c r="D445" s="38">
        <v>1039.2333333333333</v>
      </c>
      <c r="E445" s="38">
        <v>1024.5166666666667</v>
      </c>
      <c r="F445" s="38">
        <v>1015.2833333333333</v>
      </c>
      <c r="G445" s="38">
        <v>1000.5666666666666</v>
      </c>
      <c r="H445" s="38">
        <v>1048.4666666666667</v>
      </c>
      <c r="I445" s="38">
        <v>1063.1833333333334</v>
      </c>
      <c r="J445" s="38">
        <v>1072.4166666666667</v>
      </c>
      <c r="K445" s="31">
        <v>1053.95</v>
      </c>
      <c r="L445" s="31">
        <v>1030</v>
      </c>
      <c r="M445" s="31">
        <v>4.3394700000000004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1004</v>
      </c>
      <c r="D446" s="38">
        <v>1004</v>
      </c>
      <c r="E446" s="38">
        <v>1000</v>
      </c>
      <c r="F446" s="38">
        <v>996</v>
      </c>
      <c r="G446" s="38">
        <v>992</v>
      </c>
      <c r="H446" s="38">
        <v>1008</v>
      </c>
      <c r="I446" s="38">
        <v>1012</v>
      </c>
      <c r="J446" s="38">
        <v>1016</v>
      </c>
      <c r="K446" s="31">
        <v>1008</v>
      </c>
      <c r="L446" s="31">
        <v>1000</v>
      </c>
      <c r="M446" s="31">
        <v>4.2654500000000004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1782.15</v>
      </c>
      <c r="D447" s="38">
        <v>1758.3833333333332</v>
      </c>
      <c r="E447" s="38">
        <v>1729.7666666666664</v>
      </c>
      <c r="F447" s="38">
        <v>1677.3833333333332</v>
      </c>
      <c r="G447" s="38">
        <v>1648.7666666666664</v>
      </c>
      <c r="H447" s="38">
        <v>1810.7666666666664</v>
      </c>
      <c r="I447" s="38">
        <v>1839.3833333333332</v>
      </c>
      <c r="J447" s="38">
        <v>1891.7666666666664</v>
      </c>
      <c r="K447" s="31">
        <v>1787</v>
      </c>
      <c r="L447" s="31">
        <v>1706</v>
      </c>
      <c r="M447" s="31">
        <v>19.779630000000001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3382.15</v>
      </c>
      <c r="D448" s="38">
        <v>3386.0666666666671</v>
      </c>
      <c r="E448" s="38">
        <v>3361.1333333333341</v>
      </c>
      <c r="F448" s="38">
        <v>3340.1166666666672</v>
      </c>
      <c r="G448" s="38">
        <v>3315.1833333333343</v>
      </c>
      <c r="H448" s="38">
        <v>3407.0833333333339</v>
      </c>
      <c r="I448" s="38">
        <v>3432.0166666666673</v>
      </c>
      <c r="J448" s="38">
        <v>3453.0333333333338</v>
      </c>
      <c r="K448" s="31">
        <v>3411</v>
      </c>
      <c r="L448" s="31">
        <v>3365.05</v>
      </c>
      <c r="M448" s="31">
        <v>12.22012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848.8</v>
      </c>
      <c r="D449" s="38">
        <v>848.11666666666667</v>
      </c>
      <c r="E449" s="38">
        <v>844.68333333333339</v>
      </c>
      <c r="F449" s="38">
        <v>840.56666666666672</v>
      </c>
      <c r="G449" s="38">
        <v>837.13333333333344</v>
      </c>
      <c r="H449" s="38">
        <v>852.23333333333335</v>
      </c>
      <c r="I449" s="38">
        <v>855.66666666666652</v>
      </c>
      <c r="J449" s="38">
        <v>859.7833333333333</v>
      </c>
      <c r="K449" s="31">
        <v>851.55</v>
      </c>
      <c r="L449" s="31">
        <v>844</v>
      </c>
      <c r="M449" s="31">
        <v>7.8293100000000004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7024.05</v>
      </c>
      <c r="D450" s="38">
        <v>7028.6166666666659</v>
      </c>
      <c r="E450" s="38">
        <v>7012.2333333333318</v>
      </c>
      <c r="F450" s="38">
        <v>7000.4166666666661</v>
      </c>
      <c r="G450" s="38">
        <v>6984.0333333333319</v>
      </c>
      <c r="H450" s="38">
        <v>7040.4333333333316</v>
      </c>
      <c r="I450" s="38">
        <v>7056.8166666666648</v>
      </c>
      <c r="J450" s="38">
        <v>7068.6333333333314</v>
      </c>
      <c r="K450" s="31">
        <v>7045</v>
      </c>
      <c r="L450" s="31">
        <v>7016.8</v>
      </c>
      <c r="M450" s="31">
        <v>0.48288999999999999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2423</v>
      </c>
      <c r="D451" s="38">
        <v>2439.2999999999997</v>
      </c>
      <c r="E451" s="38">
        <v>2398.6999999999994</v>
      </c>
      <c r="F451" s="38">
        <v>2374.3999999999996</v>
      </c>
      <c r="G451" s="38">
        <v>2333.7999999999993</v>
      </c>
      <c r="H451" s="38">
        <v>2463.5999999999995</v>
      </c>
      <c r="I451" s="38">
        <v>2504.1999999999998</v>
      </c>
      <c r="J451" s="38">
        <v>2528.4999999999995</v>
      </c>
      <c r="K451" s="31">
        <v>2479.9</v>
      </c>
      <c r="L451" s="31">
        <v>2415</v>
      </c>
      <c r="M451" s="31">
        <v>0.70374999999999999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403.45</v>
      </c>
      <c r="D452" s="38">
        <v>403.76666666666665</v>
      </c>
      <c r="E452" s="38">
        <v>401.73333333333329</v>
      </c>
      <c r="F452" s="38">
        <v>400.01666666666665</v>
      </c>
      <c r="G452" s="38">
        <v>397.98333333333329</v>
      </c>
      <c r="H452" s="38">
        <v>405.48333333333329</v>
      </c>
      <c r="I452" s="38">
        <v>407.51666666666659</v>
      </c>
      <c r="J452" s="38">
        <v>409.23333333333329</v>
      </c>
      <c r="K452" s="31">
        <v>405.8</v>
      </c>
      <c r="L452" s="31">
        <v>402.05</v>
      </c>
      <c r="M452" s="31">
        <v>14.57967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620.20000000000005</v>
      </c>
      <c r="D453" s="38">
        <v>621.76666666666677</v>
      </c>
      <c r="E453" s="38">
        <v>617.03333333333353</v>
      </c>
      <c r="F453" s="38">
        <v>613.86666666666679</v>
      </c>
      <c r="G453" s="38">
        <v>609.13333333333355</v>
      </c>
      <c r="H453" s="38">
        <v>624.93333333333351</v>
      </c>
      <c r="I453" s="38">
        <v>629.66666666666686</v>
      </c>
      <c r="J453" s="38">
        <v>632.83333333333348</v>
      </c>
      <c r="K453" s="31">
        <v>626.5</v>
      </c>
      <c r="L453" s="31">
        <v>618.6</v>
      </c>
      <c r="M453" s="31">
        <v>85.343950000000007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243.5</v>
      </c>
      <c r="D454" s="38">
        <v>242.4</v>
      </c>
      <c r="E454" s="38">
        <v>240.70000000000002</v>
      </c>
      <c r="F454" s="38">
        <v>237.9</v>
      </c>
      <c r="G454" s="38">
        <v>236.20000000000002</v>
      </c>
      <c r="H454" s="38">
        <v>245.20000000000002</v>
      </c>
      <c r="I454" s="38">
        <v>246.9</v>
      </c>
      <c r="J454" s="38">
        <v>249.70000000000002</v>
      </c>
      <c r="K454" s="31">
        <v>244.1</v>
      </c>
      <c r="L454" s="31">
        <v>239.6</v>
      </c>
      <c r="M454" s="31">
        <v>224.16067000000001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117.55</v>
      </c>
      <c r="D455" s="38">
        <v>117.26666666666667</v>
      </c>
      <c r="E455" s="38">
        <v>116.78333333333333</v>
      </c>
      <c r="F455" s="38">
        <v>116.01666666666667</v>
      </c>
      <c r="G455" s="38">
        <v>115.53333333333333</v>
      </c>
      <c r="H455" s="38">
        <v>118.03333333333333</v>
      </c>
      <c r="I455" s="38">
        <v>118.51666666666665</v>
      </c>
      <c r="J455" s="38">
        <v>119.28333333333333</v>
      </c>
      <c r="K455" s="31">
        <v>117.75</v>
      </c>
      <c r="L455" s="31">
        <v>116.5</v>
      </c>
      <c r="M455" s="31">
        <v>173.43131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82.15</v>
      </c>
      <c r="D456" s="38">
        <v>80.63333333333334</v>
      </c>
      <c r="E456" s="38">
        <v>78.01666666666668</v>
      </c>
      <c r="F456" s="38">
        <v>73.88333333333334</v>
      </c>
      <c r="G456" s="38">
        <v>71.26666666666668</v>
      </c>
      <c r="H456" s="38">
        <v>84.76666666666668</v>
      </c>
      <c r="I456" s="38">
        <v>87.383333333333326</v>
      </c>
      <c r="J456" s="38">
        <v>91.51666666666668</v>
      </c>
      <c r="K456" s="31">
        <v>83.25</v>
      </c>
      <c r="L456" s="31">
        <v>76.5</v>
      </c>
      <c r="M456" s="31">
        <v>229.21755999999999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1406.9</v>
      </c>
      <c r="D457" s="38">
        <v>1410.6833333333334</v>
      </c>
      <c r="E457" s="38">
        <v>1396.3666666666668</v>
      </c>
      <c r="F457" s="38">
        <v>1385.8333333333335</v>
      </c>
      <c r="G457" s="38">
        <v>1371.5166666666669</v>
      </c>
      <c r="H457" s="38">
        <v>1421.2166666666667</v>
      </c>
      <c r="I457" s="38">
        <v>1435.5333333333333</v>
      </c>
      <c r="J457" s="38">
        <v>1446.0666666666666</v>
      </c>
      <c r="K457" s="31">
        <v>1425</v>
      </c>
      <c r="L457" s="31">
        <v>1400.15</v>
      </c>
      <c r="M457" s="31">
        <v>0.34764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435.25</v>
      </c>
      <c r="D458" s="38">
        <v>435.89999999999992</v>
      </c>
      <c r="E458" s="38">
        <v>429.99999999999983</v>
      </c>
      <c r="F458" s="38">
        <v>424.74999999999989</v>
      </c>
      <c r="G458" s="38">
        <v>418.8499999999998</v>
      </c>
      <c r="H458" s="38">
        <v>441.14999999999986</v>
      </c>
      <c r="I458" s="38">
        <v>447.04999999999995</v>
      </c>
      <c r="J458" s="38">
        <v>452.2999999999999</v>
      </c>
      <c r="K458" s="31">
        <v>441.8</v>
      </c>
      <c r="L458" s="31">
        <v>430.65</v>
      </c>
      <c r="M458" s="31">
        <v>0.79232000000000002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2310.1</v>
      </c>
      <c r="D459" s="38">
        <v>2278.0500000000002</v>
      </c>
      <c r="E459" s="38">
        <v>2237.1000000000004</v>
      </c>
      <c r="F459" s="38">
        <v>2164.1000000000004</v>
      </c>
      <c r="G459" s="38">
        <v>2123.1500000000005</v>
      </c>
      <c r="H459" s="38">
        <v>2351.0500000000002</v>
      </c>
      <c r="I459" s="38">
        <v>2392</v>
      </c>
      <c r="J459" s="38">
        <v>2465</v>
      </c>
      <c r="K459" s="31">
        <v>2319</v>
      </c>
      <c r="L459" s="31">
        <v>2205.0500000000002</v>
      </c>
      <c r="M459" s="31">
        <v>2.0270100000000002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1213.2</v>
      </c>
      <c r="D460" s="38">
        <v>1215.1499999999999</v>
      </c>
      <c r="E460" s="38">
        <v>1207.2999999999997</v>
      </c>
      <c r="F460" s="38">
        <v>1201.3999999999999</v>
      </c>
      <c r="G460" s="38">
        <v>1193.5499999999997</v>
      </c>
      <c r="H460" s="38">
        <v>1221.0499999999997</v>
      </c>
      <c r="I460" s="38">
        <v>1228.8999999999996</v>
      </c>
      <c r="J460" s="38">
        <v>1234.7999999999997</v>
      </c>
      <c r="K460" s="31">
        <v>1223</v>
      </c>
      <c r="L460" s="31">
        <v>1209.25</v>
      </c>
      <c r="M460" s="31">
        <v>10.032080000000001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846.65</v>
      </c>
      <c r="D461" s="38">
        <v>849.41666666666663</v>
      </c>
      <c r="E461" s="38">
        <v>833.83333333333326</v>
      </c>
      <c r="F461" s="38">
        <v>821.01666666666665</v>
      </c>
      <c r="G461" s="38">
        <v>805.43333333333328</v>
      </c>
      <c r="H461" s="38">
        <v>862.23333333333323</v>
      </c>
      <c r="I461" s="38">
        <v>877.81666666666649</v>
      </c>
      <c r="J461" s="38">
        <v>890.63333333333321</v>
      </c>
      <c r="K461" s="31">
        <v>865</v>
      </c>
      <c r="L461" s="31">
        <v>836.6</v>
      </c>
      <c r="M461" s="31">
        <v>10.26895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131.19999999999999</v>
      </c>
      <c r="D462" s="38">
        <v>130.53333333333333</v>
      </c>
      <c r="E462" s="38">
        <v>124.96666666666667</v>
      </c>
      <c r="F462" s="38">
        <v>118.73333333333333</v>
      </c>
      <c r="G462" s="38">
        <v>113.16666666666667</v>
      </c>
      <c r="H462" s="38">
        <v>136.76666666666665</v>
      </c>
      <c r="I462" s="38">
        <v>142.33333333333331</v>
      </c>
      <c r="J462" s="38">
        <v>148.56666666666666</v>
      </c>
      <c r="K462" s="31">
        <v>136.1</v>
      </c>
      <c r="L462" s="31">
        <v>124.3</v>
      </c>
      <c r="M462" s="31">
        <v>122.17180999999999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858.35</v>
      </c>
      <c r="D463" s="38">
        <v>859.85</v>
      </c>
      <c r="E463" s="38">
        <v>848.5</v>
      </c>
      <c r="F463" s="38">
        <v>838.65</v>
      </c>
      <c r="G463" s="38">
        <v>827.3</v>
      </c>
      <c r="H463" s="38">
        <v>869.7</v>
      </c>
      <c r="I463" s="38">
        <v>881.05000000000018</v>
      </c>
      <c r="J463" s="38">
        <v>890.90000000000009</v>
      </c>
      <c r="K463" s="31">
        <v>871.2</v>
      </c>
      <c r="L463" s="31">
        <v>850</v>
      </c>
      <c r="M463" s="31">
        <v>3.8648600000000002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2721.1</v>
      </c>
      <c r="D464" s="38">
        <v>2740.5333333333328</v>
      </c>
      <c r="E464" s="38">
        <v>2686.1166666666659</v>
      </c>
      <c r="F464" s="38">
        <v>2651.1333333333332</v>
      </c>
      <c r="G464" s="38">
        <v>2596.7166666666662</v>
      </c>
      <c r="H464" s="38">
        <v>2775.5166666666655</v>
      </c>
      <c r="I464" s="38">
        <v>2829.9333333333325</v>
      </c>
      <c r="J464" s="38">
        <v>2864.9166666666652</v>
      </c>
      <c r="K464" s="31">
        <v>2794.95</v>
      </c>
      <c r="L464" s="31">
        <v>2705.55</v>
      </c>
      <c r="M464" s="31">
        <v>0.53068000000000004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3211.35</v>
      </c>
      <c r="D465" s="38">
        <v>3205.2833333333333</v>
      </c>
      <c r="E465" s="38">
        <v>3176.5666666666666</v>
      </c>
      <c r="F465" s="38">
        <v>3141.7833333333333</v>
      </c>
      <c r="G465" s="38">
        <v>3113.0666666666666</v>
      </c>
      <c r="H465" s="38">
        <v>3240.0666666666666</v>
      </c>
      <c r="I465" s="38">
        <v>3268.7833333333328</v>
      </c>
      <c r="J465" s="38">
        <v>3303.5666666666666</v>
      </c>
      <c r="K465" s="31">
        <v>3234</v>
      </c>
      <c r="L465" s="31">
        <v>3170.5</v>
      </c>
      <c r="M465" s="31">
        <v>0.28559000000000001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3075.6</v>
      </c>
      <c r="D466" s="38">
        <v>3068.9</v>
      </c>
      <c r="E466" s="38">
        <v>3046.8</v>
      </c>
      <c r="F466" s="38">
        <v>3018</v>
      </c>
      <c r="G466" s="38">
        <v>2995.9</v>
      </c>
      <c r="H466" s="38">
        <v>3097.7000000000003</v>
      </c>
      <c r="I466" s="38">
        <v>3119.7999999999997</v>
      </c>
      <c r="J466" s="38">
        <v>3148.6000000000004</v>
      </c>
      <c r="K466" s="31">
        <v>3091</v>
      </c>
      <c r="L466" s="31">
        <v>3040.1</v>
      </c>
      <c r="M466" s="31">
        <v>7.1421999999999999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1976.6</v>
      </c>
      <c r="D467" s="38">
        <v>1975.25</v>
      </c>
      <c r="E467" s="38">
        <v>1964.4</v>
      </c>
      <c r="F467" s="38">
        <v>1952.2</v>
      </c>
      <c r="G467" s="38">
        <v>1941.3500000000001</v>
      </c>
      <c r="H467" s="38">
        <v>1987.45</v>
      </c>
      <c r="I467" s="38">
        <v>1998.3</v>
      </c>
      <c r="J467" s="38">
        <v>2010.5</v>
      </c>
      <c r="K467" s="31">
        <v>1986.1</v>
      </c>
      <c r="L467" s="31">
        <v>1963.05</v>
      </c>
      <c r="M467" s="31">
        <v>2.9491200000000002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661.95</v>
      </c>
      <c r="D468" s="38">
        <v>656.95</v>
      </c>
      <c r="E468" s="38">
        <v>641.45000000000005</v>
      </c>
      <c r="F468" s="38">
        <v>620.95000000000005</v>
      </c>
      <c r="G468" s="38">
        <v>605.45000000000005</v>
      </c>
      <c r="H468" s="38">
        <v>677.45</v>
      </c>
      <c r="I468" s="38">
        <v>692.95</v>
      </c>
      <c r="J468" s="38">
        <v>713.45</v>
      </c>
      <c r="K468" s="31">
        <v>672.45</v>
      </c>
      <c r="L468" s="31">
        <v>636.45000000000005</v>
      </c>
      <c r="M468" s="31">
        <v>13.52394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793.8</v>
      </c>
      <c r="D469" s="38">
        <v>796.81666666666661</v>
      </c>
      <c r="E469" s="38">
        <v>783.98333333333323</v>
      </c>
      <c r="F469" s="38">
        <v>774.16666666666663</v>
      </c>
      <c r="G469" s="38">
        <v>761.33333333333326</v>
      </c>
      <c r="H469" s="38">
        <v>806.63333333333321</v>
      </c>
      <c r="I469" s="38">
        <v>819.4666666666667</v>
      </c>
      <c r="J469" s="38">
        <v>829.28333333333319</v>
      </c>
      <c r="K469" s="31">
        <v>809.65</v>
      </c>
      <c r="L469" s="31">
        <v>787</v>
      </c>
      <c r="M469" s="31">
        <v>0.34426000000000001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2027.85</v>
      </c>
      <c r="D470" s="38">
        <v>2020.2833333333335</v>
      </c>
      <c r="E470" s="38">
        <v>2006.5666666666671</v>
      </c>
      <c r="F470" s="38">
        <v>1985.2833333333335</v>
      </c>
      <c r="G470" s="38">
        <v>1971.5666666666671</v>
      </c>
      <c r="H470" s="38">
        <v>2041.5666666666671</v>
      </c>
      <c r="I470" s="38">
        <v>2055.2833333333338</v>
      </c>
      <c r="J470" s="38">
        <v>2076.5666666666671</v>
      </c>
      <c r="K470" s="31">
        <v>2034</v>
      </c>
      <c r="L470" s="31">
        <v>1999</v>
      </c>
      <c r="M470" s="31">
        <v>6.4788699999999997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37.700000000000003</v>
      </c>
      <c r="D471" s="38">
        <v>37.333333333333336</v>
      </c>
      <c r="E471" s="38">
        <v>36.466666666666669</v>
      </c>
      <c r="F471" s="38">
        <v>35.233333333333334</v>
      </c>
      <c r="G471" s="38">
        <v>34.366666666666667</v>
      </c>
      <c r="H471" s="38">
        <v>38.56666666666667</v>
      </c>
      <c r="I471" s="38">
        <v>39.43333333333333</v>
      </c>
      <c r="J471" s="38">
        <v>40.666666666666671</v>
      </c>
      <c r="K471" s="31">
        <v>38.200000000000003</v>
      </c>
      <c r="L471" s="31">
        <v>36.1</v>
      </c>
      <c r="M471" s="31">
        <v>1525.0743199999999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303.45</v>
      </c>
      <c r="D472" s="38">
        <v>303.86666666666662</v>
      </c>
      <c r="E472" s="38">
        <v>300.58333333333326</v>
      </c>
      <c r="F472" s="38">
        <v>297.71666666666664</v>
      </c>
      <c r="G472" s="38">
        <v>294.43333333333328</v>
      </c>
      <c r="H472" s="38">
        <v>306.73333333333323</v>
      </c>
      <c r="I472" s="38">
        <v>310.01666666666665</v>
      </c>
      <c r="J472" s="38">
        <v>312.88333333333321</v>
      </c>
      <c r="K472" s="31">
        <v>307.14999999999998</v>
      </c>
      <c r="L472" s="31">
        <v>301</v>
      </c>
      <c r="M472" s="31">
        <v>10.060560000000001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374.8</v>
      </c>
      <c r="D473" s="38">
        <v>375.01666666666665</v>
      </c>
      <c r="E473" s="38">
        <v>370.33333333333331</v>
      </c>
      <c r="F473" s="38">
        <v>365.86666666666667</v>
      </c>
      <c r="G473" s="38">
        <v>361.18333333333334</v>
      </c>
      <c r="H473" s="38">
        <v>379.48333333333329</v>
      </c>
      <c r="I473" s="38">
        <v>384.16666666666669</v>
      </c>
      <c r="J473" s="38">
        <v>388.63333333333327</v>
      </c>
      <c r="K473" s="31">
        <v>379.7</v>
      </c>
      <c r="L473" s="31">
        <v>370.55</v>
      </c>
      <c r="M473" s="31">
        <v>3.5472800000000002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764.8</v>
      </c>
      <c r="D474" s="38">
        <v>769.11666666666667</v>
      </c>
      <c r="E474" s="38">
        <v>759.23333333333335</v>
      </c>
      <c r="F474" s="38">
        <v>753.66666666666663</v>
      </c>
      <c r="G474" s="38">
        <v>743.7833333333333</v>
      </c>
      <c r="H474" s="38">
        <v>774.68333333333339</v>
      </c>
      <c r="I474" s="38">
        <v>784.56666666666683</v>
      </c>
      <c r="J474" s="38">
        <v>790.13333333333344</v>
      </c>
      <c r="K474" s="31">
        <v>779</v>
      </c>
      <c r="L474" s="31">
        <v>763.55</v>
      </c>
      <c r="M474" s="31">
        <v>0.46694999999999998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2812.4</v>
      </c>
      <c r="D475" s="38">
        <v>2822.0166666666664</v>
      </c>
      <c r="E475" s="38">
        <v>2795.5333333333328</v>
      </c>
      <c r="F475" s="38">
        <v>2778.6666666666665</v>
      </c>
      <c r="G475" s="38">
        <v>2752.1833333333329</v>
      </c>
      <c r="H475" s="38">
        <v>2838.8833333333328</v>
      </c>
      <c r="I475" s="38">
        <v>2865.3666666666663</v>
      </c>
      <c r="J475" s="38">
        <v>2882.2333333333327</v>
      </c>
      <c r="K475" s="31">
        <v>2848.5</v>
      </c>
      <c r="L475" s="31">
        <v>2805.15</v>
      </c>
      <c r="M475" s="31">
        <v>0.73282000000000003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47.6</v>
      </c>
      <c r="D476" s="38">
        <v>47.633333333333333</v>
      </c>
      <c r="E476" s="38">
        <v>46.566666666666663</v>
      </c>
      <c r="F476" s="38">
        <v>45.533333333333331</v>
      </c>
      <c r="G476" s="38">
        <v>44.466666666666661</v>
      </c>
      <c r="H476" s="38">
        <v>48.666666666666664</v>
      </c>
      <c r="I476" s="38">
        <v>49.733333333333341</v>
      </c>
      <c r="J476" s="38">
        <v>50.766666666666666</v>
      </c>
      <c r="K476" s="31">
        <v>48.7</v>
      </c>
      <c r="L476" s="31">
        <v>46.6</v>
      </c>
      <c r="M476" s="31">
        <v>348.96273000000002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1353.55</v>
      </c>
      <c r="D477" s="38">
        <v>1348.7333333333333</v>
      </c>
      <c r="E477" s="38">
        <v>1340.4666666666667</v>
      </c>
      <c r="F477" s="38">
        <v>1327.3833333333334</v>
      </c>
      <c r="G477" s="38">
        <v>1319.1166666666668</v>
      </c>
      <c r="H477" s="38">
        <v>1361.8166666666666</v>
      </c>
      <c r="I477" s="38">
        <v>1370.0833333333335</v>
      </c>
      <c r="J477" s="38">
        <v>1383.1666666666665</v>
      </c>
      <c r="K477" s="31">
        <v>1357</v>
      </c>
      <c r="L477" s="31">
        <v>1335.65</v>
      </c>
      <c r="M477" s="31">
        <v>8.1973599999999998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31</v>
      </c>
      <c r="D478" s="38">
        <v>31.2</v>
      </c>
      <c r="E478" s="38">
        <v>30.7</v>
      </c>
      <c r="F478" s="38">
        <v>30.4</v>
      </c>
      <c r="G478" s="38">
        <v>29.9</v>
      </c>
      <c r="H478" s="38">
        <v>31.5</v>
      </c>
      <c r="I478" s="38">
        <v>32</v>
      </c>
      <c r="J478" s="38">
        <v>32.299999999999997</v>
      </c>
      <c r="K478" s="31">
        <v>31.7</v>
      </c>
      <c r="L478" s="31">
        <v>30.9</v>
      </c>
      <c r="M478" s="31">
        <v>113.2714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375.05</v>
      </c>
      <c r="D479" s="38">
        <v>376.31666666666666</v>
      </c>
      <c r="E479" s="38">
        <v>372.73333333333335</v>
      </c>
      <c r="F479" s="38">
        <v>370.41666666666669</v>
      </c>
      <c r="G479" s="38">
        <v>366.83333333333337</v>
      </c>
      <c r="H479" s="38">
        <v>378.63333333333333</v>
      </c>
      <c r="I479" s="38">
        <v>382.2166666666667</v>
      </c>
      <c r="J479" s="38">
        <v>384.5333333333333</v>
      </c>
      <c r="K479" s="31">
        <v>379.9</v>
      </c>
      <c r="L479" s="31">
        <v>374</v>
      </c>
      <c r="M479" s="31">
        <v>0.88632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8203.5</v>
      </c>
      <c r="D480" s="38">
        <v>8221.1666666666661</v>
      </c>
      <c r="E480" s="38">
        <v>8174.3833333333314</v>
      </c>
      <c r="F480" s="38">
        <v>8145.2666666666646</v>
      </c>
      <c r="G480" s="38">
        <v>8098.4833333333299</v>
      </c>
      <c r="H480" s="38">
        <v>8250.2833333333328</v>
      </c>
      <c r="I480" s="38">
        <v>8297.0666666666693</v>
      </c>
      <c r="J480" s="38">
        <v>8326.1833333333343</v>
      </c>
      <c r="K480" s="31">
        <v>8267.9500000000007</v>
      </c>
      <c r="L480" s="31">
        <v>8192.0499999999993</v>
      </c>
      <c r="M480" s="31">
        <v>1.9311199999999999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90</v>
      </c>
      <c r="D481" s="38">
        <v>90.933333333333337</v>
      </c>
      <c r="E481" s="38">
        <v>88.716666666666669</v>
      </c>
      <c r="F481" s="38">
        <v>87.433333333333337</v>
      </c>
      <c r="G481" s="38">
        <v>85.216666666666669</v>
      </c>
      <c r="H481" s="38">
        <v>92.216666666666669</v>
      </c>
      <c r="I481" s="38">
        <v>94.433333333333337</v>
      </c>
      <c r="J481" s="38">
        <v>95.716666666666669</v>
      </c>
      <c r="K481" s="31">
        <v>93.15</v>
      </c>
      <c r="L481" s="31">
        <v>89.65</v>
      </c>
      <c r="M481" s="31">
        <v>174.33183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1532.15</v>
      </c>
      <c r="D482" s="38">
        <v>1534.05</v>
      </c>
      <c r="E482" s="38">
        <v>1518.1</v>
      </c>
      <c r="F482" s="38">
        <v>1504.05</v>
      </c>
      <c r="G482" s="38">
        <v>1488.1</v>
      </c>
      <c r="H482" s="38">
        <v>1548.1</v>
      </c>
      <c r="I482" s="38">
        <v>1564.0500000000002</v>
      </c>
      <c r="J482" s="38">
        <v>1578.1</v>
      </c>
      <c r="K482" s="31">
        <v>1550</v>
      </c>
      <c r="L482" s="31">
        <v>1520</v>
      </c>
      <c r="M482" s="31">
        <v>1.62497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1034.2</v>
      </c>
      <c r="D483" s="38">
        <v>1023.5833333333334</v>
      </c>
      <c r="E483" s="38">
        <v>1010.6166666666668</v>
      </c>
      <c r="F483" s="38">
        <v>987.03333333333342</v>
      </c>
      <c r="G483" s="38">
        <v>974.06666666666683</v>
      </c>
      <c r="H483" s="38">
        <v>1047.1666666666667</v>
      </c>
      <c r="I483" s="38">
        <v>1060.1333333333332</v>
      </c>
      <c r="J483" s="31">
        <v>1083.7166666666667</v>
      </c>
      <c r="K483" s="31">
        <v>1036.55</v>
      </c>
      <c r="L483" s="31">
        <v>1000</v>
      </c>
      <c r="M483" s="58">
        <v>15.046469999999999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636.95000000000005</v>
      </c>
      <c r="D484" s="38">
        <v>636.55000000000007</v>
      </c>
      <c r="E484" s="38">
        <v>631.10000000000014</v>
      </c>
      <c r="F484" s="38">
        <v>625.25000000000011</v>
      </c>
      <c r="G484" s="38">
        <v>619.80000000000018</v>
      </c>
      <c r="H484" s="38">
        <v>642.40000000000009</v>
      </c>
      <c r="I484" s="38">
        <v>647.85000000000014</v>
      </c>
      <c r="J484" s="31">
        <v>653.70000000000005</v>
      </c>
      <c r="K484" s="31">
        <v>642</v>
      </c>
      <c r="L484" s="31">
        <v>630.70000000000005</v>
      </c>
      <c r="M484" s="58">
        <v>4.1381199999999998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583.85</v>
      </c>
      <c r="D485" s="38">
        <v>585.61666666666667</v>
      </c>
      <c r="E485" s="38">
        <v>581.23333333333335</v>
      </c>
      <c r="F485" s="38">
        <v>578.61666666666667</v>
      </c>
      <c r="G485" s="38">
        <v>574.23333333333335</v>
      </c>
      <c r="H485" s="38">
        <v>588.23333333333335</v>
      </c>
      <c r="I485" s="38">
        <v>592.61666666666679</v>
      </c>
      <c r="J485" s="38">
        <v>595.23333333333335</v>
      </c>
      <c r="K485" s="31">
        <v>590</v>
      </c>
      <c r="L485" s="31">
        <v>583</v>
      </c>
      <c r="M485" s="31">
        <v>11.99386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751</v>
      </c>
      <c r="D486" s="38">
        <v>749.35</v>
      </c>
      <c r="E486" s="38">
        <v>739.75</v>
      </c>
      <c r="F486" s="38">
        <v>728.5</v>
      </c>
      <c r="G486" s="38">
        <v>718.9</v>
      </c>
      <c r="H486" s="38">
        <v>760.6</v>
      </c>
      <c r="I486" s="38">
        <v>770.20000000000016</v>
      </c>
      <c r="J486" s="31">
        <v>781.45</v>
      </c>
      <c r="K486" s="31">
        <v>758.95</v>
      </c>
      <c r="L486" s="31">
        <v>738.1</v>
      </c>
      <c r="M486" s="58">
        <v>1.88354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703.85</v>
      </c>
      <c r="D487" s="38">
        <v>702.46666666666658</v>
      </c>
      <c r="E487" s="38">
        <v>690.43333333333317</v>
      </c>
      <c r="F487" s="38">
        <v>677.01666666666654</v>
      </c>
      <c r="G487" s="38">
        <v>664.98333333333312</v>
      </c>
      <c r="H487" s="38">
        <v>715.88333333333321</v>
      </c>
      <c r="I487" s="38">
        <v>727.91666666666674</v>
      </c>
      <c r="J487" s="38">
        <v>741.33333333333326</v>
      </c>
      <c r="K487" s="31">
        <v>714.5</v>
      </c>
      <c r="L487" s="31">
        <v>689.05</v>
      </c>
      <c r="M487" s="31">
        <v>12.72203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364.55</v>
      </c>
      <c r="D488" s="38">
        <v>367.56666666666666</v>
      </c>
      <c r="E488" s="38">
        <v>357.98333333333335</v>
      </c>
      <c r="F488" s="38">
        <v>351.41666666666669</v>
      </c>
      <c r="G488" s="38">
        <v>341.83333333333337</v>
      </c>
      <c r="H488" s="38">
        <v>374.13333333333333</v>
      </c>
      <c r="I488" s="38">
        <v>383.7166666666667</v>
      </c>
      <c r="J488" s="38">
        <v>390.2833333333333</v>
      </c>
      <c r="K488" s="31">
        <v>377.15</v>
      </c>
      <c r="L488" s="31">
        <v>361</v>
      </c>
      <c r="M488" s="31">
        <v>1.71008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371.5</v>
      </c>
      <c r="D489" s="38">
        <v>369.09999999999997</v>
      </c>
      <c r="E489" s="38">
        <v>365.19999999999993</v>
      </c>
      <c r="F489" s="38">
        <v>358.9</v>
      </c>
      <c r="G489" s="38">
        <v>354.99999999999994</v>
      </c>
      <c r="H489" s="38">
        <v>375.39999999999992</v>
      </c>
      <c r="I489" s="38">
        <v>379.2999999999999</v>
      </c>
      <c r="J489" s="38">
        <v>385.59999999999991</v>
      </c>
      <c r="K489" s="31">
        <v>373</v>
      </c>
      <c r="L489" s="31">
        <v>362.8</v>
      </c>
      <c r="M489" s="31">
        <v>2.5574499999999998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394.35</v>
      </c>
      <c r="D490" s="38">
        <v>390.7166666666667</v>
      </c>
      <c r="E490" s="38">
        <v>384.63333333333338</v>
      </c>
      <c r="F490" s="38">
        <v>374.91666666666669</v>
      </c>
      <c r="G490" s="38">
        <v>368.83333333333337</v>
      </c>
      <c r="H490" s="38">
        <v>400.43333333333339</v>
      </c>
      <c r="I490" s="38">
        <v>406.51666666666665</v>
      </c>
      <c r="J490" s="38">
        <v>416.23333333333341</v>
      </c>
      <c r="K490" s="31">
        <v>396.8</v>
      </c>
      <c r="L490" s="31">
        <v>381</v>
      </c>
      <c r="M490" s="31">
        <v>4.20303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906</v>
      </c>
      <c r="D491" s="38">
        <v>908.43333333333339</v>
      </c>
      <c r="E491" s="38">
        <v>896.86666666666679</v>
      </c>
      <c r="F491" s="38">
        <v>887.73333333333335</v>
      </c>
      <c r="G491" s="38">
        <v>876.16666666666674</v>
      </c>
      <c r="H491" s="38">
        <v>917.56666666666683</v>
      </c>
      <c r="I491" s="38">
        <v>929.13333333333344</v>
      </c>
      <c r="J491" s="38">
        <v>938.26666666666688</v>
      </c>
      <c r="K491" s="31">
        <v>920</v>
      </c>
      <c r="L491" s="31">
        <v>899.3</v>
      </c>
      <c r="M491" s="31">
        <v>14.28858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1260.55</v>
      </c>
      <c r="D492" s="38">
        <v>1255.1333333333332</v>
      </c>
      <c r="E492" s="38">
        <v>1235.4166666666665</v>
      </c>
      <c r="F492" s="38">
        <v>1210.2833333333333</v>
      </c>
      <c r="G492" s="38">
        <v>1190.5666666666666</v>
      </c>
      <c r="H492" s="38">
        <v>1280.2666666666664</v>
      </c>
      <c r="I492" s="38">
        <v>1299.9833333333331</v>
      </c>
      <c r="J492" s="38">
        <v>1325.1166666666663</v>
      </c>
      <c r="K492" s="31">
        <v>1274.8499999999999</v>
      </c>
      <c r="L492" s="31">
        <v>1230</v>
      </c>
      <c r="M492" s="31">
        <v>2.74411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235</v>
      </c>
      <c r="D493" s="38">
        <v>235.41666666666666</v>
      </c>
      <c r="E493" s="38">
        <v>233.93333333333331</v>
      </c>
      <c r="F493" s="38">
        <v>232.86666666666665</v>
      </c>
      <c r="G493" s="38">
        <v>231.3833333333333</v>
      </c>
      <c r="H493" s="38">
        <v>236.48333333333332</v>
      </c>
      <c r="I493" s="38">
        <v>237.96666666666667</v>
      </c>
      <c r="J493" s="38">
        <v>239.03333333333333</v>
      </c>
      <c r="K493" s="31">
        <v>236.9</v>
      </c>
      <c r="L493" s="31">
        <v>234.35</v>
      </c>
      <c r="M493" s="31">
        <v>48.626240000000003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307.5</v>
      </c>
      <c r="D494" s="38">
        <v>309.41666666666669</v>
      </c>
      <c r="E494" s="38">
        <v>305.13333333333338</v>
      </c>
      <c r="F494" s="38">
        <v>302.76666666666671</v>
      </c>
      <c r="G494" s="38">
        <v>298.48333333333341</v>
      </c>
      <c r="H494" s="38">
        <v>311.78333333333336</v>
      </c>
      <c r="I494" s="38">
        <v>316.06666666666666</v>
      </c>
      <c r="J494" s="38">
        <v>318.43333333333334</v>
      </c>
      <c r="K494" s="31">
        <v>313.7</v>
      </c>
      <c r="L494" s="31">
        <v>307.05</v>
      </c>
      <c r="M494" s="31">
        <v>2.28857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479.25</v>
      </c>
      <c r="D495" s="38">
        <v>480.15000000000003</v>
      </c>
      <c r="E495" s="38">
        <v>475.30000000000007</v>
      </c>
      <c r="F495" s="38">
        <v>471.35</v>
      </c>
      <c r="G495" s="38">
        <v>466.50000000000006</v>
      </c>
      <c r="H495" s="38">
        <v>484.10000000000008</v>
      </c>
      <c r="I495" s="38">
        <v>488.9500000000001</v>
      </c>
      <c r="J495" s="38">
        <v>492.90000000000009</v>
      </c>
      <c r="K495" s="31">
        <v>485</v>
      </c>
      <c r="L495" s="31">
        <v>476.2</v>
      </c>
      <c r="M495" s="31">
        <v>1.9643299999999999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1810.1</v>
      </c>
      <c r="D496" s="38">
        <v>1814.7</v>
      </c>
      <c r="E496" s="38">
        <v>1801.5</v>
      </c>
      <c r="F496" s="38">
        <v>1792.8999999999999</v>
      </c>
      <c r="G496" s="38">
        <v>1779.6999999999998</v>
      </c>
      <c r="H496" s="38">
        <v>1823.3000000000002</v>
      </c>
      <c r="I496" s="38">
        <v>1836.5000000000005</v>
      </c>
      <c r="J496" s="38">
        <v>1845.1000000000004</v>
      </c>
      <c r="K496" s="31">
        <v>1827.9</v>
      </c>
      <c r="L496" s="31">
        <v>1806.1</v>
      </c>
      <c r="M496" s="31">
        <v>0.20843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2159.25</v>
      </c>
      <c r="D497" s="38">
        <v>2170.4166666666665</v>
      </c>
      <c r="E497" s="38">
        <v>2142.7333333333331</v>
      </c>
      <c r="F497" s="38">
        <v>2126.2166666666667</v>
      </c>
      <c r="G497" s="38">
        <v>2098.5333333333333</v>
      </c>
      <c r="H497" s="38">
        <v>2186.9333333333329</v>
      </c>
      <c r="I497" s="38">
        <v>2214.6166666666663</v>
      </c>
      <c r="J497" s="38">
        <v>2231.1333333333328</v>
      </c>
      <c r="K497" s="31">
        <v>2198.1</v>
      </c>
      <c r="L497" s="31">
        <v>2153.9</v>
      </c>
      <c r="M497" s="31">
        <v>0.11552999999999999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7.7</v>
      </c>
      <c r="D498" s="38">
        <v>7.7166666666666659</v>
      </c>
      <c r="E498" s="38">
        <v>7.4833333333333316</v>
      </c>
      <c r="F498" s="38">
        <v>7.2666666666666657</v>
      </c>
      <c r="G498" s="38">
        <v>7.0333333333333314</v>
      </c>
      <c r="H498" s="38">
        <v>7.9333333333333318</v>
      </c>
      <c r="I498" s="38">
        <v>8.1666666666666661</v>
      </c>
      <c r="J498" s="38">
        <v>8.3833333333333329</v>
      </c>
      <c r="K498" s="31">
        <v>7.95</v>
      </c>
      <c r="L498" s="31">
        <v>7.5</v>
      </c>
      <c r="M498" s="31">
        <v>2112.01955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823</v>
      </c>
      <c r="D499" s="38">
        <v>818.1</v>
      </c>
      <c r="E499" s="38">
        <v>811.25</v>
      </c>
      <c r="F499" s="38">
        <v>799.5</v>
      </c>
      <c r="G499" s="38">
        <v>792.65</v>
      </c>
      <c r="H499" s="38">
        <v>829.85</v>
      </c>
      <c r="I499" s="38">
        <v>836.70000000000016</v>
      </c>
      <c r="J499" s="38">
        <v>848.45</v>
      </c>
      <c r="K499" s="31">
        <v>824.95</v>
      </c>
      <c r="L499" s="31">
        <v>806.35</v>
      </c>
      <c r="M499" s="31">
        <v>7.4803199999999999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323.35000000000002</v>
      </c>
      <c r="D500" s="38">
        <v>322.11666666666667</v>
      </c>
      <c r="E500" s="38">
        <v>317.23333333333335</v>
      </c>
      <c r="F500" s="38">
        <v>311.11666666666667</v>
      </c>
      <c r="G500" s="38">
        <v>306.23333333333335</v>
      </c>
      <c r="H500" s="38">
        <v>328.23333333333335</v>
      </c>
      <c r="I500" s="38">
        <v>333.11666666666667</v>
      </c>
      <c r="J500" s="38">
        <v>339.23333333333335</v>
      </c>
      <c r="K500" s="31">
        <v>327</v>
      </c>
      <c r="L500" s="31">
        <v>316</v>
      </c>
      <c r="M500" s="31">
        <v>10.39246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122.45</v>
      </c>
      <c r="D501" s="38">
        <v>120.13333333333333</v>
      </c>
      <c r="E501" s="38">
        <v>117.26666666666665</v>
      </c>
      <c r="F501" s="38">
        <v>112.08333333333333</v>
      </c>
      <c r="G501" s="38">
        <v>109.21666666666665</v>
      </c>
      <c r="H501" s="38">
        <v>125.31666666666665</v>
      </c>
      <c r="I501" s="38">
        <v>128.18333333333334</v>
      </c>
      <c r="J501" s="38">
        <v>133.36666666666665</v>
      </c>
      <c r="K501" s="31">
        <v>123</v>
      </c>
      <c r="L501" s="31">
        <v>114.95</v>
      </c>
      <c r="M501" s="31">
        <v>145.01926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912.05</v>
      </c>
      <c r="D502" s="38">
        <v>913.09999999999991</v>
      </c>
      <c r="E502" s="38">
        <v>904.29999999999984</v>
      </c>
      <c r="F502" s="38">
        <v>896.55</v>
      </c>
      <c r="G502" s="38">
        <v>887.74999999999989</v>
      </c>
      <c r="H502" s="38">
        <v>920.8499999999998</v>
      </c>
      <c r="I502" s="38">
        <v>929.65</v>
      </c>
      <c r="J502" s="38">
        <v>937.39999999999975</v>
      </c>
      <c r="K502" s="31">
        <v>921.9</v>
      </c>
      <c r="L502" s="31">
        <v>905.35</v>
      </c>
      <c r="M502" s="31">
        <v>2.42197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1625.9</v>
      </c>
      <c r="D503" s="38">
        <v>1612.3</v>
      </c>
      <c r="E503" s="38">
        <v>1592.6</v>
      </c>
      <c r="F503" s="38">
        <v>1559.3</v>
      </c>
      <c r="G503" s="38">
        <v>1539.6</v>
      </c>
      <c r="H503" s="38">
        <v>1645.6</v>
      </c>
      <c r="I503" s="38">
        <v>1665.3000000000002</v>
      </c>
      <c r="J503" s="38">
        <v>1698.6</v>
      </c>
      <c r="K503" s="31">
        <v>1632</v>
      </c>
      <c r="L503" s="31">
        <v>1579</v>
      </c>
      <c r="M503" s="31">
        <v>1.08416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417.1</v>
      </c>
      <c r="D504" s="38">
        <v>415.98333333333335</v>
      </c>
      <c r="E504" s="38">
        <v>413.86666666666667</v>
      </c>
      <c r="F504" s="38">
        <v>410.63333333333333</v>
      </c>
      <c r="G504" s="38">
        <v>408.51666666666665</v>
      </c>
      <c r="H504" s="38">
        <v>419.2166666666667</v>
      </c>
      <c r="I504" s="38">
        <v>421.33333333333337</v>
      </c>
      <c r="J504" s="38">
        <v>424.56666666666672</v>
      </c>
      <c r="K504" s="31">
        <v>418.1</v>
      </c>
      <c r="L504" s="31">
        <v>412.75</v>
      </c>
      <c r="M504" s="31">
        <v>31.751200000000001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16.95</v>
      </c>
      <c r="E505" s="38">
        <v>16.849999999999998</v>
      </c>
      <c r="F505" s="38">
        <v>16.75</v>
      </c>
      <c r="G505" s="38">
        <v>16.649999999999999</v>
      </c>
      <c r="H505" s="38">
        <v>17.049999999999997</v>
      </c>
      <c r="I505" s="38">
        <v>17.149999999999999</v>
      </c>
      <c r="J505" s="31">
        <v>17.249999999999996</v>
      </c>
      <c r="K505" s="31">
        <v>17.05</v>
      </c>
      <c r="L505" s="31">
        <v>16.850000000000001</v>
      </c>
      <c r="M505" s="58">
        <v>766.96780000000001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272.45</v>
      </c>
      <c r="D506" s="38">
        <v>272.64999999999998</v>
      </c>
      <c r="E506" s="38">
        <v>270.89999999999998</v>
      </c>
      <c r="F506" s="38">
        <v>269.35000000000002</v>
      </c>
      <c r="G506" s="38">
        <v>267.60000000000002</v>
      </c>
      <c r="H506" s="38">
        <v>274.19999999999993</v>
      </c>
      <c r="I506" s="38">
        <v>275.94999999999993</v>
      </c>
      <c r="J506" s="31">
        <v>277.49999999999989</v>
      </c>
      <c r="K506" s="31">
        <v>274.39999999999998</v>
      </c>
      <c r="L506" s="31">
        <v>271.10000000000002</v>
      </c>
      <c r="M506" s="58">
        <v>55.912640000000003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520.35</v>
      </c>
      <c r="D507" s="38">
        <v>520.11666666666667</v>
      </c>
      <c r="E507" s="38">
        <v>516.23333333333335</v>
      </c>
      <c r="F507" s="38">
        <v>512.11666666666667</v>
      </c>
      <c r="G507" s="38">
        <v>508.23333333333335</v>
      </c>
      <c r="H507" s="38">
        <v>524.23333333333335</v>
      </c>
      <c r="I507" s="38">
        <v>528.11666666666679</v>
      </c>
      <c r="J507" s="38">
        <v>532.23333333333335</v>
      </c>
      <c r="K507" s="31">
        <v>524</v>
      </c>
      <c r="L507" s="31">
        <v>516</v>
      </c>
      <c r="M507" s="31">
        <v>13.25257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13380.65</v>
      </c>
      <c r="D508" s="38">
        <v>13416.800000000001</v>
      </c>
      <c r="E508" s="38">
        <v>13283.950000000003</v>
      </c>
      <c r="F508" s="38">
        <v>13187.250000000002</v>
      </c>
      <c r="G508" s="38">
        <v>13054.400000000003</v>
      </c>
      <c r="H508" s="38">
        <v>13513.500000000002</v>
      </c>
      <c r="I508" s="38">
        <v>13646.35</v>
      </c>
      <c r="J508" s="38">
        <v>13743.050000000001</v>
      </c>
      <c r="K508" s="31">
        <v>13549.65</v>
      </c>
      <c r="L508" s="31">
        <v>13320.1</v>
      </c>
      <c r="M508" s="31">
        <v>1.7919999999999998E-2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91.9</v>
      </c>
      <c r="D509" s="38">
        <v>92.09999999999998</v>
      </c>
      <c r="E509" s="38">
        <v>89.899999999999963</v>
      </c>
      <c r="F509" s="38">
        <v>87.899999999999977</v>
      </c>
      <c r="G509" s="38">
        <v>85.69999999999996</v>
      </c>
      <c r="H509" s="38">
        <v>94.099999999999966</v>
      </c>
      <c r="I509" s="38">
        <v>96.299999999999983</v>
      </c>
      <c r="J509" s="31">
        <v>98.299999999999969</v>
      </c>
      <c r="K509" s="31">
        <v>94.3</v>
      </c>
      <c r="L509" s="31">
        <v>90.1</v>
      </c>
      <c r="M509" s="58">
        <v>1044.09241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650.9</v>
      </c>
      <c r="D510" s="38">
        <v>653.18333333333328</v>
      </c>
      <c r="E510" s="38">
        <v>645.51666666666654</v>
      </c>
      <c r="F510" s="38">
        <v>640.13333333333321</v>
      </c>
      <c r="G510" s="38">
        <v>632.46666666666647</v>
      </c>
      <c r="H510" s="38">
        <v>658.56666666666661</v>
      </c>
      <c r="I510" s="38">
        <v>666.23333333333335</v>
      </c>
      <c r="J510" s="38">
        <v>671.61666666666667</v>
      </c>
      <c r="K510" s="31">
        <v>660.85</v>
      </c>
      <c r="L510" s="31">
        <v>647.79999999999995</v>
      </c>
      <c r="M510" s="31">
        <v>8.9921600000000002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1548.6</v>
      </c>
      <c r="D511" s="38">
        <v>1555.1833333333334</v>
      </c>
      <c r="E511" s="38">
        <v>1536.4166666666667</v>
      </c>
      <c r="F511" s="38">
        <v>1524.2333333333333</v>
      </c>
      <c r="G511" s="38">
        <v>1505.4666666666667</v>
      </c>
      <c r="H511" s="38">
        <v>1567.3666666666668</v>
      </c>
      <c r="I511" s="38">
        <v>1586.1333333333332</v>
      </c>
      <c r="J511" s="38">
        <v>1598.3166666666668</v>
      </c>
      <c r="K511" s="31">
        <v>1573.95</v>
      </c>
      <c r="L511" s="31">
        <v>1543</v>
      </c>
      <c r="M511" s="31">
        <v>0.38474000000000003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2"/>
      <c r="B5" s="353"/>
      <c r="C5" s="352"/>
      <c r="D5" s="35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4" t="s">
        <v>567</v>
      </c>
      <c r="C7" s="353"/>
      <c r="D7" s="7">
        <f>Main!B10</f>
        <v>45161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45160</v>
      </c>
      <c r="B10" s="32">
        <v>511463</v>
      </c>
      <c r="C10" s="31" t="s">
        <v>1157</v>
      </c>
      <c r="D10" s="31" t="s">
        <v>1158</v>
      </c>
      <c r="E10" s="31" t="s">
        <v>577</v>
      </c>
      <c r="F10" s="93">
        <v>66610</v>
      </c>
      <c r="G10" s="32">
        <v>15.6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45160</v>
      </c>
      <c r="B11" s="32">
        <v>539277</v>
      </c>
      <c r="C11" s="31" t="s">
        <v>1094</v>
      </c>
      <c r="D11" s="31" t="s">
        <v>1159</v>
      </c>
      <c r="E11" s="31" t="s">
        <v>577</v>
      </c>
      <c r="F11" s="93">
        <v>9000000</v>
      </c>
      <c r="G11" s="32">
        <v>0.69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45160</v>
      </c>
      <c r="B12" s="32">
        <v>513401</v>
      </c>
      <c r="C12" s="31" t="s">
        <v>1160</v>
      </c>
      <c r="D12" s="31" t="s">
        <v>1161</v>
      </c>
      <c r="E12" s="31" t="s">
        <v>577</v>
      </c>
      <c r="F12" s="93">
        <v>50000</v>
      </c>
      <c r="G12" s="32">
        <v>29.21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45160</v>
      </c>
      <c r="B13" s="32">
        <v>541702</v>
      </c>
      <c r="C13" s="31" t="s">
        <v>1162</v>
      </c>
      <c r="D13" s="31" t="s">
        <v>1163</v>
      </c>
      <c r="E13" s="31" t="s">
        <v>577</v>
      </c>
      <c r="F13" s="93">
        <v>598636</v>
      </c>
      <c r="G13" s="32">
        <v>22.52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45160</v>
      </c>
      <c r="B14" s="32">
        <v>540681</v>
      </c>
      <c r="C14" s="31" t="s">
        <v>1164</v>
      </c>
      <c r="D14" s="31" t="s">
        <v>1165</v>
      </c>
      <c r="E14" s="31" t="s">
        <v>577</v>
      </c>
      <c r="F14" s="93">
        <v>30000</v>
      </c>
      <c r="G14" s="32">
        <v>19.91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45160</v>
      </c>
      <c r="B15" s="32">
        <v>540681</v>
      </c>
      <c r="C15" s="31" t="s">
        <v>1164</v>
      </c>
      <c r="D15" s="31" t="s">
        <v>1166</v>
      </c>
      <c r="E15" s="31" t="s">
        <v>576</v>
      </c>
      <c r="F15" s="93">
        <v>40000</v>
      </c>
      <c r="G15" s="32">
        <v>19.940000000000001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45160</v>
      </c>
      <c r="B16" s="32">
        <v>540023</v>
      </c>
      <c r="C16" s="31" t="s">
        <v>1095</v>
      </c>
      <c r="D16" s="31" t="s">
        <v>1167</v>
      </c>
      <c r="E16" s="31" t="s">
        <v>576</v>
      </c>
      <c r="F16" s="93">
        <v>1528000</v>
      </c>
      <c r="G16" s="32">
        <v>6.82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45160</v>
      </c>
      <c r="B17" s="32">
        <v>540023</v>
      </c>
      <c r="C17" s="31" t="s">
        <v>1095</v>
      </c>
      <c r="D17" s="31" t="s">
        <v>929</v>
      </c>
      <c r="E17" s="31" t="s">
        <v>576</v>
      </c>
      <c r="F17" s="93">
        <v>1000000</v>
      </c>
      <c r="G17" s="32">
        <v>6.82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45160</v>
      </c>
      <c r="B18" s="32">
        <v>540023</v>
      </c>
      <c r="C18" s="31" t="s">
        <v>1095</v>
      </c>
      <c r="D18" s="31" t="s">
        <v>1168</v>
      </c>
      <c r="E18" s="31" t="s">
        <v>576</v>
      </c>
      <c r="F18" s="93">
        <v>700000</v>
      </c>
      <c r="G18" s="32">
        <v>6.82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45160</v>
      </c>
      <c r="B19" s="32">
        <v>540023</v>
      </c>
      <c r="C19" s="31" t="s">
        <v>1095</v>
      </c>
      <c r="D19" s="31" t="s">
        <v>1077</v>
      </c>
      <c r="E19" s="31" t="s">
        <v>576</v>
      </c>
      <c r="F19" s="93">
        <v>900000</v>
      </c>
      <c r="G19" s="32">
        <v>6.82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45160</v>
      </c>
      <c r="B20" s="32">
        <v>540023</v>
      </c>
      <c r="C20" s="31" t="s">
        <v>1095</v>
      </c>
      <c r="D20" s="31" t="s">
        <v>1169</v>
      </c>
      <c r="E20" s="31" t="s">
        <v>576</v>
      </c>
      <c r="F20" s="93">
        <v>450000</v>
      </c>
      <c r="G20" s="32">
        <v>6.82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45160</v>
      </c>
      <c r="B21" s="32">
        <v>540023</v>
      </c>
      <c r="C21" s="31" t="s">
        <v>1095</v>
      </c>
      <c r="D21" s="31" t="s">
        <v>1097</v>
      </c>
      <c r="E21" s="31" t="s">
        <v>576</v>
      </c>
      <c r="F21" s="93">
        <v>9900000</v>
      </c>
      <c r="G21" s="32">
        <v>6.82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45160</v>
      </c>
      <c r="B22" s="32">
        <v>540023</v>
      </c>
      <c r="C22" s="31" t="s">
        <v>1095</v>
      </c>
      <c r="D22" s="31" t="s">
        <v>1096</v>
      </c>
      <c r="E22" s="31" t="s">
        <v>577</v>
      </c>
      <c r="F22" s="93">
        <v>16821136</v>
      </c>
      <c r="G22" s="32">
        <v>6.82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45160</v>
      </c>
      <c r="B23" s="32">
        <v>540023</v>
      </c>
      <c r="C23" s="31" t="s">
        <v>1095</v>
      </c>
      <c r="D23" s="31" t="s">
        <v>1092</v>
      </c>
      <c r="E23" s="31" t="s">
        <v>577</v>
      </c>
      <c r="F23" s="93">
        <v>1</v>
      </c>
      <c r="G23" s="32">
        <v>6.82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45160</v>
      </c>
      <c r="B24" s="32">
        <v>540023</v>
      </c>
      <c r="C24" s="31" t="s">
        <v>1095</v>
      </c>
      <c r="D24" s="31" t="s">
        <v>1092</v>
      </c>
      <c r="E24" s="31" t="s">
        <v>576</v>
      </c>
      <c r="F24" s="93">
        <v>606010</v>
      </c>
      <c r="G24" s="32">
        <v>6.82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45160</v>
      </c>
      <c r="B25" s="32">
        <v>543516</v>
      </c>
      <c r="C25" s="31" t="s">
        <v>1058</v>
      </c>
      <c r="D25" s="31" t="s">
        <v>1170</v>
      </c>
      <c r="E25" s="31" t="s">
        <v>576</v>
      </c>
      <c r="F25" s="93">
        <v>10000</v>
      </c>
      <c r="G25" s="32">
        <v>115.49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45160</v>
      </c>
      <c r="B26" s="32">
        <v>543516</v>
      </c>
      <c r="C26" s="31" t="s">
        <v>1058</v>
      </c>
      <c r="D26" s="31" t="s">
        <v>1171</v>
      </c>
      <c r="E26" s="31" t="s">
        <v>577</v>
      </c>
      <c r="F26" s="93">
        <v>20000</v>
      </c>
      <c r="G26" s="32">
        <v>115.5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45160</v>
      </c>
      <c r="B27" s="32">
        <v>543516</v>
      </c>
      <c r="C27" s="31" t="s">
        <v>1058</v>
      </c>
      <c r="D27" s="31" t="s">
        <v>1172</v>
      </c>
      <c r="E27" s="31" t="s">
        <v>577</v>
      </c>
      <c r="F27" s="93">
        <v>8000</v>
      </c>
      <c r="G27" s="32">
        <v>114.65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45160</v>
      </c>
      <c r="B28" s="32">
        <v>533048</v>
      </c>
      <c r="C28" s="31" t="s">
        <v>1112</v>
      </c>
      <c r="D28" s="31" t="s">
        <v>1114</v>
      </c>
      <c r="E28" s="31" t="s">
        <v>577</v>
      </c>
      <c r="F28" s="93">
        <v>860441</v>
      </c>
      <c r="G28" s="32">
        <v>11.87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45160</v>
      </c>
      <c r="B29" s="32">
        <v>531913</v>
      </c>
      <c r="C29" s="31" t="s">
        <v>1018</v>
      </c>
      <c r="D29" s="31" t="s">
        <v>1173</v>
      </c>
      <c r="E29" s="31" t="s">
        <v>576</v>
      </c>
      <c r="F29" s="93">
        <v>25000</v>
      </c>
      <c r="G29" s="32">
        <v>9.5399999999999991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45160</v>
      </c>
      <c r="B30" s="32">
        <v>531913</v>
      </c>
      <c r="C30" s="31" t="s">
        <v>1018</v>
      </c>
      <c r="D30" s="31" t="s">
        <v>1098</v>
      </c>
      <c r="E30" s="31" t="s">
        <v>576</v>
      </c>
      <c r="F30" s="93">
        <v>350</v>
      </c>
      <c r="G30" s="32">
        <v>9.49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45160</v>
      </c>
      <c r="B31" s="32">
        <v>531913</v>
      </c>
      <c r="C31" s="31" t="s">
        <v>1018</v>
      </c>
      <c r="D31" s="31" t="s">
        <v>1098</v>
      </c>
      <c r="E31" s="31" t="s">
        <v>577</v>
      </c>
      <c r="F31" s="93">
        <v>25041</v>
      </c>
      <c r="G31" s="32">
        <v>9.26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45160</v>
      </c>
      <c r="B32" s="32">
        <v>531913</v>
      </c>
      <c r="C32" s="31" t="s">
        <v>1018</v>
      </c>
      <c r="D32" s="31" t="s">
        <v>1174</v>
      </c>
      <c r="E32" s="31" t="s">
        <v>577</v>
      </c>
      <c r="F32" s="93">
        <v>30596</v>
      </c>
      <c r="G32" s="32">
        <v>9.5299999999999994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45160</v>
      </c>
      <c r="B33" s="32">
        <v>531913</v>
      </c>
      <c r="C33" s="31" t="s">
        <v>1018</v>
      </c>
      <c r="D33" s="31" t="s">
        <v>1175</v>
      </c>
      <c r="E33" s="31" t="s">
        <v>577</v>
      </c>
      <c r="F33" s="93">
        <v>29000</v>
      </c>
      <c r="G33" s="32">
        <v>9.5399999999999991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45160</v>
      </c>
      <c r="B34" s="32">
        <v>531913</v>
      </c>
      <c r="C34" s="31" t="s">
        <v>1018</v>
      </c>
      <c r="D34" s="31" t="s">
        <v>1176</v>
      </c>
      <c r="E34" s="31" t="s">
        <v>576</v>
      </c>
      <c r="F34" s="93">
        <v>25000</v>
      </c>
      <c r="G34" s="32">
        <v>9.5299999999999994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45160</v>
      </c>
      <c r="B35" s="32">
        <v>531913</v>
      </c>
      <c r="C35" s="31" t="s">
        <v>1018</v>
      </c>
      <c r="D35" s="31" t="s">
        <v>1078</v>
      </c>
      <c r="E35" s="31" t="s">
        <v>576</v>
      </c>
      <c r="F35" s="93">
        <v>50000</v>
      </c>
      <c r="G35" s="32">
        <v>9.5299999999999994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45160</v>
      </c>
      <c r="B36" s="32">
        <v>543806</v>
      </c>
      <c r="C36" s="31" t="s">
        <v>1177</v>
      </c>
      <c r="D36" s="31" t="s">
        <v>1178</v>
      </c>
      <c r="E36" s="31" t="s">
        <v>577</v>
      </c>
      <c r="F36" s="93">
        <v>30000</v>
      </c>
      <c r="G36" s="32">
        <v>44.85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45160</v>
      </c>
      <c r="B37" s="32">
        <v>531784</v>
      </c>
      <c r="C37" s="31" t="s">
        <v>1179</v>
      </c>
      <c r="D37" s="31" t="s">
        <v>929</v>
      </c>
      <c r="E37" s="31" t="s">
        <v>576</v>
      </c>
      <c r="F37" s="93">
        <v>1023252</v>
      </c>
      <c r="G37" s="32">
        <v>2.0099999999999998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45160</v>
      </c>
      <c r="B38" s="32">
        <v>531784</v>
      </c>
      <c r="C38" s="31" t="s">
        <v>1179</v>
      </c>
      <c r="D38" s="31" t="s">
        <v>929</v>
      </c>
      <c r="E38" s="31" t="s">
        <v>577</v>
      </c>
      <c r="F38" s="93">
        <v>73252</v>
      </c>
      <c r="G38" s="32">
        <v>2.17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45160</v>
      </c>
      <c r="B39" s="32">
        <v>531784</v>
      </c>
      <c r="C39" s="31" t="s">
        <v>1179</v>
      </c>
      <c r="D39" s="31" t="s">
        <v>1180</v>
      </c>
      <c r="E39" s="31" t="s">
        <v>577</v>
      </c>
      <c r="F39" s="93">
        <v>1054096</v>
      </c>
      <c r="G39" s="32">
        <v>1.97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45160</v>
      </c>
      <c r="B40" s="32">
        <v>540953</v>
      </c>
      <c r="C40" s="31" t="s">
        <v>1181</v>
      </c>
      <c r="D40" s="31" t="s">
        <v>1182</v>
      </c>
      <c r="E40" s="31" t="s">
        <v>577</v>
      </c>
      <c r="F40" s="93">
        <v>993801</v>
      </c>
      <c r="G40" s="32">
        <v>9.16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45160</v>
      </c>
      <c r="B41" s="32">
        <v>531328</v>
      </c>
      <c r="C41" s="31" t="s">
        <v>1183</v>
      </c>
      <c r="D41" s="31" t="s">
        <v>1184</v>
      </c>
      <c r="E41" s="31" t="s">
        <v>577</v>
      </c>
      <c r="F41" s="93">
        <v>1400000</v>
      </c>
      <c r="G41" s="32">
        <v>0.5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45160</v>
      </c>
      <c r="B42" s="32">
        <v>538895</v>
      </c>
      <c r="C42" s="31" t="s">
        <v>1185</v>
      </c>
      <c r="D42" s="31" t="s">
        <v>1186</v>
      </c>
      <c r="E42" s="31" t="s">
        <v>576</v>
      </c>
      <c r="F42" s="93">
        <v>225221</v>
      </c>
      <c r="G42" s="32">
        <v>23.99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45160</v>
      </c>
      <c r="B43" s="32">
        <v>538895</v>
      </c>
      <c r="C43" s="31" t="s">
        <v>1185</v>
      </c>
      <c r="D43" s="31" t="s">
        <v>1187</v>
      </c>
      <c r="E43" s="31" t="s">
        <v>576</v>
      </c>
      <c r="F43" s="93">
        <v>253848</v>
      </c>
      <c r="G43" s="32">
        <v>24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45160</v>
      </c>
      <c r="B44" s="32">
        <v>538895</v>
      </c>
      <c r="C44" s="31" t="s">
        <v>1185</v>
      </c>
      <c r="D44" s="31" t="s">
        <v>1188</v>
      </c>
      <c r="E44" s="31" t="s">
        <v>577</v>
      </c>
      <c r="F44" s="93">
        <v>55223</v>
      </c>
      <c r="G44" s="32">
        <v>24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45160</v>
      </c>
      <c r="B45" s="32">
        <v>538895</v>
      </c>
      <c r="C45" s="31" t="s">
        <v>1185</v>
      </c>
      <c r="D45" s="31" t="s">
        <v>1189</v>
      </c>
      <c r="E45" s="31" t="s">
        <v>577</v>
      </c>
      <c r="F45" s="93">
        <v>79000</v>
      </c>
      <c r="G45" s="32">
        <v>24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45160</v>
      </c>
      <c r="B46" s="32">
        <v>530557</v>
      </c>
      <c r="C46" s="31" t="s">
        <v>1036</v>
      </c>
      <c r="D46" s="31" t="s">
        <v>1190</v>
      </c>
      <c r="E46" s="31" t="s">
        <v>577</v>
      </c>
      <c r="F46" s="93">
        <v>5635707</v>
      </c>
      <c r="G46" s="32">
        <v>0.68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45160</v>
      </c>
      <c r="B47" s="32">
        <v>530557</v>
      </c>
      <c r="C47" s="31" t="s">
        <v>1036</v>
      </c>
      <c r="D47" s="31" t="s">
        <v>1037</v>
      </c>
      <c r="E47" s="31" t="s">
        <v>576</v>
      </c>
      <c r="F47" s="93">
        <v>12604115</v>
      </c>
      <c r="G47" s="32">
        <v>0.69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45160</v>
      </c>
      <c r="B48" s="32">
        <v>530557</v>
      </c>
      <c r="C48" s="31" t="s">
        <v>1036</v>
      </c>
      <c r="D48" s="31" t="s">
        <v>1037</v>
      </c>
      <c r="E48" s="31" t="s">
        <v>577</v>
      </c>
      <c r="F48" s="93">
        <v>10604115</v>
      </c>
      <c r="G48" s="32">
        <v>0.69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45160</v>
      </c>
      <c r="B49" s="32">
        <v>538874</v>
      </c>
      <c r="C49" s="31" t="s">
        <v>1191</v>
      </c>
      <c r="D49" s="31" t="s">
        <v>1192</v>
      </c>
      <c r="E49" s="31" t="s">
        <v>576</v>
      </c>
      <c r="F49" s="93">
        <v>44170</v>
      </c>
      <c r="G49" s="32">
        <v>9.4600000000000009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45160</v>
      </c>
      <c r="B50" s="32">
        <v>543400</v>
      </c>
      <c r="C50" s="31" t="s">
        <v>1193</v>
      </c>
      <c r="D50" s="31" t="s">
        <v>1194</v>
      </c>
      <c r="E50" s="31" t="s">
        <v>577</v>
      </c>
      <c r="F50" s="93">
        <v>34000</v>
      </c>
      <c r="G50" s="32">
        <v>7.81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45160</v>
      </c>
      <c r="B51" s="32">
        <v>531726</v>
      </c>
      <c r="C51" s="31" t="s">
        <v>1195</v>
      </c>
      <c r="D51" s="31" t="s">
        <v>1196</v>
      </c>
      <c r="E51" s="31" t="s">
        <v>576</v>
      </c>
      <c r="F51" s="93">
        <v>70000</v>
      </c>
      <c r="G51" s="32">
        <v>183.54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45160</v>
      </c>
      <c r="B52" s="32">
        <v>521131</v>
      </c>
      <c r="C52" s="31" t="s">
        <v>1197</v>
      </c>
      <c r="D52" s="31" t="s">
        <v>1198</v>
      </c>
      <c r="E52" s="31" t="s">
        <v>577</v>
      </c>
      <c r="F52" s="93">
        <v>66095</v>
      </c>
      <c r="G52" s="32">
        <v>21.62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45160</v>
      </c>
      <c r="B53" s="32">
        <v>543366</v>
      </c>
      <c r="C53" s="31" t="s">
        <v>981</v>
      </c>
      <c r="D53" s="31" t="s">
        <v>1059</v>
      </c>
      <c r="E53" s="31" t="s">
        <v>576</v>
      </c>
      <c r="F53" s="93">
        <v>16800</v>
      </c>
      <c r="G53" s="32">
        <v>80.55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45160</v>
      </c>
      <c r="B54" s="32">
        <v>543366</v>
      </c>
      <c r="C54" s="31" t="s">
        <v>981</v>
      </c>
      <c r="D54" s="31" t="s">
        <v>1079</v>
      </c>
      <c r="E54" s="31" t="s">
        <v>576</v>
      </c>
      <c r="F54" s="93">
        <v>10800</v>
      </c>
      <c r="G54" s="32">
        <v>80.69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45160</v>
      </c>
      <c r="B55" s="32">
        <v>543366</v>
      </c>
      <c r="C55" s="31" t="s">
        <v>981</v>
      </c>
      <c r="D55" s="31" t="s">
        <v>1059</v>
      </c>
      <c r="E55" s="31" t="s">
        <v>577</v>
      </c>
      <c r="F55" s="93">
        <v>1200</v>
      </c>
      <c r="G55" s="32">
        <v>80.8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45160</v>
      </c>
      <c r="B56" s="32">
        <v>543366</v>
      </c>
      <c r="C56" s="31" t="s">
        <v>981</v>
      </c>
      <c r="D56" s="31" t="s">
        <v>1199</v>
      </c>
      <c r="E56" s="31" t="s">
        <v>577</v>
      </c>
      <c r="F56" s="93">
        <v>13200</v>
      </c>
      <c r="G56" s="32">
        <v>80.59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45160</v>
      </c>
      <c r="B57" s="32">
        <v>543366</v>
      </c>
      <c r="C57" s="31" t="s">
        <v>981</v>
      </c>
      <c r="D57" s="31" t="s">
        <v>1200</v>
      </c>
      <c r="E57" s="31" t="s">
        <v>577</v>
      </c>
      <c r="F57" s="93">
        <v>6000</v>
      </c>
      <c r="G57" s="32">
        <v>80.75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45160</v>
      </c>
      <c r="B58" s="32">
        <v>543537</v>
      </c>
      <c r="C58" s="31" t="s">
        <v>1099</v>
      </c>
      <c r="D58" s="31" t="s">
        <v>1201</v>
      </c>
      <c r="E58" s="31" t="s">
        <v>576</v>
      </c>
      <c r="F58" s="93">
        <v>78000</v>
      </c>
      <c r="G58" s="32">
        <v>79.77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45160</v>
      </c>
      <c r="B59" s="32">
        <v>543537</v>
      </c>
      <c r="C59" s="31" t="s">
        <v>1099</v>
      </c>
      <c r="D59" s="31" t="s">
        <v>1202</v>
      </c>
      <c r="E59" s="31" t="s">
        <v>577</v>
      </c>
      <c r="F59" s="93">
        <v>16000</v>
      </c>
      <c r="G59" s="32">
        <v>80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45160</v>
      </c>
      <c r="B60" s="32">
        <v>543537</v>
      </c>
      <c r="C60" s="31" t="s">
        <v>1099</v>
      </c>
      <c r="D60" s="31" t="s">
        <v>1203</v>
      </c>
      <c r="E60" s="31" t="s">
        <v>577</v>
      </c>
      <c r="F60" s="93">
        <v>54000</v>
      </c>
      <c r="G60" s="32">
        <v>80.22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45160</v>
      </c>
      <c r="B61" s="32">
        <v>540492</v>
      </c>
      <c r="C61" s="31" t="s">
        <v>1080</v>
      </c>
      <c r="D61" s="31" t="s">
        <v>1081</v>
      </c>
      <c r="E61" s="31" t="s">
        <v>577</v>
      </c>
      <c r="F61" s="93">
        <v>355469</v>
      </c>
      <c r="G61" s="32">
        <v>106.21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45160</v>
      </c>
      <c r="B62" s="32">
        <v>530611</v>
      </c>
      <c r="C62" s="31" t="s">
        <v>1204</v>
      </c>
      <c r="D62" s="31" t="s">
        <v>1205</v>
      </c>
      <c r="E62" s="31" t="s">
        <v>577</v>
      </c>
      <c r="F62" s="93">
        <v>1447523</v>
      </c>
      <c r="G62" s="32">
        <v>0.41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45160</v>
      </c>
      <c r="B63" s="32">
        <v>539406</v>
      </c>
      <c r="C63" s="31" t="s">
        <v>1206</v>
      </c>
      <c r="D63" s="31" t="s">
        <v>1207</v>
      </c>
      <c r="E63" s="31" t="s">
        <v>577</v>
      </c>
      <c r="F63" s="93">
        <v>12002</v>
      </c>
      <c r="G63" s="32">
        <v>35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45160</v>
      </c>
      <c r="B64" s="32">
        <v>539406</v>
      </c>
      <c r="C64" s="31" t="s">
        <v>1206</v>
      </c>
      <c r="D64" s="31" t="s">
        <v>1208</v>
      </c>
      <c r="E64" s="31" t="s">
        <v>577</v>
      </c>
      <c r="F64" s="93">
        <v>12000</v>
      </c>
      <c r="G64" s="32">
        <v>35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45160</v>
      </c>
      <c r="B65" s="32">
        <v>511447</v>
      </c>
      <c r="C65" s="31" t="s">
        <v>1209</v>
      </c>
      <c r="D65" s="31" t="s">
        <v>1210</v>
      </c>
      <c r="E65" s="31" t="s">
        <v>577</v>
      </c>
      <c r="F65" s="93">
        <v>985000</v>
      </c>
      <c r="G65" s="32">
        <v>3.5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45160</v>
      </c>
      <c r="B66" s="32">
        <v>511447</v>
      </c>
      <c r="C66" s="31" t="s">
        <v>1209</v>
      </c>
      <c r="D66" s="31" t="s">
        <v>1211</v>
      </c>
      <c r="E66" s="31" t="s">
        <v>577</v>
      </c>
      <c r="F66" s="93">
        <v>1712000</v>
      </c>
      <c r="G66" s="32">
        <v>3.5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45160</v>
      </c>
      <c r="B67" s="32">
        <v>503663</v>
      </c>
      <c r="C67" s="31" t="s">
        <v>1060</v>
      </c>
      <c r="D67" s="31" t="s">
        <v>929</v>
      </c>
      <c r="E67" s="31" t="s">
        <v>577</v>
      </c>
      <c r="F67" s="93">
        <v>1224913</v>
      </c>
      <c r="G67" s="32">
        <v>6.35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45160</v>
      </c>
      <c r="B68" s="32">
        <v>503663</v>
      </c>
      <c r="C68" s="31" t="s">
        <v>1060</v>
      </c>
      <c r="D68" s="31" t="s">
        <v>929</v>
      </c>
      <c r="E68" s="31" t="s">
        <v>577</v>
      </c>
      <c r="F68" s="93">
        <v>724913</v>
      </c>
      <c r="G68" s="32">
        <v>6.66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45160</v>
      </c>
      <c r="B69" s="32">
        <v>542803</v>
      </c>
      <c r="C69" s="31" t="s">
        <v>1212</v>
      </c>
      <c r="D69" s="31" t="s">
        <v>1213</v>
      </c>
      <c r="E69" s="31" t="s">
        <v>577</v>
      </c>
      <c r="F69" s="93">
        <v>55000</v>
      </c>
      <c r="G69" s="32">
        <v>19.5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45160</v>
      </c>
      <c r="B70" s="32">
        <v>539331</v>
      </c>
      <c r="C70" s="31" t="s">
        <v>1088</v>
      </c>
      <c r="D70" s="31" t="s">
        <v>1100</v>
      </c>
      <c r="E70" s="31" t="s">
        <v>577</v>
      </c>
      <c r="F70" s="93">
        <v>140000</v>
      </c>
      <c r="G70" s="32">
        <v>138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45160</v>
      </c>
      <c r="B71" s="32">
        <v>531025</v>
      </c>
      <c r="C71" s="31" t="s">
        <v>1061</v>
      </c>
      <c r="D71" s="31" t="s">
        <v>929</v>
      </c>
      <c r="E71" s="31" t="s">
        <v>577</v>
      </c>
      <c r="F71" s="93">
        <v>6436959</v>
      </c>
      <c r="G71" s="32">
        <v>0.98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45160</v>
      </c>
      <c r="B72" s="32" t="s">
        <v>731</v>
      </c>
      <c r="C72" s="31" t="s">
        <v>1082</v>
      </c>
      <c r="D72" s="31" t="s">
        <v>1214</v>
      </c>
      <c r="E72" s="31" t="s">
        <v>576</v>
      </c>
      <c r="F72" s="93">
        <v>1053500</v>
      </c>
      <c r="G72" s="32">
        <v>56.01</v>
      </c>
      <c r="H72" s="32" t="s">
        <v>891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45160</v>
      </c>
      <c r="B73" s="32" t="s">
        <v>1215</v>
      </c>
      <c r="C73" s="31" t="s">
        <v>1216</v>
      </c>
      <c r="D73" s="31" t="s">
        <v>578</v>
      </c>
      <c r="E73" s="31" t="s">
        <v>576</v>
      </c>
      <c r="F73" s="93">
        <v>351745</v>
      </c>
      <c r="G73" s="32">
        <v>275.94</v>
      </c>
      <c r="H73" s="32" t="s">
        <v>891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45160</v>
      </c>
      <c r="B74" s="32" t="s">
        <v>1215</v>
      </c>
      <c r="C74" s="31" t="s">
        <v>1216</v>
      </c>
      <c r="D74" s="31" t="s">
        <v>1217</v>
      </c>
      <c r="E74" s="31" t="s">
        <v>576</v>
      </c>
      <c r="F74" s="93">
        <v>154027</v>
      </c>
      <c r="G74" s="32">
        <v>280.25</v>
      </c>
      <c r="H74" s="32" t="s">
        <v>891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45160</v>
      </c>
      <c r="B75" s="32" t="s">
        <v>1218</v>
      </c>
      <c r="C75" s="31" t="s">
        <v>1219</v>
      </c>
      <c r="D75" s="31" t="s">
        <v>1220</v>
      </c>
      <c r="E75" s="31" t="s">
        <v>576</v>
      </c>
      <c r="F75" s="93">
        <v>1250000</v>
      </c>
      <c r="G75" s="32">
        <v>20.25</v>
      </c>
      <c r="H75" s="32" t="s">
        <v>891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45160</v>
      </c>
      <c r="B76" s="32" t="s">
        <v>1069</v>
      </c>
      <c r="C76" s="31" t="s">
        <v>1070</v>
      </c>
      <c r="D76" s="31" t="s">
        <v>1221</v>
      </c>
      <c r="E76" s="31" t="s">
        <v>576</v>
      </c>
      <c r="F76" s="93">
        <v>2482063</v>
      </c>
      <c r="G76" s="32">
        <v>11.7</v>
      </c>
      <c r="H76" s="32" t="s">
        <v>891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45160</v>
      </c>
      <c r="B77" s="32" t="s">
        <v>1222</v>
      </c>
      <c r="C77" s="31" t="s">
        <v>1223</v>
      </c>
      <c r="D77" s="31" t="s">
        <v>1224</v>
      </c>
      <c r="E77" s="31" t="s">
        <v>576</v>
      </c>
      <c r="F77" s="93">
        <v>189853</v>
      </c>
      <c r="G77" s="32">
        <v>490.86</v>
      </c>
      <c r="H77" s="32" t="s">
        <v>891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45160</v>
      </c>
      <c r="B78" s="32" t="s">
        <v>1222</v>
      </c>
      <c r="C78" s="31" t="s">
        <v>1223</v>
      </c>
      <c r="D78" s="31" t="s">
        <v>1225</v>
      </c>
      <c r="E78" s="31" t="s">
        <v>576</v>
      </c>
      <c r="F78" s="93">
        <v>326571</v>
      </c>
      <c r="G78" s="32">
        <v>490.21</v>
      </c>
      <c r="H78" s="32" t="s">
        <v>891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45160</v>
      </c>
      <c r="B79" s="32" t="s">
        <v>1222</v>
      </c>
      <c r="C79" s="31" t="s">
        <v>1223</v>
      </c>
      <c r="D79" s="31" t="s">
        <v>1217</v>
      </c>
      <c r="E79" s="31" t="s">
        <v>576</v>
      </c>
      <c r="F79" s="93">
        <v>147305</v>
      </c>
      <c r="G79" s="32">
        <v>484.17</v>
      </c>
      <c r="H79" s="32" t="s">
        <v>891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45160</v>
      </c>
      <c r="B80" s="32" t="s">
        <v>1222</v>
      </c>
      <c r="C80" s="31" t="s">
        <v>1223</v>
      </c>
      <c r="D80" s="31" t="s">
        <v>578</v>
      </c>
      <c r="E80" s="31" t="s">
        <v>576</v>
      </c>
      <c r="F80" s="93">
        <v>416648</v>
      </c>
      <c r="G80" s="32">
        <v>475.98</v>
      </c>
      <c r="H80" s="32" t="s">
        <v>891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45160</v>
      </c>
      <c r="B81" s="32" t="s">
        <v>1222</v>
      </c>
      <c r="C81" s="31" t="s">
        <v>1223</v>
      </c>
      <c r="D81" s="31" t="s">
        <v>1083</v>
      </c>
      <c r="E81" s="31" t="s">
        <v>576</v>
      </c>
      <c r="F81" s="93">
        <v>153707</v>
      </c>
      <c r="G81" s="32">
        <v>486.57</v>
      </c>
      <c r="H81" s="32" t="s">
        <v>891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45160</v>
      </c>
      <c r="B82" s="32" t="s">
        <v>1226</v>
      </c>
      <c r="C82" s="31" t="s">
        <v>1227</v>
      </c>
      <c r="D82" s="31" t="s">
        <v>1228</v>
      </c>
      <c r="E82" s="31" t="s">
        <v>576</v>
      </c>
      <c r="F82" s="93">
        <v>1590338</v>
      </c>
      <c r="G82" s="32">
        <v>20.7</v>
      </c>
      <c r="H82" s="32" t="s">
        <v>891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45160</v>
      </c>
      <c r="B83" s="32" t="s">
        <v>1226</v>
      </c>
      <c r="C83" s="31" t="s">
        <v>1227</v>
      </c>
      <c r="D83" s="31" t="s">
        <v>1229</v>
      </c>
      <c r="E83" s="31" t="s">
        <v>576</v>
      </c>
      <c r="F83" s="93">
        <v>531290</v>
      </c>
      <c r="G83" s="32">
        <v>20.73</v>
      </c>
      <c r="H83" s="32" t="s">
        <v>891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45160</v>
      </c>
      <c r="B84" s="32" t="s">
        <v>1226</v>
      </c>
      <c r="C84" s="31" t="s">
        <v>1227</v>
      </c>
      <c r="D84" s="31" t="s">
        <v>1230</v>
      </c>
      <c r="E84" s="31" t="s">
        <v>576</v>
      </c>
      <c r="F84" s="93">
        <v>701000</v>
      </c>
      <c r="G84" s="32">
        <v>19.48</v>
      </c>
      <c r="H84" s="32" t="s">
        <v>891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45160</v>
      </c>
      <c r="B85" s="32" t="s">
        <v>1226</v>
      </c>
      <c r="C85" s="31" t="s">
        <v>1227</v>
      </c>
      <c r="D85" s="31" t="s">
        <v>1071</v>
      </c>
      <c r="E85" s="31" t="s">
        <v>576</v>
      </c>
      <c r="F85" s="93">
        <v>543343</v>
      </c>
      <c r="G85" s="32">
        <v>20.48</v>
      </c>
      <c r="H85" s="32" t="s">
        <v>891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45160</v>
      </c>
      <c r="B86" s="32" t="s">
        <v>1226</v>
      </c>
      <c r="C86" s="31" t="s">
        <v>1227</v>
      </c>
      <c r="D86" s="31" t="s">
        <v>578</v>
      </c>
      <c r="E86" s="31" t="s">
        <v>576</v>
      </c>
      <c r="F86" s="93">
        <v>896640</v>
      </c>
      <c r="G86" s="32">
        <v>19.559999999999999</v>
      </c>
      <c r="H86" s="32" t="s">
        <v>891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45160</v>
      </c>
      <c r="B87" s="32" t="s">
        <v>715</v>
      </c>
      <c r="C87" s="31" t="s">
        <v>1231</v>
      </c>
      <c r="D87" s="31" t="s">
        <v>578</v>
      </c>
      <c r="E87" s="31" t="s">
        <v>576</v>
      </c>
      <c r="F87" s="93">
        <v>414643</v>
      </c>
      <c r="G87" s="32">
        <v>408.63</v>
      </c>
      <c r="H87" s="32" t="s">
        <v>891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45160</v>
      </c>
      <c r="B88" s="32" t="s">
        <v>1232</v>
      </c>
      <c r="C88" s="31" t="s">
        <v>1233</v>
      </c>
      <c r="D88" s="31" t="s">
        <v>1234</v>
      </c>
      <c r="E88" s="31" t="s">
        <v>576</v>
      </c>
      <c r="F88" s="93">
        <v>12778879</v>
      </c>
      <c r="G88" s="32">
        <v>4.8899999999999997</v>
      </c>
      <c r="H88" s="32" t="s">
        <v>891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45160</v>
      </c>
      <c r="B89" s="32" t="s">
        <v>1235</v>
      </c>
      <c r="C89" s="31" t="s">
        <v>1236</v>
      </c>
      <c r="D89" s="31" t="s">
        <v>578</v>
      </c>
      <c r="E89" s="31" t="s">
        <v>576</v>
      </c>
      <c r="F89" s="93">
        <v>215156</v>
      </c>
      <c r="G89" s="32">
        <v>255.73</v>
      </c>
      <c r="H89" s="32" t="s">
        <v>891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45160</v>
      </c>
      <c r="B90" s="32" t="s">
        <v>1235</v>
      </c>
      <c r="C90" s="31" t="s">
        <v>1236</v>
      </c>
      <c r="D90" s="31" t="s">
        <v>1225</v>
      </c>
      <c r="E90" s="31" t="s">
        <v>576</v>
      </c>
      <c r="F90" s="93">
        <v>85291</v>
      </c>
      <c r="G90" s="32">
        <v>257.94</v>
      </c>
      <c r="H90" s="32" t="s">
        <v>891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45160</v>
      </c>
      <c r="B91" s="32" t="s">
        <v>1104</v>
      </c>
      <c r="C91" s="31" t="s">
        <v>1105</v>
      </c>
      <c r="D91" s="31" t="s">
        <v>1106</v>
      </c>
      <c r="E91" s="31" t="s">
        <v>576</v>
      </c>
      <c r="F91" s="93">
        <v>323873</v>
      </c>
      <c r="G91" s="32">
        <v>21.1</v>
      </c>
      <c r="H91" s="32" t="s">
        <v>891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45160</v>
      </c>
      <c r="B92" s="32" t="s">
        <v>1107</v>
      </c>
      <c r="C92" s="31" t="s">
        <v>1108</v>
      </c>
      <c r="D92" s="31" t="s">
        <v>1228</v>
      </c>
      <c r="E92" s="31" t="s">
        <v>576</v>
      </c>
      <c r="F92" s="93">
        <v>179200</v>
      </c>
      <c r="G92" s="32">
        <v>95.03</v>
      </c>
      <c r="H92" s="32" t="s">
        <v>891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45160</v>
      </c>
      <c r="B93" s="32" t="s">
        <v>1107</v>
      </c>
      <c r="C93" s="31" t="s">
        <v>1108</v>
      </c>
      <c r="D93" s="31" t="s">
        <v>1230</v>
      </c>
      <c r="E93" s="31" t="s">
        <v>576</v>
      </c>
      <c r="F93" s="93">
        <v>72000</v>
      </c>
      <c r="G93" s="32">
        <v>93.43</v>
      </c>
      <c r="H93" s="32" t="s">
        <v>891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45160</v>
      </c>
      <c r="B94" s="32" t="s">
        <v>1107</v>
      </c>
      <c r="C94" s="31" t="s">
        <v>1108</v>
      </c>
      <c r="D94" s="31" t="s">
        <v>1237</v>
      </c>
      <c r="E94" s="31" t="s">
        <v>576</v>
      </c>
      <c r="F94" s="93">
        <v>16000</v>
      </c>
      <c r="G94" s="32">
        <v>93.88</v>
      </c>
      <c r="H94" s="32" t="s">
        <v>891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45160</v>
      </c>
      <c r="B95" s="32" t="s">
        <v>1107</v>
      </c>
      <c r="C95" s="31" t="s">
        <v>1108</v>
      </c>
      <c r="D95" s="31" t="s">
        <v>1238</v>
      </c>
      <c r="E95" s="31" t="s">
        <v>576</v>
      </c>
      <c r="F95" s="93">
        <v>238400</v>
      </c>
      <c r="G95" s="32">
        <v>94.76</v>
      </c>
      <c r="H95" s="32" t="s">
        <v>891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45160</v>
      </c>
      <c r="B96" s="32" t="s">
        <v>1239</v>
      </c>
      <c r="C96" s="31" t="s">
        <v>1240</v>
      </c>
      <c r="D96" s="31" t="s">
        <v>1241</v>
      </c>
      <c r="E96" s="31" t="s">
        <v>576</v>
      </c>
      <c r="F96" s="93">
        <v>3562572</v>
      </c>
      <c r="G96" s="32">
        <v>8.7200000000000006</v>
      </c>
      <c r="H96" s="32" t="s">
        <v>891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45160</v>
      </c>
      <c r="B97" s="32" t="s">
        <v>1242</v>
      </c>
      <c r="C97" s="31" t="s">
        <v>1243</v>
      </c>
      <c r="D97" s="31" t="s">
        <v>1214</v>
      </c>
      <c r="E97" s="31" t="s">
        <v>576</v>
      </c>
      <c r="F97" s="93">
        <v>140350</v>
      </c>
      <c r="G97" s="32">
        <v>46.27</v>
      </c>
      <c r="H97" s="32" t="s">
        <v>891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45160</v>
      </c>
      <c r="B98" s="32" t="s">
        <v>1242</v>
      </c>
      <c r="C98" s="31" t="s">
        <v>1243</v>
      </c>
      <c r="D98" s="31" t="s">
        <v>1071</v>
      </c>
      <c r="E98" s="31" t="s">
        <v>576</v>
      </c>
      <c r="F98" s="93">
        <v>1111281</v>
      </c>
      <c r="G98" s="32">
        <v>50.87</v>
      </c>
      <c r="H98" s="32" t="s">
        <v>891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45160</v>
      </c>
      <c r="B99" s="32" t="s">
        <v>1242</v>
      </c>
      <c r="C99" s="31" t="s">
        <v>1243</v>
      </c>
      <c r="D99" s="31" t="s">
        <v>578</v>
      </c>
      <c r="E99" s="31" t="s">
        <v>576</v>
      </c>
      <c r="F99" s="93">
        <v>1085508</v>
      </c>
      <c r="G99" s="32">
        <v>49.62</v>
      </c>
      <c r="H99" s="32" t="s">
        <v>891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45160</v>
      </c>
      <c r="B100" s="32" t="s">
        <v>1109</v>
      </c>
      <c r="C100" s="31" t="s">
        <v>1110</v>
      </c>
      <c r="D100" s="31" t="s">
        <v>578</v>
      </c>
      <c r="E100" s="31" t="s">
        <v>576</v>
      </c>
      <c r="F100" s="93">
        <v>481718</v>
      </c>
      <c r="G100" s="32">
        <v>190.69</v>
      </c>
      <c r="H100" s="32" t="s">
        <v>891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45160</v>
      </c>
      <c r="B101" s="32" t="s">
        <v>1244</v>
      </c>
      <c r="C101" s="31" t="s">
        <v>1245</v>
      </c>
      <c r="D101" s="31" t="s">
        <v>1246</v>
      </c>
      <c r="E101" s="31" t="s">
        <v>576</v>
      </c>
      <c r="F101" s="93">
        <v>18948365</v>
      </c>
      <c r="G101" s="32">
        <v>17.079999999999998</v>
      </c>
      <c r="H101" s="32" t="s">
        <v>891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45160</v>
      </c>
      <c r="B102" s="32" t="s">
        <v>1247</v>
      </c>
      <c r="C102" s="31" t="s">
        <v>1248</v>
      </c>
      <c r="D102" s="31" t="s">
        <v>1249</v>
      </c>
      <c r="E102" s="31" t="s">
        <v>576</v>
      </c>
      <c r="F102" s="93">
        <v>30000000</v>
      </c>
      <c r="G102" s="32">
        <v>4.91</v>
      </c>
      <c r="H102" s="32" t="s">
        <v>891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45160</v>
      </c>
      <c r="B103" s="32" t="s">
        <v>1090</v>
      </c>
      <c r="C103" s="31" t="s">
        <v>1091</v>
      </c>
      <c r="D103" s="31" t="s">
        <v>578</v>
      </c>
      <c r="E103" s="31" t="s">
        <v>576</v>
      </c>
      <c r="F103" s="93">
        <v>1356063</v>
      </c>
      <c r="G103" s="32">
        <v>78.5</v>
      </c>
      <c r="H103" s="32" t="s">
        <v>891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45160</v>
      </c>
      <c r="B104" s="32" t="s">
        <v>1250</v>
      </c>
      <c r="C104" s="31" t="s">
        <v>1251</v>
      </c>
      <c r="D104" s="31" t="s">
        <v>1252</v>
      </c>
      <c r="E104" s="31" t="s">
        <v>576</v>
      </c>
      <c r="F104" s="93">
        <v>355000</v>
      </c>
      <c r="G104" s="32">
        <v>600</v>
      </c>
      <c r="H104" s="32" t="s">
        <v>891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45160</v>
      </c>
      <c r="B105" s="32" t="s">
        <v>1250</v>
      </c>
      <c r="C105" s="31" t="s">
        <v>1251</v>
      </c>
      <c r="D105" s="31" t="s">
        <v>1253</v>
      </c>
      <c r="E105" s="31" t="s">
        <v>576</v>
      </c>
      <c r="F105" s="93">
        <v>402291</v>
      </c>
      <c r="G105" s="32">
        <v>600</v>
      </c>
      <c r="H105" s="32" t="s">
        <v>891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45160</v>
      </c>
      <c r="B106" s="32" t="s">
        <v>1250</v>
      </c>
      <c r="C106" s="31" t="s">
        <v>1251</v>
      </c>
      <c r="D106" s="31" t="s">
        <v>1254</v>
      </c>
      <c r="E106" s="31" t="s">
        <v>576</v>
      </c>
      <c r="F106" s="93">
        <v>666667</v>
      </c>
      <c r="G106" s="32">
        <v>600</v>
      </c>
      <c r="H106" s="32" t="s">
        <v>891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45160</v>
      </c>
      <c r="B107" s="32" t="s">
        <v>1250</v>
      </c>
      <c r="C107" s="31" t="s">
        <v>1251</v>
      </c>
      <c r="D107" s="31" t="s">
        <v>1255</v>
      </c>
      <c r="E107" s="31" t="s">
        <v>576</v>
      </c>
      <c r="F107" s="93">
        <v>250000</v>
      </c>
      <c r="G107" s="32">
        <v>600</v>
      </c>
      <c r="H107" s="32" t="s">
        <v>891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45160</v>
      </c>
      <c r="B108" s="32" t="s">
        <v>1250</v>
      </c>
      <c r="C108" s="31" t="s">
        <v>1251</v>
      </c>
      <c r="D108" s="31" t="s">
        <v>1256</v>
      </c>
      <c r="E108" s="31" t="s">
        <v>576</v>
      </c>
      <c r="F108" s="93">
        <v>241667</v>
      </c>
      <c r="G108" s="32">
        <v>600</v>
      </c>
      <c r="H108" s="32" t="s">
        <v>891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45160</v>
      </c>
      <c r="B109" s="32" t="s">
        <v>1250</v>
      </c>
      <c r="C109" s="31" t="s">
        <v>1251</v>
      </c>
      <c r="D109" s="31" t="s">
        <v>1257</v>
      </c>
      <c r="E109" s="31" t="s">
        <v>576</v>
      </c>
      <c r="F109" s="93">
        <v>400000</v>
      </c>
      <c r="G109" s="32">
        <v>600</v>
      </c>
      <c r="H109" s="32" t="s">
        <v>891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45160</v>
      </c>
      <c r="B110" s="32" t="s">
        <v>1250</v>
      </c>
      <c r="C110" s="31" t="s">
        <v>1251</v>
      </c>
      <c r="D110" s="31" t="s">
        <v>1258</v>
      </c>
      <c r="E110" s="31" t="s">
        <v>576</v>
      </c>
      <c r="F110" s="93">
        <v>250000</v>
      </c>
      <c r="G110" s="32">
        <v>600</v>
      </c>
      <c r="H110" s="32" t="s">
        <v>891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45160</v>
      </c>
      <c r="B111" s="32" t="s">
        <v>1250</v>
      </c>
      <c r="C111" s="31" t="s">
        <v>1251</v>
      </c>
      <c r="D111" s="31" t="s">
        <v>1259</v>
      </c>
      <c r="E111" s="31" t="s">
        <v>576</v>
      </c>
      <c r="F111" s="93">
        <v>250000</v>
      </c>
      <c r="G111" s="32">
        <v>600</v>
      </c>
      <c r="H111" s="32" t="s">
        <v>891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45160</v>
      </c>
      <c r="B112" s="32" t="s">
        <v>1250</v>
      </c>
      <c r="C112" s="31" t="s">
        <v>1251</v>
      </c>
      <c r="D112" s="31" t="s">
        <v>1260</v>
      </c>
      <c r="E112" s="31" t="s">
        <v>576</v>
      </c>
      <c r="F112" s="93">
        <v>1862274</v>
      </c>
      <c r="G112" s="32">
        <v>599.92999999999995</v>
      </c>
      <c r="H112" s="32" t="s">
        <v>891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45160</v>
      </c>
      <c r="B113" s="32" t="s">
        <v>1250</v>
      </c>
      <c r="C113" s="31" t="s">
        <v>1251</v>
      </c>
      <c r="D113" s="31" t="s">
        <v>1261</v>
      </c>
      <c r="E113" s="31" t="s">
        <v>576</v>
      </c>
      <c r="F113" s="93">
        <v>862069</v>
      </c>
      <c r="G113" s="32">
        <v>600</v>
      </c>
      <c r="H113" s="32" t="s">
        <v>891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45160</v>
      </c>
      <c r="B114" s="32" t="s">
        <v>1250</v>
      </c>
      <c r="C114" s="31" t="s">
        <v>1251</v>
      </c>
      <c r="D114" s="31" t="s">
        <v>1261</v>
      </c>
      <c r="E114" s="31" t="s">
        <v>576</v>
      </c>
      <c r="F114" s="93">
        <v>517241</v>
      </c>
      <c r="G114" s="32">
        <v>600</v>
      </c>
      <c r="H114" s="32" t="s">
        <v>891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45160</v>
      </c>
      <c r="B115" s="32" t="s">
        <v>1250</v>
      </c>
      <c r="C115" s="31" t="s">
        <v>1251</v>
      </c>
      <c r="D115" s="31" t="s">
        <v>1261</v>
      </c>
      <c r="E115" s="31" t="s">
        <v>576</v>
      </c>
      <c r="F115" s="93">
        <v>344828</v>
      </c>
      <c r="G115" s="32">
        <v>600</v>
      </c>
      <c r="H115" s="32" t="s">
        <v>891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45160</v>
      </c>
      <c r="B116" s="32" t="s">
        <v>1250</v>
      </c>
      <c r="C116" s="31" t="s">
        <v>1251</v>
      </c>
      <c r="D116" s="31" t="s">
        <v>1262</v>
      </c>
      <c r="E116" s="31" t="s">
        <v>576</v>
      </c>
      <c r="F116" s="93">
        <v>400000</v>
      </c>
      <c r="G116" s="32">
        <v>600</v>
      </c>
      <c r="H116" s="32" t="s">
        <v>891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45160</v>
      </c>
      <c r="B117" s="32" t="s">
        <v>1250</v>
      </c>
      <c r="C117" s="31" t="s">
        <v>1251</v>
      </c>
      <c r="D117" s="31" t="s">
        <v>1263</v>
      </c>
      <c r="E117" s="31" t="s">
        <v>576</v>
      </c>
      <c r="F117" s="93">
        <v>196000</v>
      </c>
      <c r="G117" s="32">
        <v>601.36</v>
      </c>
      <c r="H117" s="32" t="s">
        <v>891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45160</v>
      </c>
      <c r="B118" s="32" t="s">
        <v>1250</v>
      </c>
      <c r="C118" s="31" t="s">
        <v>1251</v>
      </c>
      <c r="D118" s="31" t="s">
        <v>1071</v>
      </c>
      <c r="E118" s="31" t="s">
        <v>576</v>
      </c>
      <c r="F118" s="93">
        <v>230130</v>
      </c>
      <c r="G118" s="32">
        <v>606.38</v>
      </c>
      <c r="H118" s="32" t="s">
        <v>891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45160</v>
      </c>
      <c r="B119" s="32" t="s">
        <v>1250</v>
      </c>
      <c r="C119" s="31" t="s">
        <v>1251</v>
      </c>
      <c r="D119" s="31" t="s">
        <v>1264</v>
      </c>
      <c r="E119" s="31" t="s">
        <v>576</v>
      </c>
      <c r="F119" s="93">
        <v>145000</v>
      </c>
      <c r="G119" s="32">
        <v>600.11</v>
      </c>
      <c r="H119" s="32" t="s">
        <v>891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45160</v>
      </c>
      <c r="B120" s="32" t="s">
        <v>1250</v>
      </c>
      <c r="C120" s="31" t="s">
        <v>1251</v>
      </c>
      <c r="D120" s="31" t="s">
        <v>1265</v>
      </c>
      <c r="E120" s="31" t="s">
        <v>576</v>
      </c>
      <c r="F120" s="93">
        <v>231502</v>
      </c>
      <c r="G120" s="32">
        <v>600</v>
      </c>
      <c r="H120" s="32" t="s">
        <v>891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45160</v>
      </c>
      <c r="B121" s="32" t="s">
        <v>1250</v>
      </c>
      <c r="C121" s="31" t="s">
        <v>1251</v>
      </c>
      <c r="D121" s="31" t="s">
        <v>1266</v>
      </c>
      <c r="E121" s="31" t="s">
        <v>576</v>
      </c>
      <c r="F121" s="93">
        <v>502000</v>
      </c>
      <c r="G121" s="32">
        <v>600</v>
      </c>
      <c r="H121" s="32" t="s">
        <v>891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45160</v>
      </c>
      <c r="B122" s="32" t="s">
        <v>1250</v>
      </c>
      <c r="C122" s="31" t="s">
        <v>1251</v>
      </c>
      <c r="D122" s="31" t="s">
        <v>578</v>
      </c>
      <c r="E122" s="31" t="s">
        <v>576</v>
      </c>
      <c r="F122" s="93">
        <v>348950</v>
      </c>
      <c r="G122" s="32">
        <v>630.62</v>
      </c>
      <c r="H122" s="32" t="s">
        <v>891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45160</v>
      </c>
      <c r="B123" s="32" t="s">
        <v>1267</v>
      </c>
      <c r="C123" s="31" t="s">
        <v>1268</v>
      </c>
      <c r="D123" s="31" t="s">
        <v>1246</v>
      </c>
      <c r="E123" s="31" t="s">
        <v>576</v>
      </c>
      <c r="F123" s="93">
        <v>16268935</v>
      </c>
      <c r="G123" s="32">
        <v>23.19</v>
      </c>
      <c r="H123" s="32" t="s">
        <v>891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45160</v>
      </c>
      <c r="B124" s="32" t="s">
        <v>1084</v>
      </c>
      <c r="C124" s="31" t="s">
        <v>1085</v>
      </c>
      <c r="D124" s="31" t="s">
        <v>1269</v>
      </c>
      <c r="E124" s="31" t="s">
        <v>576</v>
      </c>
      <c r="F124" s="93">
        <v>36000</v>
      </c>
      <c r="G124" s="32">
        <v>117.4</v>
      </c>
      <c r="H124" s="32" t="s">
        <v>891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45160</v>
      </c>
      <c r="B125" s="32" t="s">
        <v>1038</v>
      </c>
      <c r="C125" s="31" t="s">
        <v>1039</v>
      </c>
      <c r="D125" s="31" t="s">
        <v>1040</v>
      </c>
      <c r="E125" s="31" t="s">
        <v>576</v>
      </c>
      <c r="F125" s="93">
        <v>1007690</v>
      </c>
      <c r="G125" s="32">
        <v>106.34</v>
      </c>
      <c r="H125" s="32" t="s">
        <v>891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45160</v>
      </c>
      <c r="B126" s="32" t="s">
        <v>1086</v>
      </c>
      <c r="C126" s="31" t="s">
        <v>1087</v>
      </c>
      <c r="D126" s="31" t="s">
        <v>1071</v>
      </c>
      <c r="E126" s="31" t="s">
        <v>576</v>
      </c>
      <c r="F126" s="93">
        <v>115040</v>
      </c>
      <c r="G126" s="32">
        <v>236.84</v>
      </c>
      <c r="H126" s="32" t="s">
        <v>891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45160</v>
      </c>
      <c r="B127" s="32" t="s">
        <v>1086</v>
      </c>
      <c r="C127" s="31" t="s">
        <v>1087</v>
      </c>
      <c r="D127" s="31" t="s">
        <v>929</v>
      </c>
      <c r="E127" s="31" t="s">
        <v>576</v>
      </c>
      <c r="F127" s="93">
        <v>208166</v>
      </c>
      <c r="G127" s="32">
        <v>236.38</v>
      </c>
      <c r="H127" s="32" t="s">
        <v>891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45160</v>
      </c>
      <c r="B128" s="32" t="s">
        <v>1086</v>
      </c>
      <c r="C128" s="31" t="s">
        <v>1087</v>
      </c>
      <c r="D128" s="31" t="s">
        <v>1270</v>
      </c>
      <c r="E128" s="31" t="s">
        <v>576</v>
      </c>
      <c r="F128" s="93">
        <v>167000</v>
      </c>
      <c r="G128" s="32">
        <v>236.35</v>
      </c>
      <c r="H128" s="32" t="s">
        <v>891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45160</v>
      </c>
      <c r="B129" s="32" t="s">
        <v>1086</v>
      </c>
      <c r="C129" s="31" t="s">
        <v>1087</v>
      </c>
      <c r="D129" s="31" t="s">
        <v>578</v>
      </c>
      <c r="E129" s="31" t="s">
        <v>576</v>
      </c>
      <c r="F129" s="93">
        <v>200566</v>
      </c>
      <c r="G129" s="32">
        <v>217.38</v>
      </c>
      <c r="H129" s="32" t="s">
        <v>891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45160</v>
      </c>
      <c r="B130" s="32" t="s">
        <v>1086</v>
      </c>
      <c r="C130" s="31" t="s">
        <v>1087</v>
      </c>
      <c r="D130" s="31" t="s">
        <v>1246</v>
      </c>
      <c r="E130" s="31" t="s">
        <v>576</v>
      </c>
      <c r="F130" s="93">
        <v>88097</v>
      </c>
      <c r="G130" s="32">
        <v>222.95</v>
      </c>
      <c r="H130" s="32" t="s">
        <v>891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45160</v>
      </c>
      <c r="B131" s="32" t="s">
        <v>1086</v>
      </c>
      <c r="C131" s="31" t="s">
        <v>1087</v>
      </c>
      <c r="D131" s="31" t="s">
        <v>1225</v>
      </c>
      <c r="E131" s="31" t="s">
        <v>576</v>
      </c>
      <c r="F131" s="93">
        <v>103894</v>
      </c>
      <c r="G131" s="32">
        <v>226.25</v>
      </c>
      <c r="H131" s="32" t="s">
        <v>891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45160</v>
      </c>
      <c r="B132" s="32" t="s">
        <v>1271</v>
      </c>
      <c r="C132" s="31" t="s">
        <v>1272</v>
      </c>
      <c r="D132" s="31" t="s">
        <v>1273</v>
      </c>
      <c r="E132" s="31" t="s">
        <v>576</v>
      </c>
      <c r="F132" s="93">
        <v>25200</v>
      </c>
      <c r="G132" s="32">
        <v>105.93</v>
      </c>
      <c r="H132" s="32" t="s">
        <v>891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45160</v>
      </c>
      <c r="B133" s="32" t="s">
        <v>1271</v>
      </c>
      <c r="C133" s="31" t="s">
        <v>1272</v>
      </c>
      <c r="D133" s="31" t="s">
        <v>1093</v>
      </c>
      <c r="E133" s="31" t="s">
        <v>576</v>
      </c>
      <c r="F133" s="93">
        <v>26400</v>
      </c>
      <c r="G133" s="32">
        <v>106.18</v>
      </c>
      <c r="H133" s="32" t="s">
        <v>891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45160</v>
      </c>
      <c r="B134" s="32" t="s">
        <v>1271</v>
      </c>
      <c r="C134" s="31" t="s">
        <v>1272</v>
      </c>
      <c r="D134" s="31" t="s">
        <v>1103</v>
      </c>
      <c r="E134" s="31" t="s">
        <v>576</v>
      </c>
      <c r="F134" s="93">
        <v>34800</v>
      </c>
      <c r="G134" s="32">
        <v>105.47</v>
      </c>
      <c r="H134" s="32" t="s">
        <v>891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45160</v>
      </c>
      <c r="B135" s="32" t="s">
        <v>1274</v>
      </c>
      <c r="C135" s="31" t="s">
        <v>1275</v>
      </c>
      <c r="D135" s="31" t="s">
        <v>578</v>
      </c>
      <c r="E135" s="31" t="s">
        <v>576</v>
      </c>
      <c r="F135" s="93">
        <v>1480908</v>
      </c>
      <c r="G135" s="32">
        <v>59.48</v>
      </c>
      <c r="H135" s="32" t="s">
        <v>891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45160</v>
      </c>
      <c r="B136" s="32" t="s">
        <v>1276</v>
      </c>
      <c r="C136" s="31" t="s">
        <v>1277</v>
      </c>
      <c r="D136" s="31" t="s">
        <v>1278</v>
      </c>
      <c r="E136" s="31" t="s">
        <v>576</v>
      </c>
      <c r="F136" s="93">
        <v>67200</v>
      </c>
      <c r="G136" s="32">
        <v>104.62</v>
      </c>
      <c r="H136" s="32" t="s">
        <v>891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45160</v>
      </c>
      <c r="B137" s="32" t="s">
        <v>1279</v>
      </c>
      <c r="C137" s="31" t="s">
        <v>1280</v>
      </c>
      <c r="D137" s="31" t="s">
        <v>1281</v>
      </c>
      <c r="E137" s="31" t="s">
        <v>576</v>
      </c>
      <c r="F137" s="93">
        <v>741290</v>
      </c>
      <c r="G137" s="32">
        <v>2.41</v>
      </c>
      <c r="H137" s="32" t="s">
        <v>891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45160</v>
      </c>
      <c r="B138" s="32" t="s">
        <v>1282</v>
      </c>
      <c r="C138" s="31" t="s">
        <v>1283</v>
      </c>
      <c r="D138" s="31" t="s">
        <v>578</v>
      </c>
      <c r="E138" s="31" t="s">
        <v>576</v>
      </c>
      <c r="F138" s="93">
        <v>649372</v>
      </c>
      <c r="G138" s="32">
        <v>373.99</v>
      </c>
      <c r="H138" s="32" t="s">
        <v>891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45160</v>
      </c>
      <c r="B139" s="32" t="s">
        <v>1284</v>
      </c>
      <c r="C139" s="31" t="s">
        <v>1285</v>
      </c>
      <c r="D139" s="31" t="s">
        <v>1286</v>
      </c>
      <c r="E139" s="31" t="s">
        <v>577</v>
      </c>
      <c r="F139" s="93">
        <v>48000</v>
      </c>
      <c r="G139" s="32">
        <v>145.97999999999999</v>
      </c>
      <c r="H139" s="32" t="s">
        <v>891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45160</v>
      </c>
      <c r="B140" s="32" t="s">
        <v>731</v>
      </c>
      <c r="C140" s="31" t="s">
        <v>1082</v>
      </c>
      <c r="D140" s="31" t="s">
        <v>1214</v>
      </c>
      <c r="E140" s="31" t="s">
        <v>577</v>
      </c>
      <c r="F140" s="93">
        <v>5000</v>
      </c>
      <c r="G140" s="32">
        <v>55.26</v>
      </c>
      <c r="H140" s="32" t="s">
        <v>891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45160</v>
      </c>
      <c r="B141" s="32" t="s">
        <v>1215</v>
      </c>
      <c r="C141" s="31" t="s">
        <v>1216</v>
      </c>
      <c r="D141" s="31" t="s">
        <v>1217</v>
      </c>
      <c r="E141" s="31" t="s">
        <v>577</v>
      </c>
      <c r="F141" s="93">
        <v>154027</v>
      </c>
      <c r="G141" s="32">
        <v>280.27999999999997</v>
      </c>
      <c r="H141" s="32" t="s">
        <v>891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45160</v>
      </c>
      <c r="B142" s="32" t="s">
        <v>1215</v>
      </c>
      <c r="C142" s="31" t="s">
        <v>1216</v>
      </c>
      <c r="D142" s="31" t="s">
        <v>578</v>
      </c>
      <c r="E142" s="31" t="s">
        <v>577</v>
      </c>
      <c r="F142" s="93">
        <v>351745</v>
      </c>
      <c r="G142" s="32">
        <v>275.82</v>
      </c>
      <c r="H142" s="32" t="s">
        <v>891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45160</v>
      </c>
      <c r="B143" s="32" t="s">
        <v>1218</v>
      </c>
      <c r="C143" s="31" t="s">
        <v>1219</v>
      </c>
      <c r="D143" s="31" t="s">
        <v>1287</v>
      </c>
      <c r="E143" s="31" t="s">
        <v>577</v>
      </c>
      <c r="F143" s="93">
        <v>1250000</v>
      </c>
      <c r="G143" s="32">
        <v>20.25</v>
      </c>
      <c r="H143" s="32" t="s">
        <v>891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45160</v>
      </c>
      <c r="B144" s="32" t="s">
        <v>1069</v>
      </c>
      <c r="C144" s="31" t="s">
        <v>1070</v>
      </c>
      <c r="D144" s="31" t="s">
        <v>1221</v>
      </c>
      <c r="E144" s="31" t="s">
        <v>577</v>
      </c>
      <c r="F144" s="93">
        <v>2482063</v>
      </c>
      <c r="G144" s="32">
        <v>11.56</v>
      </c>
      <c r="H144" s="32" t="s">
        <v>891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45160</v>
      </c>
      <c r="B145" s="32" t="s">
        <v>1069</v>
      </c>
      <c r="C145" s="31" t="s">
        <v>1070</v>
      </c>
      <c r="D145" s="31" t="s">
        <v>1288</v>
      </c>
      <c r="E145" s="31" t="s">
        <v>577</v>
      </c>
      <c r="F145" s="93">
        <v>1000000</v>
      </c>
      <c r="G145" s="32">
        <v>11.42</v>
      </c>
      <c r="H145" s="32" t="s">
        <v>891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45160</v>
      </c>
      <c r="B146" s="32" t="s">
        <v>1222</v>
      </c>
      <c r="C146" s="31" t="s">
        <v>1223</v>
      </c>
      <c r="D146" s="31" t="s">
        <v>1224</v>
      </c>
      <c r="E146" s="31" t="s">
        <v>577</v>
      </c>
      <c r="F146" s="93">
        <v>181123</v>
      </c>
      <c r="G146" s="32">
        <v>491.23</v>
      </c>
      <c r="H146" s="32" t="s">
        <v>891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45160</v>
      </c>
      <c r="B147" s="32" t="s">
        <v>1222</v>
      </c>
      <c r="C147" s="31" t="s">
        <v>1223</v>
      </c>
      <c r="D147" s="31" t="s">
        <v>1217</v>
      </c>
      <c r="E147" s="31" t="s">
        <v>577</v>
      </c>
      <c r="F147" s="93">
        <v>147305</v>
      </c>
      <c r="G147" s="32">
        <v>484.34</v>
      </c>
      <c r="H147" s="32" t="s">
        <v>891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45160</v>
      </c>
      <c r="B148" s="32" t="s">
        <v>1222</v>
      </c>
      <c r="C148" s="31" t="s">
        <v>1223</v>
      </c>
      <c r="D148" s="31" t="s">
        <v>578</v>
      </c>
      <c r="E148" s="31" t="s">
        <v>577</v>
      </c>
      <c r="F148" s="93">
        <v>416648</v>
      </c>
      <c r="G148" s="32">
        <v>476.03</v>
      </c>
      <c r="H148" s="32" t="s">
        <v>891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45160</v>
      </c>
      <c r="B149" s="32" t="s">
        <v>1222</v>
      </c>
      <c r="C149" s="31" t="s">
        <v>1223</v>
      </c>
      <c r="D149" s="31" t="s">
        <v>1225</v>
      </c>
      <c r="E149" s="31" t="s">
        <v>577</v>
      </c>
      <c r="F149" s="93">
        <v>326571</v>
      </c>
      <c r="G149" s="32">
        <v>490.49</v>
      </c>
      <c r="H149" s="32" t="s">
        <v>891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45160</v>
      </c>
      <c r="B150" s="32" t="s">
        <v>1222</v>
      </c>
      <c r="C150" s="31" t="s">
        <v>1223</v>
      </c>
      <c r="D150" s="31" t="s">
        <v>1083</v>
      </c>
      <c r="E150" s="31" t="s">
        <v>577</v>
      </c>
      <c r="F150" s="93">
        <v>154880</v>
      </c>
      <c r="G150" s="32">
        <v>484.64</v>
      </c>
      <c r="H150" s="32" t="s">
        <v>891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45160</v>
      </c>
      <c r="B151" s="32" t="s">
        <v>1226</v>
      </c>
      <c r="C151" s="31" t="s">
        <v>1227</v>
      </c>
      <c r="D151" s="31" t="s">
        <v>1228</v>
      </c>
      <c r="E151" s="31" t="s">
        <v>577</v>
      </c>
      <c r="F151" s="93">
        <v>1590338</v>
      </c>
      <c r="G151" s="32">
        <v>20.47</v>
      </c>
      <c r="H151" s="32" t="s">
        <v>891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45160</v>
      </c>
      <c r="B152" s="32" t="s">
        <v>1226</v>
      </c>
      <c r="C152" s="31" t="s">
        <v>1227</v>
      </c>
      <c r="D152" s="31" t="s">
        <v>578</v>
      </c>
      <c r="E152" s="31" t="s">
        <v>577</v>
      </c>
      <c r="F152" s="93">
        <v>896640</v>
      </c>
      <c r="G152" s="32">
        <v>19.48</v>
      </c>
      <c r="H152" s="32" t="s">
        <v>891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45160</v>
      </c>
      <c r="B153" s="32" t="s">
        <v>1226</v>
      </c>
      <c r="C153" s="31" t="s">
        <v>1227</v>
      </c>
      <c r="D153" s="31" t="s">
        <v>1230</v>
      </c>
      <c r="E153" s="31" t="s">
        <v>577</v>
      </c>
      <c r="F153" s="93">
        <v>2881841</v>
      </c>
      <c r="G153" s="32">
        <v>19.64</v>
      </c>
      <c r="H153" s="32" t="s">
        <v>891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45160</v>
      </c>
      <c r="B154" s="32" t="s">
        <v>1226</v>
      </c>
      <c r="C154" s="31" t="s">
        <v>1227</v>
      </c>
      <c r="D154" s="31" t="s">
        <v>1071</v>
      </c>
      <c r="E154" s="31" t="s">
        <v>577</v>
      </c>
      <c r="F154" s="93">
        <v>543352</v>
      </c>
      <c r="G154" s="32">
        <v>18.690000000000001</v>
      </c>
      <c r="H154" s="32" t="s">
        <v>891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45160</v>
      </c>
      <c r="B155" s="32" t="s">
        <v>1226</v>
      </c>
      <c r="C155" s="31" t="s">
        <v>1227</v>
      </c>
      <c r="D155" s="31" t="s">
        <v>1229</v>
      </c>
      <c r="E155" s="31" t="s">
        <v>577</v>
      </c>
      <c r="F155" s="93">
        <v>531290</v>
      </c>
      <c r="G155" s="32">
        <v>21.11</v>
      </c>
      <c r="H155" s="32" t="s">
        <v>891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45160</v>
      </c>
      <c r="B156" s="32" t="s">
        <v>715</v>
      </c>
      <c r="C156" s="31" t="s">
        <v>1231</v>
      </c>
      <c r="D156" s="31" t="s">
        <v>578</v>
      </c>
      <c r="E156" s="31" t="s">
        <v>577</v>
      </c>
      <c r="F156" s="93">
        <v>414643</v>
      </c>
      <c r="G156" s="32">
        <v>408.71</v>
      </c>
      <c r="H156" s="32" t="s">
        <v>891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45160</v>
      </c>
      <c r="B157" s="32" t="s">
        <v>1289</v>
      </c>
      <c r="C157" s="31" t="s">
        <v>1290</v>
      </c>
      <c r="D157" s="31" t="s">
        <v>1291</v>
      </c>
      <c r="E157" s="31" t="s">
        <v>577</v>
      </c>
      <c r="F157" s="93">
        <v>351729</v>
      </c>
      <c r="G157" s="32">
        <v>175.01</v>
      </c>
      <c r="H157" s="32" t="s">
        <v>891</v>
      </c>
    </row>
    <row r="158" spans="1:28" ht="15" customHeight="1">
      <c r="A158" s="92">
        <v>45160</v>
      </c>
      <c r="B158" s="32" t="s">
        <v>1112</v>
      </c>
      <c r="C158" s="31" t="s">
        <v>1113</v>
      </c>
      <c r="D158" s="31" t="s">
        <v>1114</v>
      </c>
      <c r="E158" s="31" t="s">
        <v>577</v>
      </c>
      <c r="F158" s="93">
        <v>2639559</v>
      </c>
      <c r="G158" s="32">
        <v>11.55</v>
      </c>
      <c r="H158" s="32" t="s">
        <v>891</v>
      </c>
    </row>
    <row r="159" spans="1:28" ht="15" customHeight="1">
      <c r="A159" s="92">
        <v>45160</v>
      </c>
      <c r="B159" s="32" t="s">
        <v>1232</v>
      </c>
      <c r="C159" s="31" t="s">
        <v>1233</v>
      </c>
      <c r="D159" s="31" t="s">
        <v>1234</v>
      </c>
      <c r="E159" s="31" t="s">
        <v>577</v>
      </c>
      <c r="F159" s="93">
        <v>13262509</v>
      </c>
      <c r="G159" s="32">
        <v>4.91</v>
      </c>
      <c r="H159" s="32" t="s">
        <v>891</v>
      </c>
    </row>
    <row r="160" spans="1:28" ht="15" customHeight="1">
      <c r="A160" s="92">
        <v>45160</v>
      </c>
      <c r="B160" s="32" t="s">
        <v>1292</v>
      </c>
      <c r="C160" s="31" t="s">
        <v>1293</v>
      </c>
      <c r="D160" s="31" t="s">
        <v>1294</v>
      </c>
      <c r="E160" s="31" t="s">
        <v>577</v>
      </c>
      <c r="F160" s="93">
        <v>1000000</v>
      </c>
      <c r="G160" s="32">
        <v>380.83</v>
      </c>
      <c r="H160" s="32" t="s">
        <v>891</v>
      </c>
    </row>
    <row r="161" spans="1:8" ht="15" customHeight="1">
      <c r="A161" s="92">
        <v>45160</v>
      </c>
      <c r="B161" s="32" t="s">
        <v>1101</v>
      </c>
      <c r="C161" s="31" t="s">
        <v>1102</v>
      </c>
      <c r="D161" s="31" t="s">
        <v>1115</v>
      </c>
      <c r="E161" s="31" t="s">
        <v>577</v>
      </c>
      <c r="F161" s="93">
        <v>250103</v>
      </c>
      <c r="G161" s="32">
        <v>388.88</v>
      </c>
      <c r="H161" s="32" t="s">
        <v>891</v>
      </c>
    </row>
    <row r="162" spans="1:8" ht="15" customHeight="1">
      <c r="A162" s="92">
        <v>45160</v>
      </c>
      <c r="B162" s="32" t="s">
        <v>1235</v>
      </c>
      <c r="C162" s="31" t="s">
        <v>1236</v>
      </c>
      <c r="D162" s="31" t="s">
        <v>1225</v>
      </c>
      <c r="E162" s="31" t="s">
        <v>577</v>
      </c>
      <c r="F162" s="93">
        <v>85291</v>
      </c>
      <c r="G162" s="32">
        <v>258.08</v>
      </c>
      <c r="H162" s="32" t="s">
        <v>891</v>
      </c>
    </row>
    <row r="163" spans="1:8" ht="15" customHeight="1">
      <c r="A163" s="92">
        <v>45160</v>
      </c>
      <c r="B163" s="32" t="s">
        <v>1235</v>
      </c>
      <c r="C163" s="31" t="s">
        <v>1236</v>
      </c>
      <c r="D163" s="31" t="s">
        <v>578</v>
      </c>
      <c r="E163" s="31" t="s">
        <v>577</v>
      </c>
      <c r="F163" s="93">
        <v>215156</v>
      </c>
      <c r="G163" s="32">
        <v>255.46</v>
      </c>
      <c r="H163" s="32" t="s">
        <v>891</v>
      </c>
    </row>
    <row r="164" spans="1:8" ht="15" customHeight="1">
      <c r="A164" s="92">
        <v>45160</v>
      </c>
      <c r="B164" s="32" t="s">
        <v>1104</v>
      </c>
      <c r="C164" s="31" t="s">
        <v>1105</v>
      </c>
      <c r="D164" s="31" t="s">
        <v>1106</v>
      </c>
      <c r="E164" s="31" t="s">
        <v>577</v>
      </c>
      <c r="F164" s="93">
        <v>341013</v>
      </c>
      <c r="G164" s="32">
        <v>21.05</v>
      </c>
      <c r="H164" s="32" t="s">
        <v>891</v>
      </c>
    </row>
    <row r="165" spans="1:8" ht="15" customHeight="1">
      <c r="A165" s="92">
        <v>45160</v>
      </c>
      <c r="B165" s="32" t="s">
        <v>1107</v>
      </c>
      <c r="C165" s="31" t="s">
        <v>1108</v>
      </c>
      <c r="D165" s="31" t="s">
        <v>1230</v>
      </c>
      <c r="E165" s="31" t="s">
        <v>577</v>
      </c>
      <c r="F165" s="93">
        <v>137600</v>
      </c>
      <c r="G165" s="32">
        <v>95.39</v>
      </c>
      <c r="H165" s="32" t="s">
        <v>891</v>
      </c>
    </row>
    <row r="166" spans="1:8" ht="15" customHeight="1">
      <c r="A166" s="92">
        <v>45160</v>
      </c>
      <c r="B166" s="32" t="s">
        <v>1107</v>
      </c>
      <c r="C166" s="31" t="s">
        <v>1108</v>
      </c>
      <c r="D166" s="31" t="s">
        <v>1237</v>
      </c>
      <c r="E166" s="31" t="s">
        <v>577</v>
      </c>
      <c r="F166" s="93">
        <v>208000</v>
      </c>
      <c r="G166" s="32">
        <v>95.62</v>
      </c>
      <c r="H166" s="32" t="s">
        <v>891</v>
      </c>
    </row>
    <row r="167" spans="1:8" ht="15" customHeight="1">
      <c r="A167" s="92">
        <v>45160</v>
      </c>
      <c r="B167" s="32" t="s">
        <v>1107</v>
      </c>
      <c r="C167" s="31" t="s">
        <v>1108</v>
      </c>
      <c r="D167" s="31" t="s">
        <v>1238</v>
      </c>
      <c r="E167" s="31" t="s">
        <v>577</v>
      </c>
      <c r="F167" s="93">
        <v>238400</v>
      </c>
      <c r="G167" s="32">
        <v>94.79</v>
      </c>
      <c r="H167" s="32" t="s">
        <v>891</v>
      </c>
    </row>
    <row r="168" spans="1:8" ht="15" customHeight="1">
      <c r="A168" s="92">
        <v>45160</v>
      </c>
      <c r="B168" s="32" t="s">
        <v>1107</v>
      </c>
      <c r="C168" s="31" t="s">
        <v>1108</v>
      </c>
      <c r="D168" s="31" t="s">
        <v>1228</v>
      </c>
      <c r="E168" s="31" t="s">
        <v>577</v>
      </c>
      <c r="F168" s="93">
        <v>179200</v>
      </c>
      <c r="G168" s="32">
        <v>93.78</v>
      </c>
      <c r="H168" s="95"/>
    </row>
    <row r="169" spans="1:8" ht="15" customHeight="1">
      <c r="A169" s="92">
        <v>45160</v>
      </c>
      <c r="B169" s="32" t="s">
        <v>1107</v>
      </c>
      <c r="C169" s="31" t="s">
        <v>1108</v>
      </c>
      <c r="D169" s="31" t="s">
        <v>1111</v>
      </c>
      <c r="E169" s="31" t="s">
        <v>577</v>
      </c>
      <c r="F169" s="93">
        <v>256000</v>
      </c>
      <c r="G169" s="32">
        <v>95.01</v>
      </c>
      <c r="H169" s="95"/>
    </row>
    <row r="170" spans="1:8" ht="15" customHeight="1">
      <c r="A170" s="92">
        <v>45160</v>
      </c>
      <c r="B170" s="32" t="s">
        <v>1295</v>
      </c>
      <c r="C170" s="31" t="s">
        <v>1296</v>
      </c>
      <c r="D170" s="31" t="s">
        <v>1297</v>
      </c>
      <c r="E170" s="31" t="s">
        <v>577</v>
      </c>
      <c r="F170" s="93">
        <v>26400</v>
      </c>
      <c r="G170" s="32">
        <v>117.92</v>
      </c>
      <c r="H170" s="95"/>
    </row>
    <row r="171" spans="1:8" ht="15" customHeight="1">
      <c r="A171" s="92">
        <v>45160</v>
      </c>
      <c r="B171" s="32" t="s">
        <v>1239</v>
      </c>
      <c r="C171" s="31" t="s">
        <v>1240</v>
      </c>
      <c r="D171" s="31" t="s">
        <v>1241</v>
      </c>
      <c r="E171" s="31" t="s">
        <v>577</v>
      </c>
      <c r="F171" s="93">
        <v>2921202</v>
      </c>
      <c r="G171" s="32">
        <v>8.75</v>
      </c>
      <c r="H171" s="95"/>
    </row>
    <row r="172" spans="1:8" ht="15" customHeight="1">
      <c r="A172" s="92">
        <v>45160</v>
      </c>
      <c r="B172" s="32" t="s">
        <v>1242</v>
      </c>
      <c r="C172" s="31" t="s">
        <v>1243</v>
      </c>
      <c r="D172" s="31" t="s">
        <v>578</v>
      </c>
      <c r="E172" s="31" t="s">
        <v>577</v>
      </c>
      <c r="F172" s="93">
        <v>1085508</v>
      </c>
      <c r="G172" s="32">
        <v>49.57</v>
      </c>
      <c r="H172" s="95"/>
    </row>
    <row r="173" spans="1:8" ht="15" customHeight="1">
      <c r="A173" s="92">
        <v>45160</v>
      </c>
      <c r="B173" s="32" t="s">
        <v>1242</v>
      </c>
      <c r="C173" s="31" t="s">
        <v>1243</v>
      </c>
      <c r="D173" s="31" t="s">
        <v>1071</v>
      </c>
      <c r="E173" s="31" t="s">
        <v>577</v>
      </c>
      <c r="F173" s="93">
        <v>1011264</v>
      </c>
      <c r="G173" s="32">
        <v>47.93</v>
      </c>
      <c r="H173" s="95"/>
    </row>
    <row r="174" spans="1:8" ht="15" customHeight="1">
      <c r="A174" s="92">
        <v>45160</v>
      </c>
      <c r="B174" s="32" t="s">
        <v>1242</v>
      </c>
      <c r="C174" s="31" t="s">
        <v>1243</v>
      </c>
      <c r="D174" s="31" t="s">
        <v>1214</v>
      </c>
      <c r="E174" s="31" t="s">
        <v>577</v>
      </c>
      <c r="F174" s="93">
        <v>3411374</v>
      </c>
      <c r="G174" s="32">
        <v>51.26</v>
      </c>
      <c r="H174" s="95"/>
    </row>
    <row r="175" spans="1:8" ht="15" customHeight="1">
      <c r="A175" s="92">
        <v>45160</v>
      </c>
      <c r="B175" s="32" t="s">
        <v>1109</v>
      </c>
      <c r="C175" s="31" t="s">
        <v>1110</v>
      </c>
      <c r="D175" s="31" t="s">
        <v>578</v>
      </c>
      <c r="E175" s="31" t="s">
        <v>577</v>
      </c>
      <c r="F175" s="93">
        <v>481718</v>
      </c>
      <c r="G175" s="32">
        <v>190.83</v>
      </c>
      <c r="H175" s="95"/>
    </row>
    <row r="176" spans="1:8" ht="15" customHeight="1">
      <c r="A176" s="92">
        <v>45160</v>
      </c>
      <c r="B176" s="32" t="s">
        <v>1244</v>
      </c>
      <c r="C176" s="31" t="s">
        <v>1245</v>
      </c>
      <c r="D176" s="31" t="s">
        <v>1246</v>
      </c>
      <c r="E176" s="31" t="s">
        <v>577</v>
      </c>
      <c r="F176" s="93">
        <v>20861101</v>
      </c>
      <c r="G176" s="32">
        <v>17.04</v>
      </c>
      <c r="H176" s="95"/>
    </row>
    <row r="177" spans="1:8" ht="15" customHeight="1">
      <c r="A177" s="92">
        <v>45160</v>
      </c>
      <c r="B177" s="32" t="s">
        <v>1247</v>
      </c>
      <c r="C177" s="31" t="s">
        <v>1248</v>
      </c>
      <c r="D177" s="31" t="s">
        <v>1298</v>
      </c>
      <c r="E177" s="31" t="s">
        <v>577</v>
      </c>
      <c r="F177" s="93">
        <v>48004164</v>
      </c>
      <c r="G177" s="32">
        <v>4.9400000000000004</v>
      </c>
      <c r="H177" s="95"/>
    </row>
    <row r="178" spans="1:8" ht="15" customHeight="1">
      <c r="A178" s="92">
        <v>45160</v>
      </c>
      <c r="B178" s="32" t="s">
        <v>1090</v>
      </c>
      <c r="C178" s="31" t="s">
        <v>1091</v>
      </c>
      <c r="D178" s="31" t="s">
        <v>1116</v>
      </c>
      <c r="E178" s="31" t="s">
        <v>577</v>
      </c>
      <c r="F178" s="93">
        <v>3900000</v>
      </c>
      <c r="G178" s="32">
        <v>78.44</v>
      </c>
      <c r="H178" s="95"/>
    </row>
    <row r="179" spans="1:8" ht="15" customHeight="1">
      <c r="A179" s="92">
        <v>45160</v>
      </c>
      <c r="B179" s="32" t="s">
        <v>1090</v>
      </c>
      <c r="C179" s="31" t="s">
        <v>1091</v>
      </c>
      <c r="D179" s="31" t="s">
        <v>578</v>
      </c>
      <c r="E179" s="31" t="s">
        <v>577</v>
      </c>
      <c r="F179" s="93">
        <v>1356063</v>
      </c>
      <c r="G179" s="32">
        <v>78.58</v>
      </c>
      <c r="H179" s="95"/>
    </row>
    <row r="180" spans="1:8" ht="15" customHeight="1">
      <c r="A180" s="92">
        <v>45160</v>
      </c>
      <c r="B180" s="32" t="s">
        <v>1250</v>
      </c>
      <c r="C180" s="31" t="s">
        <v>1251</v>
      </c>
      <c r="D180" s="31" t="s">
        <v>1299</v>
      </c>
      <c r="E180" s="31" t="s">
        <v>577</v>
      </c>
      <c r="F180" s="93">
        <v>4582017</v>
      </c>
      <c r="G180" s="32">
        <v>600</v>
      </c>
      <c r="H180" s="95"/>
    </row>
    <row r="181" spans="1:8" ht="15" customHeight="1">
      <c r="A181" s="92">
        <v>45160</v>
      </c>
      <c r="B181" s="32" t="s">
        <v>1250</v>
      </c>
      <c r="C181" s="31" t="s">
        <v>1251</v>
      </c>
      <c r="D181" s="31" t="s">
        <v>1300</v>
      </c>
      <c r="E181" s="31" t="s">
        <v>577</v>
      </c>
      <c r="F181" s="93">
        <v>172970</v>
      </c>
      <c r="G181" s="32">
        <v>600.78</v>
      </c>
      <c r="H181" s="95"/>
    </row>
    <row r="182" spans="1:8" ht="15" customHeight="1">
      <c r="A182" s="92">
        <v>45160</v>
      </c>
      <c r="B182" s="32" t="s">
        <v>1250</v>
      </c>
      <c r="C182" s="31" t="s">
        <v>1251</v>
      </c>
      <c r="D182" s="31" t="s">
        <v>578</v>
      </c>
      <c r="E182" s="31" t="s">
        <v>577</v>
      </c>
      <c r="F182" s="93">
        <v>348950</v>
      </c>
      <c r="G182" s="32">
        <v>632.33000000000004</v>
      </c>
      <c r="H182" s="95"/>
    </row>
    <row r="183" spans="1:8" ht="15" customHeight="1">
      <c r="A183" s="92">
        <v>45160</v>
      </c>
      <c r="B183" s="32" t="s">
        <v>1250</v>
      </c>
      <c r="C183" s="31" t="s">
        <v>1251</v>
      </c>
      <c r="D183" s="31" t="s">
        <v>1264</v>
      </c>
      <c r="E183" s="31" t="s">
        <v>577</v>
      </c>
      <c r="F183" s="93">
        <v>170000</v>
      </c>
      <c r="G183" s="32">
        <v>626.69000000000005</v>
      </c>
      <c r="H183" s="95"/>
    </row>
    <row r="184" spans="1:8" ht="15" customHeight="1">
      <c r="A184" s="92">
        <v>45160</v>
      </c>
      <c r="B184" s="32" t="s">
        <v>1250</v>
      </c>
      <c r="C184" s="31" t="s">
        <v>1251</v>
      </c>
      <c r="D184" s="31" t="s">
        <v>1071</v>
      </c>
      <c r="E184" s="31" t="s">
        <v>577</v>
      </c>
      <c r="F184" s="93">
        <v>230130</v>
      </c>
      <c r="G184" s="32">
        <v>602.94000000000005</v>
      </c>
      <c r="H184" s="95"/>
    </row>
    <row r="185" spans="1:8" ht="15" customHeight="1">
      <c r="A185" s="92">
        <v>45160</v>
      </c>
      <c r="B185" s="32" t="s">
        <v>1250</v>
      </c>
      <c r="C185" s="31" t="s">
        <v>1251</v>
      </c>
      <c r="D185" s="31" t="s">
        <v>1299</v>
      </c>
      <c r="E185" s="31" t="s">
        <v>577</v>
      </c>
      <c r="F185" s="93">
        <v>4582016</v>
      </c>
      <c r="G185" s="32">
        <v>600.05999999999995</v>
      </c>
      <c r="H185" s="95"/>
    </row>
    <row r="186" spans="1:8" ht="15" customHeight="1">
      <c r="A186" s="92">
        <v>45160</v>
      </c>
      <c r="B186" s="32" t="s">
        <v>1250</v>
      </c>
      <c r="C186" s="31" t="s">
        <v>1251</v>
      </c>
      <c r="D186" s="31" t="s">
        <v>1263</v>
      </c>
      <c r="E186" s="31" t="s">
        <v>577</v>
      </c>
      <c r="F186" s="93">
        <v>195000</v>
      </c>
      <c r="G186" s="32">
        <v>616.52</v>
      </c>
      <c r="H186" s="95"/>
    </row>
    <row r="187" spans="1:8" ht="15" customHeight="1">
      <c r="A187" s="92">
        <v>45160</v>
      </c>
      <c r="B187" s="32" t="s">
        <v>1267</v>
      </c>
      <c r="C187" s="31" t="s">
        <v>1268</v>
      </c>
      <c r="D187" s="31" t="s">
        <v>1246</v>
      </c>
      <c r="E187" s="31" t="s">
        <v>577</v>
      </c>
      <c r="F187" s="93">
        <v>15624335</v>
      </c>
      <c r="G187" s="32">
        <v>23.19</v>
      </c>
      <c r="H187" s="95"/>
    </row>
    <row r="188" spans="1:8" ht="15" customHeight="1">
      <c r="A188" s="92">
        <v>45160</v>
      </c>
      <c r="B188" s="32" t="s">
        <v>1038</v>
      </c>
      <c r="C188" s="31" t="s">
        <v>1039</v>
      </c>
      <c r="D188" s="31" t="s">
        <v>1040</v>
      </c>
      <c r="E188" s="31" t="s">
        <v>577</v>
      </c>
      <c r="F188" s="93">
        <v>1119399</v>
      </c>
      <c r="G188" s="32">
        <v>106.39</v>
      </c>
      <c r="H188" s="95"/>
    </row>
    <row r="189" spans="1:8" ht="15" customHeight="1">
      <c r="A189" s="92">
        <v>45160</v>
      </c>
      <c r="B189" s="32" t="s">
        <v>1086</v>
      </c>
      <c r="C189" s="31" t="s">
        <v>1087</v>
      </c>
      <c r="D189" s="31" t="s">
        <v>929</v>
      </c>
      <c r="E189" s="31" t="s">
        <v>577</v>
      </c>
      <c r="F189" s="93">
        <v>195666</v>
      </c>
      <c r="G189" s="32">
        <v>236.58</v>
      </c>
      <c r="H189" s="95"/>
    </row>
    <row r="190" spans="1:8" ht="15" customHeight="1">
      <c r="A190" s="92">
        <v>45160</v>
      </c>
      <c r="B190" s="32" t="s">
        <v>1086</v>
      </c>
      <c r="C190" s="31" t="s">
        <v>1087</v>
      </c>
      <c r="D190" s="31" t="s">
        <v>1259</v>
      </c>
      <c r="E190" s="31" t="s">
        <v>577</v>
      </c>
      <c r="F190" s="93">
        <v>203805</v>
      </c>
      <c r="G190" s="32">
        <v>232.84</v>
      </c>
      <c r="H190" s="95"/>
    </row>
    <row r="191" spans="1:8" ht="15" customHeight="1">
      <c r="A191" s="92">
        <v>45160</v>
      </c>
      <c r="B191" s="32" t="s">
        <v>1086</v>
      </c>
      <c r="C191" s="31" t="s">
        <v>1087</v>
      </c>
      <c r="D191" s="31" t="s">
        <v>1071</v>
      </c>
      <c r="E191" s="31" t="s">
        <v>577</v>
      </c>
      <c r="F191" s="93">
        <v>111657</v>
      </c>
      <c r="G191" s="32">
        <v>236.27</v>
      </c>
      <c r="H191" s="95"/>
    </row>
    <row r="192" spans="1:8" ht="15" customHeight="1">
      <c r="A192" s="92">
        <v>45160</v>
      </c>
      <c r="B192" s="32" t="s">
        <v>1086</v>
      </c>
      <c r="C192" s="31" t="s">
        <v>1087</v>
      </c>
      <c r="D192" s="31" t="s">
        <v>1246</v>
      </c>
      <c r="E192" s="31" t="s">
        <v>577</v>
      </c>
      <c r="F192" s="93">
        <v>53815</v>
      </c>
      <c r="G192" s="32">
        <v>212.2</v>
      </c>
      <c r="H192" s="95"/>
    </row>
    <row r="193" spans="1:8" ht="15" customHeight="1">
      <c r="A193" s="92">
        <v>45160</v>
      </c>
      <c r="B193" s="32" t="s">
        <v>1086</v>
      </c>
      <c r="C193" s="31" t="s">
        <v>1087</v>
      </c>
      <c r="D193" s="31" t="s">
        <v>578</v>
      </c>
      <c r="E193" s="31" t="s">
        <v>577</v>
      </c>
      <c r="F193" s="93">
        <v>200566</v>
      </c>
      <c r="G193" s="32">
        <v>217.23</v>
      </c>
      <c r="H193" s="95"/>
    </row>
    <row r="194" spans="1:8" ht="15" customHeight="1">
      <c r="A194" s="92">
        <v>45160</v>
      </c>
      <c r="B194" s="32" t="s">
        <v>1086</v>
      </c>
      <c r="C194" s="31" t="s">
        <v>1087</v>
      </c>
      <c r="D194" s="31" t="s">
        <v>1270</v>
      </c>
      <c r="E194" s="31" t="s">
        <v>577</v>
      </c>
      <c r="F194" s="93">
        <v>185486</v>
      </c>
      <c r="G194" s="32">
        <v>236.38</v>
      </c>
      <c r="H194" s="95"/>
    </row>
    <row r="195" spans="1:8" ht="15" customHeight="1">
      <c r="A195" s="92">
        <v>45160</v>
      </c>
      <c r="B195" s="32" t="s">
        <v>1086</v>
      </c>
      <c r="C195" s="31" t="s">
        <v>1087</v>
      </c>
      <c r="D195" s="31" t="s">
        <v>1225</v>
      </c>
      <c r="E195" s="31" t="s">
        <v>577</v>
      </c>
      <c r="F195" s="93">
        <v>103894</v>
      </c>
      <c r="G195" s="32">
        <v>226.44</v>
      </c>
      <c r="H195" s="95"/>
    </row>
    <row r="196" spans="1:8" ht="15" customHeight="1">
      <c r="A196" s="92">
        <v>45160</v>
      </c>
      <c r="B196" s="32" t="s">
        <v>1301</v>
      </c>
      <c r="C196" s="31" t="s">
        <v>1302</v>
      </c>
      <c r="D196" s="31" t="s">
        <v>1303</v>
      </c>
      <c r="E196" s="31" t="s">
        <v>577</v>
      </c>
      <c r="F196" s="93">
        <v>74000</v>
      </c>
      <c r="G196" s="32">
        <v>64.2</v>
      </c>
      <c r="H196" s="95"/>
    </row>
    <row r="197" spans="1:8" ht="15" customHeight="1">
      <c r="A197" s="92">
        <v>45160</v>
      </c>
      <c r="B197" s="32" t="s">
        <v>1271</v>
      </c>
      <c r="C197" s="31" t="s">
        <v>1272</v>
      </c>
      <c r="D197" s="31" t="s">
        <v>1103</v>
      </c>
      <c r="E197" s="31" t="s">
        <v>577</v>
      </c>
      <c r="F197" s="93">
        <v>27600</v>
      </c>
      <c r="G197" s="32">
        <v>105.64</v>
      </c>
      <c r="H197" s="95"/>
    </row>
    <row r="198" spans="1:8" ht="15" customHeight="1">
      <c r="A198" s="92">
        <v>45160</v>
      </c>
      <c r="B198" s="32" t="s">
        <v>1271</v>
      </c>
      <c r="C198" s="31" t="s">
        <v>1272</v>
      </c>
      <c r="D198" s="31" t="s">
        <v>1273</v>
      </c>
      <c r="E198" s="31" t="s">
        <v>577</v>
      </c>
      <c r="F198" s="93">
        <v>10800</v>
      </c>
      <c r="G198" s="32">
        <v>106.06</v>
      </c>
      <c r="H198" s="95"/>
    </row>
    <row r="199" spans="1:8" ht="15" customHeight="1">
      <c r="A199" s="92">
        <v>45160</v>
      </c>
      <c r="B199" s="32" t="s">
        <v>1271</v>
      </c>
      <c r="C199" s="31" t="s">
        <v>1272</v>
      </c>
      <c r="D199" s="31" t="s">
        <v>1093</v>
      </c>
      <c r="E199" s="31" t="s">
        <v>577</v>
      </c>
      <c r="F199" s="93">
        <v>19200</v>
      </c>
      <c r="G199" s="32">
        <v>105.75</v>
      </c>
      <c r="H199" s="95"/>
    </row>
    <row r="200" spans="1:8" ht="15" customHeight="1">
      <c r="A200" s="92">
        <v>45160</v>
      </c>
      <c r="B200" s="32" t="s">
        <v>1274</v>
      </c>
      <c r="C200" s="31" t="s">
        <v>1275</v>
      </c>
      <c r="D200" s="31" t="s">
        <v>578</v>
      </c>
      <c r="E200" s="31" t="s">
        <v>577</v>
      </c>
      <c r="F200" s="93">
        <v>1480908</v>
      </c>
      <c r="G200" s="32">
        <v>59.47</v>
      </c>
      <c r="H200" s="95"/>
    </row>
    <row r="201" spans="1:8" ht="15" customHeight="1">
      <c r="A201" s="92">
        <v>45160</v>
      </c>
      <c r="B201" s="32" t="s">
        <v>1088</v>
      </c>
      <c r="C201" s="31" t="s">
        <v>1089</v>
      </c>
      <c r="D201" s="31" t="s">
        <v>1304</v>
      </c>
      <c r="E201" s="31" t="s">
        <v>577</v>
      </c>
      <c r="F201" s="93">
        <v>140000</v>
      </c>
      <c r="G201" s="32">
        <v>138.04</v>
      </c>
      <c r="H201" s="95"/>
    </row>
    <row r="202" spans="1:8" ht="15" customHeight="1">
      <c r="A202" s="92">
        <v>45160</v>
      </c>
      <c r="B202" s="32" t="s">
        <v>1279</v>
      </c>
      <c r="C202" s="31" t="s">
        <v>1280</v>
      </c>
      <c r="D202" s="31" t="s">
        <v>1281</v>
      </c>
      <c r="E202" s="31" t="s">
        <v>577</v>
      </c>
      <c r="F202" s="93">
        <v>460526</v>
      </c>
      <c r="G202" s="32">
        <v>2.31</v>
      </c>
      <c r="H202" s="95"/>
    </row>
    <row r="203" spans="1:8" ht="15" customHeight="1">
      <c r="A203" s="92">
        <v>45160</v>
      </c>
      <c r="B203" s="32" t="s">
        <v>1305</v>
      </c>
      <c r="C203" s="31" t="s">
        <v>1306</v>
      </c>
      <c r="D203" s="31" t="s">
        <v>1307</v>
      </c>
      <c r="E203" s="31" t="s">
        <v>577</v>
      </c>
      <c r="F203" s="93">
        <v>92100</v>
      </c>
      <c r="G203" s="32">
        <v>88.21</v>
      </c>
      <c r="H203" s="95"/>
    </row>
    <row r="204" spans="1:8" ht="15" customHeight="1">
      <c r="A204" s="92">
        <v>45160</v>
      </c>
      <c r="B204" s="32" t="s">
        <v>1282</v>
      </c>
      <c r="C204" s="31" t="s">
        <v>1283</v>
      </c>
      <c r="D204" s="31" t="s">
        <v>578</v>
      </c>
      <c r="E204" s="31" t="s">
        <v>577</v>
      </c>
      <c r="F204" s="93">
        <v>649372</v>
      </c>
      <c r="G204" s="32">
        <v>373.86</v>
      </c>
      <c r="H204" s="95"/>
    </row>
    <row r="205" spans="1:8" ht="15" customHeight="1">
      <c r="A205" s="92">
        <v>45160</v>
      </c>
      <c r="B205" s="32" t="s">
        <v>1308</v>
      </c>
      <c r="C205" s="31" t="s">
        <v>1309</v>
      </c>
      <c r="D205" s="31" t="s">
        <v>929</v>
      </c>
      <c r="E205" s="31" t="s">
        <v>577</v>
      </c>
      <c r="F205" s="93">
        <v>87600</v>
      </c>
      <c r="G205" s="32">
        <v>199.31</v>
      </c>
      <c r="H205" s="95"/>
    </row>
    <row r="206" spans="1:8" ht="15" customHeight="1">
      <c r="A206" s="92"/>
      <c r="B206" s="32"/>
      <c r="C206" s="31"/>
      <c r="D206" s="31"/>
      <c r="E206" s="31"/>
      <c r="F206" s="93"/>
      <c r="G206" s="32"/>
      <c r="H206" s="95"/>
    </row>
    <row r="207" spans="1:8" ht="15" customHeight="1">
      <c r="A207" s="92"/>
      <c r="B207" s="32"/>
      <c r="C207" s="31"/>
      <c r="D207" s="31"/>
      <c r="E207" s="31"/>
      <c r="F207" s="93"/>
      <c r="G207" s="32"/>
      <c r="H207" s="95"/>
    </row>
    <row r="208" spans="1:8" ht="15" customHeight="1">
      <c r="A208" s="92"/>
      <c r="B208" s="32"/>
      <c r="C208" s="31"/>
      <c r="D208" s="31"/>
      <c r="E208" s="31"/>
      <c r="F208" s="93"/>
      <c r="G208" s="32"/>
      <c r="H208" s="95"/>
    </row>
    <row r="209" spans="1:8" ht="15" customHeight="1">
      <c r="A209" s="92"/>
      <c r="B209" s="32"/>
      <c r="C209" s="31"/>
      <c r="D209" s="31"/>
      <c r="E209" s="31"/>
      <c r="F209" s="93"/>
      <c r="G209" s="32"/>
      <c r="H209" s="95"/>
    </row>
    <row r="210" spans="1:8" ht="15" customHeight="1">
      <c r="A210" s="92"/>
      <c r="B210" s="32"/>
      <c r="C210" s="31"/>
      <c r="D210" s="31"/>
      <c r="E210" s="31"/>
      <c r="F210" s="93"/>
      <c r="G210" s="32"/>
      <c r="H210" s="95"/>
    </row>
    <row r="211" spans="1:8" ht="15" customHeight="1">
      <c r="A211" s="92"/>
      <c r="B211" s="32"/>
      <c r="C211" s="31"/>
      <c r="D211" s="31"/>
      <c r="E211" s="31"/>
      <c r="F211" s="93"/>
      <c r="G211" s="32"/>
      <c r="H211" s="95"/>
    </row>
    <row r="212" spans="1:8" ht="15" customHeight="1">
      <c r="A212" s="92"/>
      <c r="B212" s="32"/>
      <c r="C212" s="31"/>
      <c r="D212" s="31"/>
      <c r="E212" s="31"/>
      <c r="F212" s="93"/>
      <c r="G212" s="32"/>
      <c r="H212" s="95"/>
    </row>
    <row r="213" spans="1:8" ht="15" customHeight="1">
      <c r="A213" s="92"/>
      <c r="B213" s="32"/>
      <c r="C213" s="31"/>
      <c r="D213" s="31"/>
      <c r="E213" s="31"/>
      <c r="F213" s="93"/>
      <c r="G213" s="32"/>
      <c r="H213" s="95"/>
    </row>
    <row r="214" spans="1:8" ht="15" customHeight="1">
      <c r="A214" s="92"/>
      <c r="B214" s="32"/>
      <c r="C214" s="31"/>
      <c r="D214" s="31"/>
      <c r="E214" s="31"/>
      <c r="F214" s="93"/>
      <c r="G214" s="32"/>
      <c r="H214" s="95"/>
    </row>
    <row r="215" spans="1:8" ht="15" customHeight="1">
      <c r="A215" s="92"/>
      <c r="B215" s="32"/>
      <c r="C215" s="31"/>
      <c r="D215" s="31"/>
      <c r="E215" s="31"/>
      <c r="F215" s="93"/>
      <c r="G215" s="32"/>
      <c r="H215" s="95"/>
    </row>
    <row r="216" spans="1:8" ht="15" customHeight="1">
      <c r="A216" s="92"/>
      <c r="B216" s="32"/>
      <c r="C216" s="31"/>
      <c r="D216" s="31"/>
      <c r="E216" s="31"/>
      <c r="F216" s="93"/>
      <c r="G216" s="32"/>
      <c r="H216" s="95"/>
    </row>
    <row r="217" spans="1:8" ht="15" customHeight="1">
      <c r="A217" s="92"/>
      <c r="B217" s="32"/>
      <c r="C217" s="31"/>
      <c r="D217" s="31"/>
      <c r="E217" s="31"/>
      <c r="F217" s="93"/>
      <c r="G217" s="32"/>
      <c r="H217" s="95"/>
    </row>
    <row r="218" spans="1:8" ht="15" customHeight="1">
      <c r="A218" s="92"/>
      <c r="B218" s="32"/>
      <c r="C218" s="31"/>
      <c r="D218" s="31"/>
      <c r="E218" s="31"/>
      <c r="F218" s="93"/>
      <c r="G218" s="32"/>
      <c r="H218" s="95"/>
    </row>
    <row r="219" spans="1:8" ht="15" customHeight="1">
      <c r="A219" s="92"/>
      <c r="B219" s="32"/>
      <c r="C219" s="31"/>
      <c r="D219" s="31"/>
      <c r="E219" s="31"/>
      <c r="F219" s="93"/>
      <c r="G219" s="32"/>
      <c r="H219" s="95"/>
    </row>
    <row r="220" spans="1:8" ht="15" customHeight="1">
      <c r="A220" s="92"/>
      <c r="B220" s="32"/>
      <c r="C220" s="31"/>
      <c r="D220" s="31"/>
      <c r="E220" s="31"/>
      <c r="F220" s="93"/>
      <c r="G220" s="32"/>
      <c r="H220" s="95"/>
    </row>
    <row r="221" spans="1:8" ht="15" customHeight="1">
      <c r="A221" s="92"/>
      <c r="B221" s="32"/>
      <c r="C221" s="31"/>
      <c r="D221" s="31"/>
      <c r="E221" s="31"/>
      <c r="F221" s="93"/>
      <c r="G221" s="32"/>
      <c r="H221" s="95"/>
    </row>
    <row r="222" spans="1:8" ht="15" customHeight="1">
      <c r="A222" s="92"/>
      <c r="B222" s="32"/>
      <c r="C222" s="31"/>
      <c r="D222" s="31"/>
      <c r="E222" s="31"/>
      <c r="F222" s="93"/>
      <c r="G222" s="32"/>
      <c r="H222" s="95"/>
    </row>
    <row r="223" spans="1:8" ht="15" customHeight="1">
      <c r="A223" s="92"/>
      <c r="B223" s="32"/>
      <c r="C223" s="31"/>
      <c r="D223" s="31"/>
      <c r="E223" s="31"/>
      <c r="F223" s="93"/>
      <c r="G223" s="32"/>
      <c r="H223" s="95"/>
    </row>
    <row r="224" spans="1:8" ht="15" customHeight="1">
      <c r="A224" s="92"/>
      <c r="B224" s="32"/>
      <c r="C224" s="31"/>
      <c r="D224" s="31"/>
      <c r="E224" s="31"/>
      <c r="F224" s="93"/>
      <c r="G224" s="32"/>
      <c r="H224" s="95"/>
    </row>
    <row r="225" spans="1:8" ht="15" customHeight="1">
      <c r="A225" s="92"/>
      <c r="B225" s="32"/>
      <c r="C225" s="31"/>
      <c r="D225" s="31"/>
      <c r="E225" s="31"/>
      <c r="F225" s="93"/>
      <c r="G225" s="32"/>
      <c r="H225" s="95"/>
    </row>
    <row r="226" spans="1:8" ht="15" customHeight="1">
      <c r="A226" s="92"/>
      <c r="B226" s="32"/>
      <c r="C226" s="31"/>
      <c r="D226" s="31"/>
      <c r="E226" s="31"/>
      <c r="F226" s="93"/>
      <c r="G226" s="32"/>
      <c r="H226" s="95"/>
    </row>
    <row r="227" spans="1:8" ht="15" customHeight="1">
      <c r="A227" s="92"/>
      <c r="B227" s="32"/>
      <c r="C227" s="31"/>
      <c r="D227" s="31"/>
      <c r="E227" s="31"/>
      <c r="F227" s="93"/>
      <c r="G227" s="32"/>
      <c r="H227" s="95"/>
    </row>
    <row r="228" spans="1:8" ht="15" customHeight="1">
      <c r="A228" s="92"/>
      <c r="B228" s="32"/>
      <c r="C228" s="31"/>
      <c r="D228" s="31"/>
      <c r="E228" s="31"/>
      <c r="F228" s="93"/>
      <c r="G228" s="32"/>
      <c r="H228" s="95"/>
    </row>
    <row r="229" spans="1:8" ht="15" customHeight="1">
      <c r="A229" s="92"/>
      <c r="B229" s="32"/>
      <c r="C229" s="31"/>
      <c r="D229" s="31"/>
      <c r="E229" s="31"/>
      <c r="F229" s="93"/>
      <c r="G229" s="32"/>
      <c r="H229" s="95"/>
    </row>
    <row r="230" spans="1:8" ht="15" customHeight="1">
      <c r="A230" s="92"/>
      <c r="B230" s="32"/>
      <c r="C230" s="31"/>
      <c r="D230" s="31"/>
      <c r="E230" s="31"/>
      <c r="F230" s="93"/>
      <c r="G230" s="32"/>
      <c r="H230" s="95"/>
    </row>
    <row r="231" spans="1:8" ht="15" customHeight="1">
      <c r="A231" s="92"/>
      <c r="B231" s="32"/>
      <c r="C231" s="31"/>
      <c r="D231" s="31"/>
      <c r="E231" s="31"/>
      <c r="F231" s="93"/>
      <c r="G231" s="32"/>
      <c r="H231" s="95"/>
    </row>
    <row r="232" spans="1:8" ht="15" customHeight="1">
      <c r="A232" s="92"/>
      <c r="B232" s="32"/>
      <c r="C232" s="31"/>
      <c r="D232" s="31"/>
      <c r="E232" s="31"/>
      <c r="F232" s="93"/>
      <c r="G232" s="32"/>
      <c r="H232" s="95"/>
    </row>
    <row r="233" spans="1:8" ht="15" customHeight="1">
      <c r="A233" s="92"/>
      <c r="B233" s="32"/>
      <c r="C233" s="31"/>
      <c r="D233" s="31"/>
      <c r="E233" s="31"/>
      <c r="F233" s="93"/>
      <c r="G233" s="32"/>
      <c r="H233" s="95"/>
    </row>
    <row r="234" spans="1:8" ht="15" customHeight="1">
      <c r="A234" s="92"/>
      <c r="B234" s="32"/>
      <c r="C234" s="31"/>
      <c r="D234" s="31"/>
      <c r="E234" s="31"/>
      <c r="F234" s="93"/>
      <c r="G234" s="32"/>
      <c r="H234" s="95"/>
    </row>
    <row r="235" spans="1:8" ht="15" customHeight="1">
      <c r="A235" s="92"/>
      <c r="B235" s="32"/>
      <c r="C235" s="31"/>
      <c r="D235" s="31"/>
      <c r="E235" s="31"/>
      <c r="F235" s="93"/>
      <c r="G235" s="32"/>
      <c r="H235" s="95"/>
    </row>
    <row r="236" spans="1:8" ht="15" customHeight="1">
      <c r="A236" s="92"/>
      <c r="B236" s="32"/>
      <c r="C236" s="31"/>
      <c r="D236" s="31"/>
      <c r="E236" s="31"/>
      <c r="F236" s="93"/>
      <c r="G236" s="32"/>
      <c r="H236" s="95"/>
    </row>
    <row r="237" spans="1:8" ht="15" customHeight="1">
      <c r="A237" s="92"/>
      <c r="B237" s="32"/>
      <c r="C237" s="31"/>
      <c r="D237" s="31"/>
      <c r="E237" s="31"/>
      <c r="F237" s="93"/>
      <c r="G237" s="32"/>
      <c r="H237" s="95"/>
    </row>
    <row r="238" spans="1:8" ht="15" customHeight="1">
      <c r="A238" s="92"/>
      <c r="B238" s="32"/>
      <c r="C238" s="31"/>
      <c r="D238" s="31"/>
      <c r="E238" s="31"/>
      <c r="F238" s="93"/>
      <c r="G238" s="32"/>
      <c r="H238" s="95"/>
    </row>
    <row r="239" spans="1:8" ht="15" customHeight="1">
      <c r="A239" s="92"/>
      <c r="B239" s="32"/>
      <c r="C239" s="31"/>
      <c r="D239" s="31"/>
      <c r="E239" s="31"/>
      <c r="F239" s="93"/>
      <c r="G239" s="32"/>
      <c r="H239" s="95"/>
    </row>
    <row r="240" spans="1:8" ht="15" customHeight="1">
      <c r="A240" s="92"/>
      <c r="B240" s="32"/>
      <c r="C240" s="31"/>
      <c r="D240" s="31"/>
      <c r="E240" s="31"/>
      <c r="F240" s="93"/>
      <c r="G240" s="32"/>
      <c r="H240" s="95"/>
    </row>
    <row r="241" spans="1:8" ht="15" customHeight="1">
      <c r="A241" s="92"/>
      <c r="B241" s="32"/>
      <c r="C241" s="31"/>
      <c r="D241" s="31"/>
      <c r="E241" s="31"/>
      <c r="F241" s="93"/>
      <c r="G241" s="32"/>
      <c r="H241" s="95"/>
    </row>
    <row r="242" spans="1:8" ht="15" customHeight="1">
      <c r="A242" s="92"/>
      <c r="B242" s="32"/>
      <c r="C242" s="31"/>
      <c r="D242" s="31"/>
      <c r="E242" s="31"/>
      <c r="F242" s="93"/>
      <c r="G242" s="32"/>
      <c r="H242" s="95"/>
    </row>
    <row r="243" spans="1:8" ht="15" customHeight="1">
      <c r="A243" s="92"/>
      <c r="B243" s="32"/>
      <c r="C243" s="31"/>
      <c r="D243" s="31"/>
      <c r="E243" s="31"/>
      <c r="F243" s="93"/>
      <c r="G243" s="32"/>
      <c r="H243" s="95"/>
    </row>
    <row r="244" spans="1:8" ht="15" customHeight="1">
      <c r="A244" s="92"/>
      <c r="B244" s="32"/>
      <c r="C244" s="31"/>
      <c r="D244" s="31"/>
      <c r="E244" s="31"/>
      <c r="F244" s="93"/>
      <c r="G244" s="32"/>
      <c r="H244" s="95"/>
    </row>
    <row r="245" spans="1:8" ht="15" customHeight="1">
      <c r="A245" s="92"/>
      <c r="B245" s="32"/>
      <c r="C245" s="31"/>
      <c r="D245" s="31"/>
      <c r="E245" s="31"/>
      <c r="F245" s="93"/>
      <c r="G245" s="32"/>
      <c r="H245" s="95"/>
    </row>
    <row r="246" spans="1:8" ht="15" customHeight="1">
      <c r="A246" s="92"/>
      <c r="B246" s="32"/>
      <c r="C246" s="31"/>
      <c r="D246" s="31"/>
      <c r="E246" s="31"/>
      <c r="F246" s="93"/>
      <c r="G246" s="32"/>
      <c r="H246" s="95"/>
    </row>
    <row r="247" spans="1:8" ht="15" customHeight="1">
      <c r="A247" s="92"/>
      <c r="B247" s="32"/>
      <c r="C247" s="31"/>
      <c r="D247" s="31"/>
      <c r="E247" s="31"/>
      <c r="F247" s="93"/>
      <c r="G247" s="32"/>
      <c r="H247" s="95"/>
    </row>
    <row r="248" spans="1:8" ht="15" customHeight="1">
      <c r="A248" s="92"/>
      <c r="B248" s="32"/>
      <c r="C248" s="31"/>
      <c r="D248" s="31"/>
      <c r="E248" s="31"/>
      <c r="F248" s="93"/>
      <c r="G248" s="32"/>
      <c r="H248" s="95"/>
    </row>
    <row r="249" spans="1:8" ht="15" customHeight="1">
      <c r="A249" s="92"/>
      <c r="B249" s="32"/>
      <c r="C249" s="31"/>
      <c r="D249" s="31"/>
      <c r="E249" s="31"/>
      <c r="F249" s="93"/>
      <c r="G249" s="32"/>
      <c r="H249" s="95"/>
    </row>
    <row r="250" spans="1:8" ht="15" customHeight="1">
      <c r="A250" s="92"/>
      <c r="B250" s="32"/>
      <c r="C250" s="31"/>
      <c r="D250" s="31"/>
      <c r="E250" s="31"/>
      <c r="F250" s="93"/>
      <c r="G250" s="32"/>
      <c r="H250" s="95"/>
    </row>
    <row r="251" spans="1:8" ht="15" customHeight="1">
      <c r="A251" s="92"/>
      <c r="B251" s="32"/>
      <c r="C251" s="31"/>
      <c r="D251" s="31"/>
      <c r="E251" s="31"/>
      <c r="F251" s="93"/>
      <c r="G251" s="32"/>
      <c r="H251" s="95"/>
    </row>
    <row r="252" spans="1:8" ht="15" customHeight="1">
      <c r="A252" s="92"/>
      <c r="B252" s="32"/>
      <c r="C252" s="31"/>
      <c r="D252" s="31"/>
      <c r="E252" s="31"/>
      <c r="F252" s="93"/>
      <c r="G252" s="32"/>
      <c r="H252" s="95"/>
    </row>
    <row r="253" spans="1:8" ht="15" customHeight="1">
      <c r="A253" s="92"/>
      <c r="B253" s="32"/>
      <c r="C253" s="31"/>
      <c r="D253" s="31"/>
      <c r="E253" s="31"/>
      <c r="F253" s="93"/>
      <c r="G253" s="32"/>
      <c r="H253" s="95"/>
    </row>
    <row r="254" spans="1:8" ht="15" customHeight="1">
      <c r="A254" s="92"/>
      <c r="B254" s="32"/>
      <c r="C254" s="31"/>
      <c r="D254" s="31"/>
      <c r="E254" s="31"/>
      <c r="F254" s="93"/>
      <c r="G254" s="32"/>
      <c r="H254" s="95"/>
    </row>
    <row r="255" spans="1:8" ht="15" customHeight="1">
      <c r="A255" s="92"/>
      <c r="B255" s="32"/>
      <c r="C255" s="31"/>
      <c r="D255" s="31"/>
      <c r="E255" s="31"/>
      <c r="F255" s="93"/>
      <c r="G255" s="32"/>
      <c r="H255" s="95"/>
    </row>
    <row r="256" spans="1:8" ht="15" customHeight="1">
      <c r="A256" s="92"/>
      <c r="B256" s="32"/>
      <c r="C256" s="31"/>
      <c r="D256" s="31"/>
      <c r="E256" s="31"/>
      <c r="F256" s="93"/>
      <c r="G256" s="32"/>
      <c r="H256" s="95"/>
    </row>
    <row r="257" spans="1:8" ht="15" customHeight="1">
      <c r="A257" s="92"/>
      <c r="B257" s="32"/>
      <c r="C257" s="31"/>
      <c r="D257" s="31"/>
      <c r="E257" s="31"/>
      <c r="F257" s="93"/>
      <c r="G257" s="32"/>
      <c r="H257" s="95"/>
    </row>
    <row r="258" spans="1:8" ht="15" customHeight="1">
      <c r="A258" s="92"/>
      <c r="B258" s="32"/>
      <c r="C258" s="31"/>
      <c r="D258" s="31"/>
      <c r="E258" s="31"/>
      <c r="F258" s="93"/>
      <c r="G258" s="32"/>
      <c r="H258" s="95"/>
    </row>
    <row r="259" spans="1:8" ht="15" customHeight="1">
      <c r="A259" s="92"/>
      <c r="B259" s="32"/>
      <c r="C259" s="31"/>
      <c r="D259" s="31"/>
      <c r="E259" s="31"/>
      <c r="F259" s="93"/>
      <c r="G259" s="32"/>
      <c r="H259" s="95"/>
    </row>
    <row r="260" spans="1:8" ht="15" customHeight="1">
      <c r="A260" s="92"/>
      <c r="B260" s="32"/>
      <c r="C260" s="31"/>
      <c r="D260" s="31"/>
      <c r="E260" s="31"/>
      <c r="F260" s="93"/>
      <c r="G260" s="32"/>
      <c r="H260" s="95"/>
    </row>
    <row r="261" spans="1:8" ht="15" customHeight="1">
      <c r="A261" s="92"/>
      <c r="B261" s="32"/>
      <c r="C261" s="31"/>
      <c r="D261" s="31"/>
      <c r="E261" s="31"/>
      <c r="F261" s="93"/>
      <c r="G261" s="32"/>
      <c r="H261" s="95"/>
    </row>
    <row r="262" spans="1:8" ht="15" customHeight="1">
      <c r="A262" s="92"/>
      <c r="B262" s="32"/>
      <c r="C262" s="31"/>
      <c r="D262" s="31"/>
      <c r="E262" s="31"/>
      <c r="F262" s="93"/>
      <c r="G262" s="32"/>
      <c r="H262" s="95"/>
    </row>
    <row r="263" spans="1:8" ht="15" customHeight="1">
      <c r="A263" s="92"/>
      <c r="B263" s="32"/>
      <c r="C263" s="31"/>
      <c r="D263" s="31"/>
      <c r="E263" s="31"/>
      <c r="F263" s="93"/>
      <c r="G263" s="32"/>
      <c r="H263" s="95"/>
    </row>
    <row r="264" spans="1:8" ht="15" customHeight="1">
      <c r="A264" s="92"/>
      <c r="B264" s="32"/>
      <c r="C264" s="31"/>
      <c r="D264" s="31"/>
      <c r="E264" s="31"/>
      <c r="F264" s="93"/>
      <c r="G264" s="32"/>
      <c r="H264" s="95"/>
    </row>
    <row r="265" spans="1:8" ht="15" customHeight="1">
      <c r="A265" s="92"/>
      <c r="B265" s="32"/>
      <c r="C265" s="31"/>
      <c r="D265" s="31"/>
      <c r="E265" s="31"/>
      <c r="F265" s="93"/>
      <c r="G265" s="32"/>
      <c r="H265" s="95"/>
    </row>
    <row r="266" spans="1:8" ht="15" customHeight="1">
      <c r="A266" s="92"/>
      <c r="B266" s="32"/>
      <c r="C266" s="31"/>
      <c r="D266" s="31"/>
      <c r="E266" s="31"/>
      <c r="F266" s="93"/>
      <c r="G266" s="32"/>
      <c r="H266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4"/>
  <sheetViews>
    <sheetView zoomScale="80" zoomScaleNormal="80" workbookViewId="0">
      <selection activeCell="I55" sqref="I5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930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45161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850</v>
      </c>
      <c r="J10" s="114" t="s">
        <v>918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1042</v>
      </c>
      <c r="F11" s="242">
        <v>253.5</v>
      </c>
      <c r="G11" s="245">
        <v>234</v>
      </c>
      <c r="H11" s="245">
        <v>272</v>
      </c>
      <c r="I11" s="286" t="s">
        <v>873</v>
      </c>
      <c r="J11" s="114" t="s">
        <v>1028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875</v>
      </c>
      <c r="J12" s="114" t="s">
        <v>1006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879</v>
      </c>
      <c r="G13" s="249">
        <v>1540</v>
      </c>
      <c r="H13" s="247"/>
      <c r="I13" s="247" t="s">
        <v>878</v>
      </c>
      <c r="J13" s="249" t="s">
        <v>594</v>
      </c>
      <c r="K13" s="249"/>
      <c r="L13" s="260"/>
      <c r="M13" s="268"/>
      <c r="N13" s="249"/>
      <c r="O13" s="269"/>
      <c r="P13" s="117">
        <f>VLOOKUP(D13,'MidCap Intra'!$B$11:$C$569,2,0)</f>
        <v>1582.7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1042</v>
      </c>
      <c r="F14" s="242">
        <v>106.4</v>
      </c>
      <c r="G14" s="245">
        <v>102</v>
      </c>
      <c r="H14" s="245">
        <v>113.5</v>
      </c>
      <c r="I14" s="286" t="s">
        <v>881</v>
      </c>
      <c r="J14" s="114" t="s">
        <v>1043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886</v>
      </c>
      <c r="G15" s="249">
        <v>548</v>
      </c>
      <c r="H15" s="247"/>
      <c r="I15" s="247" t="s">
        <v>887</v>
      </c>
      <c r="J15" s="249" t="s">
        <v>594</v>
      </c>
      <c r="K15" s="249"/>
      <c r="L15" s="260"/>
      <c r="M15" s="268"/>
      <c r="N15" s="249"/>
      <c r="O15" s="269"/>
      <c r="P15" s="117">
        <f>VLOOKUP(D15,'MidCap Intra'!$B$11:$C$569,2,0)</f>
        <v>568.5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888</v>
      </c>
      <c r="J16" s="313" t="s">
        <v>923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892</v>
      </c>
      <c r="J17" s="114" t="s">
        <v>920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893</v>
      </c>
      <c r="G18" s="249">
        <v>185</v>
      </c>
      <c r="H18" s="247"/>
      <c r="I18" s="247" t="s">
        <v>894</v>
      </c>
      <c r="J18" s="249" t="s">
        <v>594</v>
      </c>
      <c r="K18" s="249"/>
      <c r="L18" s="260"/>
      <c r="M18" s="268"/>
      <c r="N18" s="249"/>
      <c r="O18" s="269"/>
      <c r="P18" s="117">
        <f>VLOOKUP(D18,'MidCap Intra'!$B$11:$C$569,2,0)</f>
        <v>190.25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895</v>
      </c>
      <c r="G19" s="109">
        <v>118</v>
      </c>
      <c r="H19" s="107"/>
      <c r="I19" s="107" t="s">
        <v>896</v>
      </c>
      <c r="J19" s="109" t="s">
        <v>594</v>
      </c>
      <c r="K19" s="249"/>
      <c r="L19" s="260"/>
      <c r="M19" s="268"/>
      <c r="N19" s="249"/>
      <c r="O19" s="269"/>
      <c r="P19" s="117">
        <f>VLOOKUP(D19,'MidCap Intra'!$B$11:$C$569,2,0)</f>
        <v>124.55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897</v>
      </c>
      <c r="J20" s="313" t="s">
        <v>1051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877</v>
      </c>
      <c r="J21" s="114" t="s">
        <v>1045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912</v>
      </c>
      <c r="J22" s="313" t="s">
        <v>1017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958</v>
      </c>
      <c r="G23" s="249">
        <v>1745</v>
      </c>
      <c r="H23" s="247"/>
      <c r="I23" s="247" t="s">
        <v>959</v>
      </c>
      <c r="J23" s="249" t="s">
        <v>594</v>
      </c>
      <c r="K23" s="249"/>
      <c r="L23" s="260"/>
      <c r="M23" s="268"/>
      <c r="N23" s="249"/>
      <c r="O23" s="269"/>
      <c r="P23" s="117">
        <f>VLOOKUP(D23,'MidCap Intra'!$B$11:$C$569,2,0)</f>
        <v>1810.1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962</v>
      </c>
      <c r="G24" s="249">
        <v>365</v>
      </c>
      <c r="H24" s="247"/>
      <c r="I24" s="247" t="s">
        <v>963</v>
      </c>
      <c r="J24" s="249" t="s">
        <v>594</v>
      </c>
      <c r="K24" s="249"/>
      <c r="L24" s="260"/>
      <c r="M24" s="268"/>
      <c r="N24" s="249"/>
      <c r="O24" s="269"/>
      <c r="P24" s="117">
        <f>VLOOKUP(D24,'MidCap Intra'!$B$11:$C$569,2,0)</f>
        <v>403.45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969</v>
      </c>
      <c r="G25" s="249">
        <v>965</v>
      </c>
      <c r="H25" s="247"/>
      <c r="I25" s="247" t="s">
        <v>970</v>
      </c>
      <c r="J25" s="249" t="s">
        <v>594</v>
      </c>
      <c r="K25" s="249"/>
      <c r="L25" s="260"/>
      <c r="M25" s="268"/>
      <c r="N25" s="249"/>
      <c r="O25" s="269"/>
      <c r="P25" s="117">
        <f>VLOOKUP(D25,'MidCap Intra'!$B$11:$C$569,2,0)</f>
        <v>1004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1042</v>
      </c>
      <c r="F26" s="242">
        <v>816.25</v>
      </c>
      <c r="G26" s="245">
        <v>750</v>
      </c>
      <c r="H26" s="245">
        <v>865</v>
      </c>
      <c r="I26" s="286" t="s">
        <v>987</v>
      </c>
      <c r="J26" s="114" t="s">
        <v>1041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1008</v>
      </c>
      <c r="J27" s="313" t="s">
        <v>986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64">
        <v>19</v>
      </c>
      <c r="B28" s="248">
        <v>45152</v>
      </c>
      <c r="C28" s="265"/>
      <c r="D28" s="271" t="s">
        <v>114</v>
      </c>
      <c r="E28" s="267" t="s">
        <v>593</v>
      </c>
      <c r="F28" s="247" t="s">
        <v>1024</v>
      </c>
      <c r="G28" s="249">
        <v>120</v>
      </c>
      <c r="H28" s="247"/>
      <c r="I28" s="247" t="s">
        <v>896</v>
      </c>
      <c r="J28" s="249" t="s">
        <v>594</v>
      </c>
      <c r="K28" s="249"/>
      <c r="L28" s="260"/>
      <c r="M28" s="268"/>
      <c r="N28" s="249"/>
      <c r="O28" s="269"/>
      <c r="P28" s="117">
        <f>VLOOKUP(D28,'MidCap Intra'!$B$11:$C$569,2,0)</f>
        <v>136.05000000000001</v>
      </c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1052</v>
      </c>
      <c r="J29" s="114" t="s">
        <v>1053</v>
      </c>
      <c r="K29" s="114">
        <f t="shared" ref="K29:K30" si="12">H29-F29</f>
        <v>52</v>
      </c>
      <c r="L29" s="115">
        <f>(F29*-0.02)/100</f>
        <v>-0.20600000000000002</v>
      </c>
      <c r="M29" s="116">
        <f t="shared" ref="M29:M30" si="13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81">
        <v>21</v>
      </c>
      <c r="B30" s="282">
        <v>45155</v>
      </c>
      <c r="C30" s="283"/>
      <c r="D30" s="284" t="s">
        <v>355</v>
      </c>
      <c r="E30" s="340" t="s">
        <v>593</v>
      </c>
      <c r="F30" s="242">
        <v>1085</v>
      </c>
      <c r="G30" s="245">
        <v>995</v>
      </c>
      <c r="H30" s="245">
        <v>1142.5</v>
      </c>
      <c r="I30" s="286" t="s">
        <v>1064</v>
      </c>
      <c r="J30" s="114" t="s">
        <v>1138</v>
      </c>
      <c r="K30" s="114">
        <f t="shared" si="12"/>
        <v>57.5</v>
      </c>
      <c r="L30" s="115">
        <f>(F30*-0.3)/100</f>
        <v>-3.2549999999999999</v>
      </c>
      <c r="M30" s="116">
        <f t="shared" si="13"/>
        <v>4.9995391705069121E-2</v>
      </c>
      <c r="N30" s="261" t="s">
        <v>596</v>
      </c>
      <c r="O30" s="263">
        <v>45159</v>
      </c>
      <c r="P30" s="338"/>
    </row>
    <row r="31" spans="1:38" ht="15" customHeight="1">
      <c r="A31" s="264">
        <v>22</v>
      </c>
      <c r="B31" s="248">
        <v>45160</v>
      </c>
      <c r="C31" s="265"/>
      <c r="D31" s="271" t="s">
        <v>62</v>
      </c>
      <c r="E31" s="267" t="s">
        <v>593</v>
      </c>
      <c r="F31" s="247" t="s">
        <v>1155</v>
      </c>
      <c r="G31" s="249">
        <v>6400</v>
      </c>
      <c r="H31" s="247"/>
      <c r="I31" s="247" t="s">
        <v>1143</v>
      </c>
      <c r="J31" s="249" t="s">
        <v>594</v>
      </c>
      <c r="K31" s="249"/>
      <c r="L31" s="260"/>
      <c r="M31" s="268"/>
      <c r="N31" s="249"/>
      <c r="O31" s="269"/>
      <c r="P31" s="117">
        <f>VLOOKUP(D31,'MidCap Intra'!$B$11:$C$569,2,0)</f>
        <v>6820.05</v>
      </c>
    </row>
    <row r="32" spans="1:38" ht="15" customHeight="1">
      <c r="A32" s="264">
        <v>23</v>
      </c>
      <c r="B32" s="248">
        <v>45160</v>
      </c>
      <c r="C32" s="265"/>
      <c r="D32" s="271" t="s">
        <v>477</v>
      </c>
      <c r="E32" s="267" t="s">
        <v>593</v>
      </c>
      <c r="F32" s="247" t="s">
        <v>1153</v>
      </c>
      <c r="G32" s="249">
        <v>142</v>
      </c>
      <c r="H32" s="247"/>
      <c r="I32" s="247" t="s">
        <v>1154</v>
      </c>
      <c r="J32" s="249" t="s">
        <v>594</v>
      </c>
      <c r="K32" s="249"/>
      <c r="L32" s="260"/>
      <c r="M32" s="268"/>
      <c r="N32" s="249"/>
      <c r="O32" s="269"/>
      <c r="P32" s="117">
        <f>VLOOKUP(D32,'MidCap Intra'!$B$11:$C$569,2,0)</f>
        <v>154.1</v>
      </c>
    </row>
    <row r="33" spans="1:38" ht="15" customHeight="1">
      <c r="A33" s="264"/>
      <c r="B33" s="248"/>
      <c r="C33" s="265"/>
      <c r="D33" s="271"/>
      <c r="E33" s="267"/>
      <c r="F33" s="247"/>
      <c r="G33" s="249"/>
      <c r="H33" s="247"/>
      <c r="I33" s="247"/>
      <c r="J33" s="249"/>
      <c r="K33" s="249"/>
      <c r="L33" s="260"/>
      <c r="M33" s="268"/>
      <c r="N33" s="249"/>
      <c r="O33" s="269"/>
      <c r="P33" s="260"/>
    </row>
    <row r="34" spans="1:38" ht="15" customHeight="1">
      <c r="A34" s="264"/>
      <c r="B34" s="248"/>
      <c r="C34" s="265"/>
      <c r="D34" s="266"/>
      <c r="E34" s="267"/>
      <c r="F34" s="247"/>
      <c r="G34" s="249"/>
      <c r="H34" s="247"/>
      <c r="I34" s="247"/>
      <c r="J34" s="249"/>
      <c r="K34" s="249"/>
      <c r="L34" s="260"/>
      <c r="M34" s="268"/>
      <c r="N34" s="249"/>
      <c r="O34" s="269"/>
      <c r="P34" s="260"/>
    </row>
    <row r="39" spans="1:38" ht="14.25" customHeight="1">
      <c r="A39" s="118"/>
      <c r="B39" s="119"/>
      <c r="C39" s="120"/>
      <c r="D39" s="121"/>
      <c r="E39" s="122"/>
      <c r="F39" s="122"/>
      <c r="G39" s="118"/>
      <c r="H39" s="122"/>
      <c r="I39" s="123"/>
      <c r="J39" s="124"/>
      <c r="K39" s="124"/>
      <c r="L39" s="125"/>
      <c r="M39" s="126"/>
      <c r="N39" s="127"/>
      <c r="O39" s="128"/>
      <c r="P39" s="129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0" t="s">
        <v>597</v>
      </c>
      <c r="B40" s="131"/>
      <c r="C40" s="132"/>
      <c r="E40" s="133"/>
      <c r="F40" s="133"/>
      <c r="G40" s="133"/>
      <c r="H40" s="133"/>
      <c r="I40" s="133"/>
      <c r="J40" s="134"/>
      <c r="K40" s="133"/>
      <c r="L40" s="135"/>
      <c r="M40" s="62"/>
      <c r="N40" s="134"/>
      <c r="O40" s="13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36" t="s">
        <v>598</v>
      </c>
      <c r="B41" s="130"/>
      <c r="C41" s="130"/>
      <c r="D41" s="130"/>
      <c r="E41" s="41"/>
      <c r="F41" s="137" t="s">
        <v>599</v>
      </c>
      <c r="G41" s="6"/>
      <c r="H41" s="6"/>
      <c r="I41" s="6"/>
      <c r="J41" s="138"/>
      <c r="K41" s="139"/>
      <c r="L41" s="139"/>
      <c r="M41" s="140"/>
      <c r="N41" s="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0" t="s">
        <v>600</v>
      </c>
      <c r="B42" s="130"/>
      <c r="C42" s="130"/>
      <c r="D42" s="130" t="s">
        <v>601</v>
      </c>
      <c r="E42" s="6"/>
      <c r="F42" s="137" t="s">
        <v>602</v>
      </c>
      <c r="G42" s="6"/>
      <c r="H42" s="6"/>
      <c r="I42" s="6"/>
      <c r="J42" s="138"/>
      <c r="K42" s="139"/>
      <c r="L42" s="139"/>
      <c r="M42" s="140"/>
      <c r="N42" s="1"/>
      <c r="O42" s="1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30"/>
      <c r="B43" s="130"/>
      <c r="C43" s="130"/>
      <c r="D43" s="130"/>
      <c r="E43" s="6"/>
      <c r="F43" s="6"/>
      <c r="G43" s="6"/>
      <c r="H43" s="6"/>
      <c r="I43" s="6"/>
      <c r="J43" s="142"/>
      <c r="K43" s="139"/>
      <c r="L43" s="139"/>
      <c r="M43" s="6"/>
      <c r="N43" s="143"/>
      <c r="O43" s="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"/>
      <c r="B44" s="144" t="s">
        <v>603</v>
      </c>
      <c r="C44" s="144"/>
      <c r="D44" s="144"/>
      <c r="E44" s="144"/>
      <c r="F44" s="145"/>
      <c r="G44" s="6"/>
      <c r="H44" s="6"/>
      <c r="I44" s="146"/>
      <c r="J44" s="147"/>
      <c r="K44" s="148"/>
      <c r="L44" s="147"/>
      <c r="M44" s="6"/>
      <c r="N44" s="1"/>
      <c r="O44" s="1"/>
      <c r="P44" s="41"/>
      <c r="R44" s="62"/>
      <c r="S44" s="1"/>
      <c r="T44" s="1"/>
      <c r="U44" s="1"/>
      <c r="V44" s="1"/>
      <c r="W44" s="1"/>
      <c r="X44" s="1"/>
      <c r="Y44" s="1"/>
      <c r="Z44" s="1"/>
    </row>
    <row r="45" spans="1:38" ht="38.25" customHeight="1">
      <c r="A45" s="149" t="s">
        <v>16</v>
      </c>
      <c r="B45" s="149" t="s">
        <v>568</v>
      </c>
      <c r="C45" s="149"/>
      <c r="D45" s="91" t="s">
        <v>580</v>
      </c>
      <c r="E45" s="149" t="s">
        <v>581</v>
      </c>
      <c r="F45" s="149" t="s">
        <v>582</v>
      </c>
      <c r="G45" s="149" t="s">
        <v>604</v>
      </c>
      <c r="H45" s="149" t="s">
        <v>584</v>
      </c>
      <c r="I45" s="149" t="s">
        <v>585</v>
      </c>
      <c r="J45" s="106" t="s">
        <v>586</v>
      </c>
      <c r="K45" s="104" t="s">
        <v>605</v>
      </c>
      <c r="L45" s="150" t="s">
        <v>588</v>
      </c>
      <c r="M45" s="106" t="s">
        <v>589</v>
      </c>
      <c r="N45" s="103" t="s">
        <v>590</v>
      </c>
      <c r="O45" s="91" t="s">
        <v>591</v>
      </c>
      <c r="P45" s="41"/>
      <c r="Q45" s="1"/>
      <c r="R45" s="62"/>
      <c r="S45" s="62"/>
      <c r="T45" s="62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3.5" customHeight="1">
      <c r="A46" s="326">
        <v>1</v>
      </c>
      <c r="B46" s="327">
        <v>45128</v>
      </c>
      <c r="C46" s="328"/>
      <c r="D46" s="329" t="s">
        <v>114</v>
      </c>
      <c r="E46" s="330" t="s">
        <v>606</v>
      </c>
      <c r="F46" s="325">
        <v>134</v>
      </c>
      <c r="G46" s="331">
        <v>129.9</v>
      </c>
      <c r="H46" s="325">
        <v>134.75</v>
      </c>
      <c r="I46" s="325" t="s">
        <v>889</v>
      </c>
      <c r="J46" s="332" t="s">
        <v>914</v>
      </c>
      <c r="K46" s="332">
        <f t="shared" ref="K46:K47" si="14">H46-F46</f>
        <v>0.75</v>
      </c>
      <c r="L46" s="333">
        <f>(F46*-0.3)/100</f>
        <v>-0.40199999999999997</v>
      </c>
      <c r="M46" s="334">
        <f t="shared" ref="M46:M47" si="15">(K46+L46)/F46</f>
        <v>2.5970149253731344E-3</v>
      </c>
      <c r="N46" s="335" t="s">
        <v>616</v>
      </c>
      <c r="O46" s="336">
        <v>45142</v>
      </c>
      <c r="P46" s="41"/>
      <c r="Q46" s="259"/>
      <c r="R46" s="41" t="s">
        <v>595</v>
      </c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309">
        <v>2</v>
      </c>
      <c r="B47" s="292">
        <v>45135</v>
      </c>
      <c r="C47" s="310"/>
      <c r="D47" s="337" t="s">
        <v>898</v>
      </c>
      <c r="E47" s="312" t="s">
        <v>950</v>
      </c>
      <c r="F47" s="291">
        <v>9585</v>
      </c>
      <c r="G47" s="293">
        <v>9390</v>
      </c>
      <c r="H47" s="291">
        <v>9390</v>
      </c>
      <c r="I47" s="291" t="s">
        <v>899</v>
      </c>
      <c r="J47" s="313" t="s">
        <v>1044</v>
      </c>
      <c r="K47" s="313">
        <f t="shared" si="14"/>
        <v>-195</v>
      </c>
      <c r="L47" s="314">
        <f>(F47*-0.3)/100</f>
        <v>-28.754999999999999</v>
      </c>
      <c r="M47" s="315">
        <f t="shared" si="15"/>
        <v>-2.3344287949921751E-2</v>
      </c>
      <c r="N47" s="316" t="s">
        <v>607</v>
      </c>
      <c r="O47" s="317">
        <v>45148</v>
      </c>
      <c r="P47" s="41"/>
      <c r="Q47" s="259"/>
      <c r="R47" s="41" t="s">
        <v>595</v>
      </c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77">
        <v>3</v>
      </c>
      <c r="B48" s="254">
        <v>45135</v>
      </c>
      <c r="C48" s="278"/>
      <c r="D48" s="279" t="s">
        <v>900</v>
      </c>
      <c r="E48" s="280" t="s">
        <v>606</v>
      </c>
      <c r="F48" s="253">
        <v>1807.5</v>
      </c>
      <c r="G48" s="241">
        <v>1750</v>
      </c>
      <c r="H48" s="253">
        <v>1882.5</v>
      </c>
      <c r="I48" s="253" t="s">
        <v>901</v>
      </c>
      <c r="J48" s="114" t="s">
        <v>890</v>
      </c>
      <c r="K48" s="114">
        <f t="shared" ref="K48" si="16">H48-F48</f>
        <v>75</v>
      </c>
      <c r="L48" s="115">
        <f>(F48*-0.3)/100</f>
        <v>-5.4225000000000003</v>
      </c>
      <c r="M48" s="116">
        <f t="shared" ref="M48" si="17">(K48+L48)/F48</f>
        <v>3.8493775933609961E-2</v>
      </c>
      <c r="N48" s="261" t="s">
        <v>596</v>
      </c>
      <c r="O48" s="263">
        <v>45139</v>
      </c>
      <c r="P48" s="41"/>
      <c r="Q48" s="259"/>
      <c r="R48" s="41" t="s">
        <v>595</v>
      </c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277">
        <v>4</v>
      </c>
      <c r="B49" s="254">
        <v>45139</v>
      </c>
      <c r="C49" s="278"/>
      <c r="D49" s="279" t="s">
        <v>54</v>
      </c>
      <c r="E49" s="280" t="s">
        <v>606</v>
      </c>
      <c r="F49" s="253">
        <v>453</v>
      </c>
      <c r="G49" s="241">
        <v>440</v>
      </c>
      <c r="H49" s="253">
        <v>462.5</v>
      </c>
      <c r="I49" s="253" t="s">
        <v>913</v>
      </c>
      <c r="J49" s="114" t="s">
        <v>884</v>
      </c>
      <c r="K49" s="114">
        <f t="shared" ref="K49" si="18">H49-F49</f>
        <v>9.5</v>
      </c>
      <c r="L49" s="115">
        <f>(F49*-0.02)/100</f>
        <v>-9.06E-2</v>
      </c>
      <c r="M49" s="116">
        <f t="shared" ref="M49" si="19">(K49+L49)/F49</f>
        <v>2.0771302428256071E-2</v>
      </c>
      <c r="N49" s="261" t="s">
        <v>596</v>
      </c>
      <c r="O49" s="263">
        <v>45139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309">
        <v>5</v>
      </c>
      <c r="B50" s="292">
        <v>45139</v>
      </c>
      <c r="C50" s="310"/>
      <c r="D50" s="311" t="s">
        <v>237</v>
      </c>
      <c r="E50" s="312" t="s">
        <v>950</v>
      </c>
      <c r="F50" s="291">
        <v>615</v>
      </c>
      <c r="G50" s="293">
        <v>594</v>
      </c>
      <c r="H50" s="291">
        <v>601</v>
      </c>
      <c r="I50" s="291" t="s">
        <v>949</v>
      </c>
      <c r="J50" s="313" t="s">
        <v>951</v>
      </c>
      <c r="K50" s="313">
        <f t="shared" ref="K50:K51" si="20">H50-F50</f>
        <v>-14</v>
      </c>
      <c r="L50" s="314">
        <f>(F50*-0.3)/100</f>
        <v>-1.845</v>
      </c>
      <c r="M50" s="315">
        <f t="shared" ref="M50:M51" si="21">(K50+L50)/F50</f>
        <v>-2.5764227642276424E-2</v>
      </c>
      <c r="N50" s="316" t="s">
        <v>607</v>
      </c>
      <c r="O50" s="317">
        <v>45141</v>
      </c>
      <c r="P50" s="41"/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6</v>
      </c>
      <c r="B51" s="243">
        <v>45148</v>
      </c>
      <c r="C51" s="244"/>
      <c r="D51" s="244" t="s">
        <v>996</v>
      </c>
      <c r="E51" s="242" t="s">
        <v>606</v>
      </c>
      <c r="F51" s="242">
        <v>145</v>
      </c>
      <c r="G51" s="242">
        <v>140</v>
      </c>
      <c r="H51" s="245">
        <v>147.5</v>
      </c>
      <c r="I51" s="245" t="s">
        <v>997</v>
      </c>
      <c r="J51" s="114" t="s">
        <v>1004</v>
      </c>
      <c r="K51" s="114">
        <f t="shared" si="20"/>
        <v>2.5</v>
      </c>
      <c r="L51" s="115">
        <f>(F51*-0.02)/100</f>
        <v>-2.8999999999999998E-2</v>
      </c>
      <c r="M51" s="116">
        <f t="shared" si="21"/>
        <v>1.7041379310344829E-2</v>
      </c>
      <c r="N51" s="261" t="s">
        <v>596</v>
      </c>
      <c r="O51" s="263">
        <v>45148</v>
      </c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42">
        <v>7</v>
      </c>
      <c r="B52" s="243">
        <v>45149</v>
      </c>
      <c r="C52" s="244"/>
      <c r="D52" s="244" t="s">
        <v>996</v>
      </c>
      <c r="E52" s="242" t="s">
        <v>606</v>
      </c>
      <c r="F52" s="242">
        <v>144.5</v>
      </c>
      <c r="G52" s="242">
        <v>140</v>
      </c>
      <c r="H52" s="245">
        <v>149.5</v>
      </c>
      <c r="I52" s="245" t="s">
        <v>703</v>
      </c>
      <c r="J52" s="114" t="s">
        <v>1007</v>
      </c>
      <c r="K52" s="114">
        <f t="shared" ref="K52" si="22">H52-F52</f>
        <v>5</v>
      </c>
      <c r="L52" s="115">
        <f>(F52*-0.02)/100</f>
        <v>-2.8900000000000002E-2</v>
      </c>
      <c r="M52" s="116">
        <f t="shared" ref="M52" si="23">(K52+L52)/F52</f>
        <v>3.4402076124567471E-2</v>
      </c>
      <c r="N52" s="261" t="s">
        <v>596</v>
      </c>
      <c r="O52" s="263">
        <v>45149</v>
      </c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42">
        <v>8</v>
      </c>
      <c r="B53" s="243">
        <v>45152</v>
      </c>
      <c r="C53" s="244"/>
      <c r="D53" s="244" t="s">
        <v>1019</v>
      </c>
      <c r="E53" s="242" t="s">
        <v>606</v>
      </c>
      <c r="F53" s="242">
        <v>3630</v>
      </c>
      <c r="G53" s="242">
        <v>3540</v>
      </c>
      <c r="H53" s="245">
        <v>3681</v>
      </c>
      <c r="I53" s="245" t="s">
        <v>1020</v>
      </c>
      <c r="J53" s="114" t="s">
        <v>1310</v>
      </c>
      <c r="K53" s="114">
        <f t="shared" ref="K53" si="24">H53-F53</f>
        <v>51</v>
      </c>
      <c r="L53" s="115">
        <f>(F53*-0.3)/100</f>
        <v>-10.89</v>
      </c>
      <c r="M53" s="116">
        <f t="shared" ref="M53" si="25">(K53+L53)/F53</f>
        <v>1.1049586776859504E-2</v>
      </c>
      <c r="N53" s="261" t="s">
        <v>596</v>
      </c>
      <c r="O53" s="263">
        <v>45160</v>
      </c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4" spans="1:38" ht="13.5" customHeight="1">
      <c r="A54" s="242">
        <v>9</v>
      </c>
      <c r="B54" s="243">
        <v>45152</v>
      </c>
      <c r="C54" s="244"/>
      <c r="D54" s="244" t="s">
        <v>996</v>
      </c>
      <c r="E54" s="242" t="s">
        <v>606</v>
      </c>
      <c r="F54" s="242">
        <v>143.75</v>
      </c>
      <c r="G54" s="242">
        <v>139.5</v>
      </c>
      <c r="H54" s="245">
        <v>147.5</v>
      </c>
      <c r="I54" s="245" t="s">
        <v>703</v>
      </c>
      <c r="J54" s="114" t="s">
        <v>964</v>
      </c>
      <c r="K54" s="114">
        <f t="shared" ref="K54" si="26">H54-F54</f>
        <v>3.75</v>
      </c>
      <c r="L54" s="115">
        <f>(F54*-0.02)/100</f>
        <v>-2.8750000000000001E-2</v>
      </c>
      <c r="M54" s="116">
        <f t="shared" ref="M54" si="27">(K54+L54)/F54</f>
        <v>2.588695652173913E-2</v>
      </c>
      <c r="N54" s="261" t="s">
        <v>596</v>
      </c>
      <c r="O54" s="263">
        <v>45152</v>
      </c>
      <c r="P54" s="41"/>
      <c r="Q54" s="259"/>
      <c r="R54" s="41"/>
      <c r="S54" s="41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</row>
    <row r="55" spans="1:38" ht="13.5" customHeight="1">
      <c r="A55" s="242">
        <v>10</v>
      </c>
      <c r="B55" s="243">
        <v>45156</v>
      </c>
      <c r="C55" s="244"/>
      <c r="D55" s="244" t="s">
        <v>996</v>
      </c>
      <c r="E55" s="242" t="s">
        <v>606</v>
      </c>
      <c r="F55" s="242">
        <v>146</v>
      </c>
      <c r="G55" s="242">
        <v>141</v>
      </c>
      <c r="H55" s="245">
        <v>147.5</v>
      </c>
      <c r="I55" s="245" t="s">
        <v>1074</v>
      </c>
      <c r="J55" s="114" t="s">
        <v>946</v>
      </c>
      <c r="K55" s="114">
        <f t="shared" ref="K55" si="28">H55-F55</f>
        <v>1.5</v>
      </c>
      <c r="L55" s="115">
        <f>(F55*-0.02)/100</f>
        <v>-2.92E-2</v>
      </c>
      <c r="M55" s="116">
        <f t="shared" ref="M55" si="29">(K55+L55)/F55</f>
        <v>1.0073972602739727E-2</v>
      </c>
      <c r="N55" s="261" t="s">
        <v>596</v>
      </c>
      <c r="O55" s="263">
        <v>45156</v>
      </c>
      <c r="P55" s="41"/>
      <c r="Q55" s="259"/>
      <c r="R55" s="41"/>
      <c r="S55" s="41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</row>
    <row r="56" spans="1:38" ht="13.5" customHeight="1">
      <c r="A56" s="264"/>
      <c r="B56" s="248"/>
      <c r="C56" s="265"/>
      <c r="D56" s="266"/>
      <c r="E56" s="267"/>
      <c r="F56" s="247"/>
      <c r="G56" s="249"/>
      <c r="H56" s="247"/>
      <c r="I56" s="247"/>
      <c r="J56" s="249"/>
      <c r="K56" s="249"/>
      <c r="L56" s="260"/>
      <c r="M56" s="268"/>
      <c r="N56" s="249"/>
      <c r="O56" s="269"/>
      <c r="P56" s="41"/>
      <c r="Q56" s="259"/>
      <c r="R56" s="41"/>
      <c r="S56" s="41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</row>
    <row r="57" spans="1:38" ht="13.5" customHeight="1">
      <c r="A57" s="264"/>
      <c r="B57" s="248"/>
      <c r="C57" s="265"/>
      <c r="D57" s="266"/>
      <c r="E57" s="267"/>
      <c r="F57" s="247"/>
      <c r="G57" s="249"/>
      <c r="H57" s="247"/>
      <c r="I57" s="247"/>
      <c r="J57" s="249"/>
      <c r="K57" s="249"/>
      <c r="L57" s="260"/>
      <c r="M57" s="268"/>
      <c r="N57" s="249"/>
      <c r="O57" s="269"/>
      <c r="P57" s="41"/>
      <c r="Q57" s="259"/>
      <c r="R57" s="41"/>
      <c r="S57" s="41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</row>
    <row r="59" spans="1:38" ht="44.25" customHeight="1">
      <c r="A59" s="130" t="s">
        <v>597</v>
      </c>
      <c r="B59" s="151"/>
      <c r="C59" s="151"/>
      <c r="D59" s="1"/>
      <c r="E59" s="6"/>
      <c r="F59" s="6"/>
      <c r="G59" s="6"/>
      <c r="H59" s="6" t="s">
        <v>609</v>
      </c>
      <c r="I59" s="6"/>
      <c r="J59" s="6"/>
      <c r="K59" s="126"/>
      <c r="L59" s="152"/>
      <c r="M59" s="126"/>
      <c r="N59" s="127"/>
      <c r="O59" s="126"/>
      <c r="P59" s="4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2.75" customHeight="1">
      <c r="A60" s="136" t="s">
        <v>598</v>
      </c>
      <c r="B60" s="130"/>
      <c r="C60" s="130"/>
      <c r="D60" s="130"/>
      <c r="E60" s="41"/>
      <c r="F60" s="137" t="s">
        <v>599</v>
      </c>
      <c r="G60" s="62"/>
      <c r="H60" s="41"/>
      <c r="I60" s="62"/>
      <c r="J60" s="6"/>
      <c r="K60" s="153"/>
      <c r="L60" s="154"/>
      <c r="M60" s="6"/>
      <c r="N60" s="120"/>
      <c r="O60" s="155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36"/>
      <c r="B61" s="130"/>
      <c r="C61" s="130"/>
      <c r="D61" s="130"/>
      <c r="E61" s="6"/>
      <c r="F61" s="137" t="s">
        <v>602</v>
      </c>
      <c r="G61" s="62"/>
      <c r="H61" s="41"/>
      <c r="I61" s="62"/>
      <c r="J61" s="6"/>
      <c r="K61" s="153"/>
      <c r="L61" s="154"/>
      <c r="M61" s="6"/>
      <c r="N61" s="120"/>
      <c r="O61" s="155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30"/>
      <c r="B62" s="130"/>
      <c r="C62" s="130"/>
      <c r="D62" s="130"/>
      <c r="E62" s="6"/>
      <c r="F62" s="6"/>
      <c r="G62" s="6"/>
      <c r="H62" s="6"/>
      <c r="I62" s="6"/>
      <c r="J62" s="142"/>
      <c r="K62" s="139"/>
      <c r="L62" s="140"/>
      <c r="M62" s="6"/>
      <c r="N62" s="143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56" t="s">
        <v>610</v>
      </c>
      <c r="B63" s="156"/>
      <c r="C63" s="156"/>
      <c r="D63" s="156"/>
      <c r="E63" s="6"/>
      <c r="F63" s="6"/>
      <c r="G63" s="6"/>
      <c r="H63" s="6"/>
      <c r="I63" s="6"/>
      <c r="J63" s="6"/>
      <c r="K63" s="6"/>
      <c r="L63" s="6"/>
      <c r="M63" s="6"/>
      <c r="N63" s="6"/>
      <c r="O63" s="24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104" t="s">
        <v>16</v>
      </c>
      <c r="B64" s="104" t="s">
        <v>568</v>
      </c>
      <c r="C64" s="104"/>
      <c r="D64" s="105" t="s">
        <v>580</v>
      </c>
      <c r="E64" s="104" t="s">
        <v>581</v>
      </c>
      <c r="F64" s="104" t="s">
        <v>582</v>
      </c>
      <c r="G64" s="104" t="s">
        <v>604</v>
      </c>
      <c r="H64" s="104" t="s">
        <v>584</v>
      </c>
      <c r="I64" s="287" t="s">
        <v>585</v>
      </c>
      <c r="J64" s="290" t="s">
        <v>586</v>
      </c>
      <c r="K64" s="288" t="s">
        <v>611</v>
      </c>
      <c r="L64" s="106" t="s">
        <v>588</v>
      </c>
      <c r="M64" s="157" t="s">
        <v>612</v>
      </c>
      <c r="N64" s="104" t="s">
        <v>613</v>
      </c>
      <c r="O64" s="103" t="s">
        <v>590</v>
      </c>
      <c r="P64" s="105" t="s">
        <v>591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297">
        <v>1</v>
      </c>
      <c r="B65" s="302">
        <v>45138</v>
      </c>
      <c r="C65" s="303"/>
      <c r="D65" s="303" t="s">
        <v>902</v>
      </c>
      <c r="E65" s="297" t="s">
        <v>606</v>
      </c>
      <c r="F65" s="297">
        <v>2015.5</v>
      </c>
      <c r="G65" s="297">
        <v>1990</v>
      </c>
      <c r="H65" s="304">
        <v>1990</v>
      </c>
      <c r="I65" s="305" t="s">
        <v>903</v>
      </c>
      <c r="J65" s="306" t="s">
        <v>921</v>
      </c>
      <c r="K65" s="297">
        <f t="shared" ref="K65" si="30">H65-F65</f>
        <v>-25.5</v>
      </c>
      <c r="L65" s="307">
        <f t="shared" ref="L65:L73" si="31">(H65*N65)*0.03%</f>
        <v>298.5</v>
      </c>
      <c r="M65" s="299">
        <f t="shared" ref="M65" si="32">(K65*N65)-L65</f>
        <v>-13048.5</v>
      </c>
      <c r="N65" s="297">
        <v>500</v>
      </c>
      <c r="O65" s="304" t="s">
        <v>607</v>
      </c>
      <c r="P65" s="308">
        <v>45140</v>
      </c>
      <c r="Q65" s="159"/>
      <c r="R65" s="62" t="s">
        <v>608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2</v>
      </c>
      <c r="B66" s="243">
        <v>45138</v>
      </c>
      <c r="C66" s="244"/>
      <c r="D66" s="244" t="s">
        <v>904</v>
      </c>
      <c r="E66" s="242" t="s">
        <v>606</v>
      </c>
      <c r="F66" s="242">
        <v>174.5</v>
      </c>
      <c r="G66" s="242">
        <v>171</v>
      </c>
      <c r="H66" s="245">
        <v>175.25</v>
      </c>
      <c r="I66" s="245" t="s">
        <v>905</v>
      </c>
      <c r="J66" s="289" t="s">
        <v>914</v>
      </c>
      <c r="K66" s="112">
        <f t="shared" ref="K66:K67" si="33">H66-F66</f>
        <v>0.75</v>
      </c>
      <c r="L66" s="115">
        <f t="shared" si="31"/>
        <v>178.755</v>
      </c>
      <c r="M66" s="158">
        <f t="shared" ref="M66:M67" si="34">(K66*N66)-L66</f>
        <v>2371.2449999999999</v>
      </c>
      <c r="N66" s="112">
        <v>3400</v>
      </c>
      <c r="O66" s="114" t="s">
        <v>596</v>
      </c>
      <c r="P66" s="113">
        <v>45139</v>
      </c>
      <c r="Q66" s="159"/>
      <c r="R66" s="62" t="s">
        <v>595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97">
        <v>3</v>
      </c>
      <c r="B67" s="302">
        <v>45138</v>
      </c>
      <c r="C67" s="303"/>
      <c r="D67" s="303" t="s">
        <v>906</v>
      </c>
      <c r="E67" s="297" t="s">
        <v>606</v>
      </c>
      <c r="F67" s="297">
        <v>2545</v>
      </c>
      <c r="G67" s="297">
        <v>2495</v>
      </c>
      <c r="H67" s="304">
        <v>2495</v>
      </c>
      <c r="I67" s="305" t="s">
        <v>907</v>
      </c>
      <c r="J67" s="306" t="s">
        <v>922</v>
      </c>
      <c r="K67" s="297">
        <f t="shared" si="33"/>
        <v>-50</v>
      </c>
      <c r="L67" s="307">
        <f t="shared" si="31"/>
        <v>187.12499999999997</v>
      </c>
      <c r="M67" s="299">
        <f t="shared" si="34"/>
        <v>-12687.125</v>
      </c>
      <c r="N67" s="297">
        <v>250</v>
      </c>
      <c r="O67" s="304" t="s">
        <v>607</v>
      </c>
      <c r="P67" s="308">
        <v>45140</v>
      </c>
      <c r="Q67" s="159"/>
      <c r="R67" s="62" t="s">
        <v>608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4</v>
      </c>
      <c r="B68" s="243">
        <v>45141</v>
      </c>
      <c r="C68" s="244"/>
      <c r="D68" s="244" t="s">
        <v>936</v>
      </c>
      <c r="E68" s="242" t="s">
        <v>606</v>
      </c>
      <c r="F68" s="242">
        <v>319</v>
      </c>
      <c r="G68" s="242">
        <v>313</v>
      </c>
      <c r="H68" s="245">
        <v>320.5</v>
      </c>
      <c r="I68" s="245" t="s">
        <v>939</v>
      </c>
      <c r="J68" s="289" t="s">
        <v>946</v>
      </c>
      <c r="K68" s="112">
        <f t="shared" ref="K68:K69" si="35">H68-F68</f>
        <v>1.5</v>
      </c>
      <c r="L68" s="115">
        <f t="shared" si="31"/>
        <v>192.29999999999998</v>
      </c>
      <c r="M68" s="158">
        <f t="shared" ref="M68:M69" si="36">(K68*N68)-L68</f>
        <v>2807.7</v>
      </c>
      <c r="N68" s="112">
        <v>2000</v>
      </c>
      <c r="O68" s="114" t="s">
        <v>596</v>
      </c>
      <c r="P68" s="113">
        <v>45141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97">
        <v>5</v>
      </c>
      <c r="B69" s="302">
        <v>45142</v>
      </c>
      <c r="C69" s="303"/>
      <c r="D69" s="303" t="s">
        <v>952</v>
      </c>
      <c r="E69" s="297" t="s">
        <v>606</v>
      </c>
      <c r="F69" s="297">
        <v>2027.5</v>
      </c>
      <c r="G69" s="297">
        <v>1990</v>
      </c>
      <c r="H69" s="304">
        <v>1990</v>
      </c>
      <c r="I69" s="305" t="s">
        <v>953</v>
      </c>
      <c r="J69" s="306" t="s">
        <v>982</v>
      </c>
      <c r="K69" s="297">
        <f t="shared" si="35"/>
        <v>-37.5</v>
      </c>
      <c r="L69" s="307">
        <f t="shared" si="31"/>
        <v>208.95</v>
      </c>
      <c r="M69" s="299">
        <f t="shared" si="36"/>
        <v>-13333.95</v>
      </c>
      <c r="N69" s="297">
        <v>350</v>
      </c>
      <c r="O69" s="304" t="s">
        <v>607</v>
      </c>
      <c r="P69" s="308">
        <v>45146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42">
        <v>6</v>
      </c>
      <c r="B70" s="243">
        <v>45142</v>
      </c>
      <c r="C70" s="244"/>
      <c r="D70" s="244" t="s">
        <v>954</v>
      </c>
      <c r="E70" s="242" t="s">
        <v>606</v>
      </c>
      <c r="F70" s="242">
        <v>474</v>
      </c>
      <c r="G70" s="242">
        <v>468</v>
      </c>
      <c r="H70" s="245">
        <v>478.5</v>
      </c>
      <c r="I70" s="245" t="s">
        <v>955</v>
      </c>
      <c r="J70" s="289" t="s">
        <v>956</v>
      </c>
      <c r="K70" s="112">
        <f t="shared" ref="K70:K71" si="37">H70-F70</f>
        <v>4.5</v>
      </c>
      <c r="L70" s="115">
        <f t="shared" si="31"/>
        <v>258.39</v>
      </c>
      <c r="M70" s="158">
        <f t="shared" ref="M70:M71" si="38">(K70*N70)-L70</f>
        <v>7841.61</v>
      </c>
      <c r="N70" s="112">
        <v>1800</v>
      </c>
      <c r="O70" s="114" t="s">
        <v>596</v>
      </c>
      <c r="P70" s="113">
        <v>45142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7</v>
      </c>
      <c r="B71" s="243">
        <v>45142</v>
      </c>
      <c r="C71" s="244"/>
      <c r="D71" s="244" t="s">
        <v>936</v>
      </c>
      <c r="E71" s="242" t="s">
        <v>606</v>
      </c>
      <c r="F71" s="242">
        <v>320.5</v>
      </c>
      <c r="G71" s="242">
        <v>313</v>
      </c>
      <c r="H71" s="245">
        <v>324.25</v>
      </c>
      <c r="I71" s="245" t="s">
        <v>957</v>
      </c>
      <c r="J71" s="289" t="s">
        <v>964</v>
      </c>
      <c r="K71" s="112">
        <f t="shared" si="37"/>
        <v>3.75</v>
      </c>
      <c r="L71" s="115">
        <f t="shared" si="31"/>
        <v>194.54999999999998</v>
      </c>
      <c r="M71" s="158">
        <f t="shared" si="38"/>
        <v>7305.45</v>
      </c>
      <c r="N71" s="112">
        <v>2000</v>
      </c>
      <c r="O71" s="114" t="s">
        <v>596</v>
      </c>
      <c r="P71" s="113">
        <v>45145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2.75" customHeight="1">
      <c r="A72" s="242">
        <v>8</v>
      </c>
      <c r="B72" s="243">
        <v>45145</v>
      </c>
      <c r="C72" s="244"/>
      <c r="D72" s="244" t="s">
        <v>954</v>
      </c>
      <c r="E72" s="242" t="s">
        <v>606</v>
      </c>
      <c r="F72" s="242">
        <v>472.5</v>
      </c>
      <c r="G72" s="242">
        <v>467</v>
      </c>
      <c r="H72" s="245">
        <v>478</v>
      </c>
      <c r="I72" s="245" t="s">
        <v>955</v>
      </c>
      <c r="J72" s="289" t="s">
        <v>965</v>
      </c>
      <c r="K72" s="112">
        <f t="shared" ref="K72" si="39">H72-F72</f>
        <v>5.5</v>
      </c>
      <c r="L72" s="115">
        <f t="shared" si="31"/>
        <v>258.12</v>
      </c>
      <c r="M72" s="158">
        <f t="shared" ref="M72" si="40">(K72*N72)-L72</f>
        <v>9641.8799999999992</v>
      </c>
      <c r="N72" s="112">
        <v>1800</v>
      </c>
      <c r="O72" s="114" t="s">
        <v>596</v>
      </c>
      <c r="P72" s="113">
        <v>45145</v>
      </c>
      <c r="Q72" s="159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60"/>
      <c r="AG72" s="161"/>
      <c r="AH72" s="159"/>
      <c r="AI72" s="159"/>
      <c r="AJ72" s="160"/>
      <c r="AK72" s="160"/>
      <c r="AL72" s="160"/>
    </row>
    <row r="73" spans="1:38" ht="12.75" customHeight="1">
      <c r="A73" s="242">
        <v>9</v>
      </c>
      <c r="B73" s="243">
        <v>45145</v>
      </c>
      <c r="C73" s="244"/>
      <c r="D73" s="244" t="s">
        <v>966</v>
      </c>
      <c r="E73" s="242" t="s">
        <v>606</v>
      </c>
      <c r="F73" s="242">
        <v>689</v>
      </c>
      <c r="G73" s="242">
        <v>677</v>
      </c>
      <c r="H73" s="245">
        <v>697</v>
      </c>
      <c r="I73" s="245" t="s">
        <v>967</v>
      </c>
      <c r="J73" s="289" t="s">
        <v>968</v>
      </c>
      <c r="K73" s="112">
        <f t="shared" ref="K73:K75" si="41">H73-F73</f>
        <v>8</v>
      </c>
      <c r="L73" s="115">
        <f t="shared" si="31"/>
        <v>209.1</v>
      </c>
      <c r="M73" s="158">
        <f t="shared" ref="M73:M75" si="42">(K73*N73)-L73</f>
        <v>7790.9</v>
      </c>
      <c r="N73" s="112">
        <v>1000</v>
      </c>
      <c r="O73" s="114" t="s">
        <v>596</v>
      </c>
      <c r="P73" s="113">
        <v>45145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5" customHeight="1">
      <c r="A74" s="297">
        <v>10</v>
      </c>
      <c r="B74" s="302">
        <v>45146</v>
      </c>
      <c r="C74" s="303"/>
      <c r="D74" s="303" t="s">
        <v>971</v>
      </c>
      <c r="E74" s="297" t="s">
        <v>606</v>
      </c>
      <c r="F74" s="297" t="s">
        <v>985</v>
      </c>
      <c r="G74" s="297">
        <v>497</v>
      </c>
      <c r="H74" s="304">
        <v>497</v>
      </c>
      <c r="I74" s="305" t="s">
        <v>972</v>
      </c>
      <c r="J74" s="306" t="s">
        <v>986</v>
      </c>
      <c r="K74" s="297">
        <f t="shared" si="41"/>
        <v>-10</v>
      </c>
      <c r="L74" s="307">
        <f t="shared" ref="L74:L75" si="43">(H74*N74)*0.03%</f>
        <v>186.37499999999997</v>
      </c>
      <c r="M74" s="299">
        <f t="shared" si="42"/>
        <v>-12686.375</v>
      </c>
      <c r="N74" s="297">
        <v>1250</v>
      </c>
      <c r="O74" s="304" t="s">
        <v>607</v>
      </c>
      <c r="P74" s="308">
        <v>45147</v>
      </c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</row>
    <row r="75" spans="1:38" ht="12.75" customHeight="1">
      <c r="A75" s="242">
        <v>11</v>
      </c>
      <c r="B75" s="243">
        <v>45146</v>
      </c>
      <c r="C75" s="244"/>
      <c r="D75" s="244" t="s">
        <v>979</v>
      </c>
      <c r="E75" s="242" t="s">
        <v>606</v>
      </c>
      <c r="F75" s="242">
        <v>4287</v>
      </c>
      <c r="G75" s="242">
        <v>4225</v>
      </c>
      <c r="H75" s="245">
        <v>4327.5</v>
      </c>
      <c r="I75" s="245" t="s">
        <v>980</v>
      </c>
      <c r="J75" s="289" t="s">
        <v>995</v>
      </c>
      <c r="K75" s="112">
        <f t="shared" si="41"/>
        <v>40.5</v>
      </c>
      <c r="L75" s="115">
        <f t="shared" si="43"/>
        <v>259.64999999999998</v>
      </c>
      <c r="M75" s="158">
        <f t="shared" si="42"/>
        <v>7840.35</v>
      </c>
      <c r="N75" s="112">
        <v>200</v>
      </c>
      <c r="O75" s="114" t="s">
        <v>596</v>
      </c>
      <c r="P75" s="113">
        <v>45148</v>
      </c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242">
        <v>12</v>
      </c>
      <c r="B76" s="243">
        <v>45147</v>
      </c>
      <c r="C76" s="244"/>
      <c r="D76" s="244" t="s">
        <v>990</v>
      </c>
      <c r="E76" s="242" t="s">
        <v>606</v>
      </c>
      <c r="F76" s="242">
        <v>4530</v>
      </c>
      <c r="G76" s="242">
        <v>4480</v>
      </c>
      <c r="H76" s="245">
        <v>4567.5</v>
      </c>
      <c r="I76" s="245" t="s">
        <v>991</v>
      </c>
      <c r="J76" s="289" t="s">
        <v>994</v>
      </c>
      <c r="K76" s="112">
        <f t="shared" ref="K76" si="44">H76-F76</f>
        <v>37.5</v>
      </c>
      <c r="L76" s="115">
        <f t="shared" ref="L76" si="45">(H76*N76)*0.03%</f>
        <v>342.56249999999994</v>
      </c>
      <c r="M76" s="158">
        <f t="shared" ref="M76" si="46">(K76*N76)-L76</f>
        <v>9032.4375</v>
      </c>
      <c r="N76" s="112">
        <v>250</v>
      </c>
      <c r="O76" s="114" t="s">
        <v>596</v>
      </c>
      <c r="P76" s="113">
        <v>45148</v>
      </c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242">
        <v>13</v>
      </c>
      <c r="B77" s="243">
        <v>45148</v>
      </c>
      <c r="C77" s="244"/>
      <c r="D77" s="244" t="s">
        <v>1001</v>
      </c>
      <c r="E77" s="242" t="s">
        <v>606</v>
      </c>
      <c r="F77" s="242">
        <v>24015</v>
      </c>
      <c r="G77" s="242">
        <v>23700</v>
      </c>
      <c r="H77" s="245">
        <v>24220</v>
      </c>
      <c r="I77" s="245" t="s">
        <v>1002</v>
      </c>
      <c r="J77" s="289" t="s">
        <v>1013</v>
      </c>
      <c r="K77" s="112">
        <f t="shared" ref="K77" si="47">H77-F77</f>
        <v>205</v>
      </c>
      <c r="L77" s="115">
        <f t="shared" ref="L77" si="48">(H77*N77)*0.03%</f>
        <v>290.64</v>
      </c>
      <c r="M77" s="158">
        <f t="shared" ref="M77" si="49">(K77*N77)-L77</f>
        <v>7909.36</v>
      </c>
      <c r="N77" s="112">
        <v>40</v>
      </c>
      <c r="O77" s="114" t="s">
        <v>596</v>
      </c>
      <c r="P77" s="113">
        <v>45149</v>
      </c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242">
        <v>14</v>
      </c>
      <c r="B78" s="243">
        <v>45148</v>
      </c>
      <c r="C78" s="244"/>
      <c r="D78" s="244" t="s">
        <v>979</v>
      </c>
      <c r="E78" s="242" t="s">
        <v>606</v>
      </c>
      <c r="F78" s="242">
        <v>4255</v>
      </c>
      <c r="G78" s="242">
        <v>4195</v>
      </c>
      <c r="H78" s="245">
        <v>4295</v>
      </c>
      <c r="I78" s="245" t="s">
        <v>1003</v>
      </c>
      <c r="J78" s="289" t="s">
        <v>643</v>
      </c>
      <c r="K78" s="112">
        <f t="shared" ref="K78" si="50">H78-F78</f>
        <v>40</v>
      </c>
      <c r="L78" s="115">
        <f t="shared" ref="L78" si="51">(H78*N78)*0.03%</f>
        <v>257.7</v>
      </c>
      <c r="M78" s="158">
        <f t="shared" ref="M78" si="52">(K78*N78)-L78</f>
        <v>7742.3</v>
      </c>
      <c r="N78" s="112">
        <v>200</v>
      </c>
      <c r="O78" s="114" t="s">
        <v>596</v>
      </c>
      <c r="P78" s="113">
        <v>45149</v>
      </c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79" spans="1:38" ht="12.75" customHeight="1">
      <c r="A79" s="242">
        <v>15</v>
      </c>
      <c r="B79" s="243">
        <v>45152</v>
      </c>
      <c r="C79" s="244"/>
      <c r="D79" s="244" t="s">
        <v>979</v>
      </c>
      <c r="E79" s="242" t="s">
        <v>606</v>
      </c>
      <c r="F79" s="242">
        <v>4175</v>
      </c>
      <c r="G79" s="242">
        <v>4105</v>
      </c>
      <c r="H79" s="245">
        <v>4222.5</v>
      </c>
      <c r="I79" s="245" t="s">
        <v>1021</v>
      </c>
      <c r="J79" s="289" t="s">
        <v>618</v>
      </c>
      <c r="K79" s="112">
        <f t="shared" ref="K79" si="53">H79-F79</f>
        <v>47.5</v>
      </c>
      <c r="L79" s="115">
        <f t="shared" ref="L79" si="54">(H79*N79)*0.03%</f>
        <v>253.34999999999997</v>
      </c>
      <c r="M79" s="158">
        <f t="shared" ref="M79" si="55">(K79*N79)-L79</f>
        <v>9246.65</v>
      </c>
      <c r="N79" s="112">
        <v>200</v>
      </c>
      <c r="O79" s="114" t="s">
        <v>596</v>
      </c>
      <c r="P79" s="113">
        <v>45152</v>
      </c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 ht="12.75" customHeight="1">
      <c r="A80" s="242">
        <v>16</v>
      </c>
      <c r="B80" s="243">
        <v>45152</v>
      </c>
      <c r="C80" s="244"/>
      <c r="D80" s="244" t="s">
        <v>1034</v>
      </c>
      <c r="E80" s="242" t="s">
        <v>606</v>
      </c>
      <c r="F80" s="242">
        <v>451.5</v>
      </c>
      <c r="G80" s="242">
        <v>440</v>
      </c>
      <c r="H80" s="245">
        <v>459</v>
      </c>
      <c r="I80" s="245" t="s">
        <v>1035</v>
      </c>
      <c r="J80" s="289" t="s">
        <v>1117</v>
      </c>
      <c r="K80" s="112">
        <f t="shared" ref="K80" si="56">H80-F80</f>
        <v>7.5</v>
      </c>
      <c r="L80" s="115">
        <f t="shared" ref="L80" si="57">(H80*N80)*0.03%</f>
        <v>172.12499999999997</v>
      </c>
      <c r="M80" s="158">
        <f t="shared" ref="M80" si="58">(K80*N80)-L80</f>
        <v>9202.875</v>
      </c>
      <c r="N80" s="112">
        <v>1250</v>
      </c>
      <c r="O80" s="114" t="s">
        <v>596</v>
      </c>
      <c r="P80" s="113">
        <v>45159</v>
      </c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1" spans="1:38" ht="12.75" customHeight="1">
      <c r="A81" s="107">
        <v>17</v>
      </c>
      <c r="B81" s="162">
        <v>45160</v>
      </c>
      <c r="C81" s="163"/>
      <c r="D81" s="163" t="s">
        <v>1144</v>
      </c>
      <c r="E81" s="107" t="s">
        <v>606</v>
      </c>
      <c r="F81" s="107" t="s">
        <v>1145</v>
      </c>
      <c r="G81" s="107">
        <v>1495</v>
      </c>
      <c r="H81" s="109"/>
      <c r="I81" s="109" t="s">
        <v>1146</v>
      </c>
      <c r="J81" s="246" t="s">
        <v>594</v>
      </c>
      <c r="K81" s="107"/>
      <c r="L81" s="110"/>
      <c r="M81" s="164"/>
      <c r="N81" s="107"/>
      <c r="O81" s="109"/>
      <c r="P81" s="108"/>
      <c r="Q81" s="159"/>
      <c r="R81" s="6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60"/>
      <c r="AG81" s="161"/>
      <c r="AH81" s="159"/>
      <c r="AI81" s="159"/>
      <c r="AJ81" s="160"/>
      <c r="AK81" s="160"/>
      <c r="AL81" s="160"/>
    </row>
    <row r="82" spans="1:38" ht="12.75" customHeight="1">
      <c r="A82" s="107">
        <v>18</v>
      </c>
      <c r="B82" s="162">
        <v>45160</v>
      </c>
      <c r="C82" s="163"/>
      <c r="D82" s="163" t="s">
        <v>1150</v>
      </c>
      <c r="E82" s="107" t="s">
        <v>606</v>
      </c>
      <c r="F82" s="107" t="s">
        <v>1151</v>
      </c>
      <c r="G82" s="107">
        <v>1782</v>
      </c>
      <c r="H82" s="109"/>
      <c r="I82" s="109" t="s">
        <v>1152</v>
      </c>
      <c r="J82" s="246" t="s">
        <v>594</v>
      </c>
      <c r="K82" s="107"/>
      <c r="L82" s="110"/>
      <c r="M82" s="164"/>
      <c r="N82" s="107"/>
      <c r="O82" s="109"/>
      <c r="P82" s="108"/>
      <c r="Q82" s="159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60"/>
      <c r="AG82" s="161"/>
      <c r="AH82" s="159"/>
      <c r="AI82" s="159"/>
      <c r="AJ82" s="160"/>
      <c r="AK82" s="160"/>
      <c r="AL82" s="160"/>
    </row>
    <row r="83" spans="1:38" ht="12.75" customHeight="1">
      <c r="A83" s="107"/>
      <c r="B83" s="162"/>
      <c r="C83" s="163"/>
      <c r="D83" s="163"/>
      <c r="E83" s="107"/>
      <c r="F83" s="107"/>
      <c r="G83" s="107"/>
      <c r="H83" s="109"/>
      <c r="I83" s="109"/>
      <c r="J83" s="246"/>
      <c r="K83" s="107"/>
      <c r="L83" s="110"/>
      <c r="M83" s="164"/>
      <c r="N83" s="107"/>
      <c r="O83" s="109"/>
      <c r="P83" s="108"/>
      <c r="Q83" s="159"/>
      <c r="R83" s="6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60"/>
      <c r="AG83" s="161"/>
      <c r="AH83" s="159"/>
      <c r="AI83" s="159"/>
      <c r="AJ83" s="160"/>
      <c r="AK83" s="160"/>
      <c r="AL83" s="160"/>
    </row>
    <row r="84" spans="1:38" ht="12.75" customHeight="1">
      <c r="A84" s="107"/>
      <c r="B84" s="162"/>
      <c r="C84" s="163"/>
      <c r="D84" s="163"/>
      <c r="E84" s="107"/>
      <c r="F84" s="107"/>
      <c r="G84" s="107"/>
      <c r="H84" s="109"/>
      <c r="I84" s="109"/>
      <c r="J84" s="246"/>
      <c r="K84" s="107"/>
      <c r="L84" s="110"/>
      <c r="M84" s="164"/>
      <c r="N84" s="107"/>
      <c r="O84" s="109"/>
      <c r="P84" s="108"/>
      <c r="Q84" s="159"/>
      <c r="R84" s="6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60"/>
      <c r="AG84" s="161"/>
      <c r="AH84" s="159"/>
      <c r="AI84" s="159"/>
      <c r="AJ84" s="160"/>
      <c r="AK84" s="160"/>
      <c r="AL84" s="160"/>
    </row>
    <row r="86" spans="1:38" ht="12.75" customHeight="1">
      <c r="A86" s="160"/>
      <c r="B86" s="165"/>
      <c r="C86" s="159"/>
      <c r="D86" s="159"/>
      <c r="E86" s="160"/>
      <c r="F86" s="160"/>
      <c r="G86" s="160"/>
      <c r="H86" s="166"/>
      <c r="I86" s="166"/>
      <c r="J86" s="166"/>
      <c r="K86" s="159"/>
      <c r="L86" s="160"/>
      <c r="M86" s="160"/>
      <c r="N86" s="160"/>
      <c r="O86" s="166"/>
      <c r="P86" s="166"/>
      <c r="Q86" s="159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60"/>
      <c r="AG86" s="161"/>
      <c r="AH86" s="159"/>
      <c r="AI86" s="159"/>
      <c r="AJ86" s="160"/>
      <c r="AK86" s="160"/>
      <c r="AL86" s="160"/>
    </row>
    <row r="87" spans="1:38">
      <c r="A87" s="167" t="s">
        <v>614</v>
      </c>
      <c r="B87" s="167"/>
      <c r="C87" s="167"/>
      <c r="D87" s="167"/>
      <c r="E87" s="168"/>
      <c r="F87" s="123"/>
      <c r="G87" s="123"/>
      <c r="H87" s="123"/>
      <c r="I87" s="123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>
      <c r="A88" s="104" t="s">
        <v>16</v>
      </c>
      <c r="B88" s="104" t="s">
        <v>568</v>
      </c>
      <c r="C88" s="104"/>
      <c r="D88" s="105" t="s">
        <v>580</v>
      </c>
      <c r="E88" s="104" t="s">
        <v>581</v>
      </c>
      <c r="F88" s="104" t="s">
        <v>582</v>
      </c>
      <c r="G88" s="104" t="s">
        <v>604</v>
      </c>
      <c r="H88" s="104" t="s">
        <v>584</v>
      </c>
      <c r="I88" s="104" t="s">
        <v>585</v>
      </c>
      <c r="J88" s="103" t="s">
        <v>586</v>
      </c>
      <c r="K88" s="103" t="s">
        <v>615</v>
      </c>
      <c r="L88" s="106" t="s">
        <v>588</v>
      </c>
      <c r="M88" s="157" t="s">
        <v>612</v>
      </c>
      <c r="N88" s="104" t="s">
        <v>613</v>
      </c>
      <c r="O88" s="104" t="s">
        <v>590</v>
      </c>
      <c r="P88" s="105" t="s">
        <v>591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5" customHeight="1">
      <c r="A89" s="291">
        <v>1</v>
      </c>
      <c r="B89" s="292">
        <v>45139</v>
      </c>
      <c r="C89" s="293"/>
      <c r="D89" s="294" t="s">
        <v>909</v>
      </c>
      <c r="E89" s="293" t="s">
        <v>606</v>
      </c>
      <c r="F89" s="295" t="s">
        <v>944</v>
      </c>
      <c r="G89" s="293">
        <v>8</v>
      </c>
      <c r="H89" s="293">
        <v>10</v>
      </c>
      <c r="I89" s="293" t="s">
        <v>876</v>
      </c>
      <c r="J89" s="296" t="s">
        <v>945</v>
      </c>
      <c r="K89" s="297">
        <f t="shared" ref="K89" si="59">H89-F89</f>
        <v>-7</v>
      </c>
      <c r="L89" s="298">
        <v>50</v>
      </c>
      <c r="M89" s="299">
        <f>(K89*N89)-50</f>
        <v>-3900</v>
      </c>
      <c r="N89" s="297">
        <v>550</v>
      </c>
      <c r="O89" s="300" t="s">
        <v>607</v>
      </c>
      <c r="P89" s="301">
        <v>45141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91">
        <v>2</v>
      </c>
      <c r="B90" s="292">
        <v>45139</v>
      </c>
      <c r="C90" s="293"/>
      <c r="D90" s="294" t="s">
        <v>910</v>
      </c>
      <c r="E90" s="293" t="s">
        <v>606</v>
      </c>
      <c r="F90" s="295" t="s">
        <v>885</v>
      </c>
      <c r="G90" s="293">
        <v>0</v>
      </c>
      <c r="H90" s="293">
        <v>6</v>
      </c>
      <c r="I90" s="293" t="s">
        <v>911</v>
      </c>
      <c r="J90" s="296" t="s">
        <v>919</v>
      </c>
      <c r="K90" s="297">
        <f t="shared" ref="K90" si="60">H90-F90</f>
        <v>-23</v>
      </c>
      <c r="L90" s="298">
        <v>50</v>
      </c>
      <c r="M90" s="299">
        <f t="shared" ref="M90:M92" si="61">(K90*N90)-50</f>
        <v>-970</v>
      </c>
      <c r="N90" s="297">
        <v>40</v>
      </c>
      <c r="O90" s="300" t="s">
        <v>607</v>
      </c>
      <c r="P90" s="301">
        <v>45139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91">
        <v>3</v>
      </c>
      <c r="B91" s="292">
        <v>45139</v>
      </c>
      <c r="C91" s="293"/>
      <c r="D91" s="294" t="s">
        <v>915</v>
      </c>
      <c r="E91" s="293" t="s">
        <v>606</v>
      </c>
      <c r="F91" s="295" t="s">
        <v>927</v>
      </c>
      <c r="G91" s="293">
        <v>2.8</v>
      </c>
      <c r="H91" s="293">
        <v>2.8</v>
      </c>
      <c r="I91" s="293" t="s">
        <v>917</v>
      </c>
      <c r="J91" s="296" t="s">
        <v>928</v>
      </c>
      <c r="K91" s="297">
        <f t="shared" ref="K91:K92" si="62">H91-F91</f>
        <v>-2.0499999999999998</v>
      </c>
      <c r="L91" s="298">
        <v>50</v>
      </c>
      <c r="M91" s="299">
        <f t="shared" si="61"/>
        <v>-3124.9999999999995</v>
      </c>
      <c r="N91" s="297">
        <v>1500</v>
      </c>
      <c r="O91" s="300" t="s">
        <v>607</v>
      </c>
      <c r="P91" s="301">
        <v>45140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91">
        <v>4</v>
      </c>
      <c r="B92" s="292">
        <v>45139</v>
      </c>
      <c r="C92" s="293"/>
      <c r="D92" s="294" t="s">
        <v>916</v>
      </c>
      <c r="E92" s="293" t="s">
        <v>606</v>
      </c>
      <c r="F92" s="295" t="s">
        <v>942</v>
      </c>
      <c r="G92" s="293">
        <v>27</v>
      </c>
      <c r="H92" s="293">
        <v>29</v>
      </c>
      <c r="I92" s="293" t="s">
        <v>874</v>
      </c>
      <c r="J92" s="296" t="s">
        <v>943</v>
      </c>
      <c r="K92" s="297">
        <f t="shared" si="62"/>
        <v>-19</v>
      </c>
      <c r="L92" s="298">
        <v>50</v>
      </c>
      <c r="M92" s="299">
        <f t="shared" si="61"/>
        <v>-4800</v>
      </c>
      <c r="N92" s="297">
        <v>250</v>
      </c>
      <c r="O92" s="300" t="s">
        <v>607</v>
      </c>
      <c r="P92" s="301">
        <v>45141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53">
        <v>5</v>
      </c>
      <c r="B93" s="254">
        <v>45140</v>
      </c>
      <c r="C93" s="241"/>
      <c r="D93" s="319" t="s">
        <v>924</v>
      </c>
      <c r="E93" s="241" t="s">
        <v>606</v>
      </c>
      <c r="F93" s="320" t="s">
        <v>926</v>
      </c>
      <c r="G93" s="241">
        <v>18</v>
      </c>
      <c r="H93" s="241">
        <v>59</v>
      </c>
      <c r="I93" s="241" t="s">
        <v>925</v>
      </c>
      <c r="J93" s="321" t="s">
        <v>815</v>
      </c>
      <c r="K93" s="242">
        <f t="shared" ref="K93" si="63">H93-F93</f>
        <v>9</v>
      </c>
      <c r="L93" s="242">
        <v>50</v>
      </c>
      <c r="M93" s="322">
        <f t="shared" ref="M93:M98" si="64">(K93*N93)-50</f>
        <v>400</v>
      </c>
      <c r="N93" s="242">
        <v>50</v>
      </c>
      <c r="O93" s="323" t="s">
        <v>596</v>
      </c>
      <c r="P93" s="324">
        <v>45140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53">
        <v>6</v>
      </c>
      <c r="B94" s="254">
        <v>45141</v>
      </c>
      <c r="C94" s="241"/>
      <c r="D94" s="319" t="s">
        <v>931</v>
      </c>
      <c r="E94" s="241" t="s">
        <v>606</v>
      </c>
      <c r="F94" s="320" t="s">
        <v>933</v>
      </c>
      <c r="G94" s="241">
        <v>70</v>
      </c>
      <c r="H94" s="241">
        <v>137.5</v>
      </c>
      <c r="I94" s="241" t="s">
        <v>932</v>
      </c>
      <c r="J94" s="321" t="s">
        <v>934</v>
      </c>
      <c r="K94" s="242">
        <f t="shared" ref="K94:K95" si="65">H94-F94</f>
        <v>20</v>
      </c>
      <c r="L94" s="242">
        <v>50</v>
      </c>
      <c r="M94" s="322">
        <f t="shared" si="64"/>
        <v>750</v>
      </c>
      <c r="N94" s="242">
        <v>40</v>
      </c>
      <c r="O94" s="323" t="s">
        <v>596</v>
      </c>
      <c r="P94" s="324">
        <v>45141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91">
        <v>7</v>
      </c>
      <c r="B95" s="292">
        <v>45141</v>
      </c>
      <c r="C95" s="293"/>
      <c r="D95" s="294" t="s">
        <v>931</v>
      </c>
      <c r="E95" s="293" t="s">
        <v>606</v>
      </c>
      <c r="F95" s="295" t="s">
        <v>940</v>
      </c>
      <c r="G95" s="293">
        <v>55</v>
      </c>
      <c r="H95" s="293">
        <v>55</v>
      </c>
      <c r="I95" s="293" t="s">
        <v>937</v>
      </c>
      <c r="J95" s="296" t="s">
        <v>941</v>
      </c>
      <c r="K95" s="297">
        <f t="shared" si="65"/>
        <v>-47.5</v>
      </c>
      <c r="L95" s="298">
        <v>50</v>
      </c>
      <c r="M95" s="299">
        <f t="shared" si="64"/>
        <v>-1950</v>
      </c>
      <c r="N95" s="297">
        <v>40</v>
      </c>
      <c r="O95" s="300" t="s">
        <v>607</v>
      </c>
      <c r="P95" s="301">
        <v>45141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91">
        <v>8</v>
      </c>
      <c r="B96" s="292">
        <v>45141</v>
      </c>
      <c r="C96" s="293"/>
      <c r="D96" s="294" t="s">
        <v>935</v>
      </c>
      <c r="E96" s="293" t="s">
        <v>606</v>
      </c>
      <c r="F96" s="295" t="s">
        <v>947</v>
      </c>
      <c r="G96" s="293">
        <v>0</v>
      </c>
      <c r="H96" s="293">
        <v>0</v>
      </c>
      <c r="I96" s="293" t="s">
        <v>938</v>
      </c>
      <c r="J96" s="296" t="s">
        <v>948</v>
      </c>
      <c r="K96" s="297">
        <f t="shared" ref="K96:K97" si="66">H96-F96</f>
        <v>-31</v>
      </c>
      <c r="L96" s="298">
        <v>50</v>
      </c>
      <c r="M96" s="299">
        <f t="shared" si="64"/>
        <v>-1600</v>
      </c>
      <c r="N96" s="297">
        <v>50</v>
      </c>
      <c r="O96" s="300" t="s">
        <v>607</v>
      </c>
      <c r="P96" s="301">
        <v>45141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10</v>
      </c>
      <c r="B97" s="254">
        <v>45146</v>
      </c>
      <c r="C97" s="241"/>
      <c r="D97" s="319" t="s">
        <v>973</v>
      </c>
      <c r="E97" s="241" t="s">
        <v>606</v>
      </c>
      <c r="F97" s="320" t="s">
        <v>983</v>
      </c>
      <c r="G97" s="241">
        <v>65</v>
      </c>
      <c r="H97" s="241">
        <v>130</v>
      </c>
      <c r="I97" s="241" t="s">
        <v>974</v>
      </c>
      <c r="J97" s="321" t="s">
        <v>984</v>
      </c>
      <c r="K97" s="242">
        <f t="shared" si="66"/>
        <v>23.5</v>
      </c>
      <c r="L97" s="242">
        <v>50</v>
      </c>
      <c r="M97" s="322">
        <f t="shared" si="64"/>
        <v>2887.5</v>
      </c>
      <c r="N97" s="242">
        <v>125</v>
      </c>
      <c r="O97" s="323" t="s">
        <v>596</v>
      </c>
      <c r="P97" s="324">
        <v>45147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53">
        <v>11</v>
      </c>
      <c r="B98" s="254">
        <v>45146</v>
      </c>
      <c r="C98" s="241"/>
      <c r="D98" s="319" t="s">
        <v>975</v>
      </c>
      <c r="E98" s="241" t="s">
        <v>606</v>
      </c>
      <c r="F98" s="320" t="s">
        <v>977</v>
      </c>
      <c r="G98" s="241">
        <v>0</v>
      </c>
      <c r="H98" s="241">
        <v>22.5</v>
      </c>
      <c r="I98" s="241" t="s">
        <v>976</v>
      </c>
      <c r="J98" s="321" t="s">
        <v>978</v>
      </c>
      <c r="K98" s="242">
        <f t="shared" ref="K98:K99" si="67">H98-F98</f>
        <v>10.5</v>
      </c>
      <c r="L98" s="242">
        <v>50</v>
      </c>
      <c r="M98" s="322">
        <f t="shared" si="64"/>
        <v>370</v>
      </c>
      <c r="N98" s="242">
        <v>40</v>
      </c>
      <c r="O98" s="323" t="s">
        <v>596</v>
      </c>
      <c r="P98" s="324">
        <v>45146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291">
        <v>12</v>
      </c>
      <c r="B99" s="292">
        <v>45147</v>
      </c>
      <c r="C99" s="293"/>
      <c r="D99" s="294" t="s">
        <v>988</v>
      </c>
      <c r="E99" s="293" t="s">
        <v>606</v>
      </c>
      <c r="F99" s="295" t="s">
        <v>998</v>
      </c>
      <c r="G99" s="293">
        <v>99</v>
      </c>
      <c r="H99" s="293">
        <v>118</v>
      </c>
      <c r="I99" s="293" t="s">
        <v>989</v>
      </c>
      <c r="J99" s="296" t="s">
        <v>1005</v>
      </c>
      <c r="K99" s="297">
        <f t="shared" si="67"/>
        <v>-28</v>
      </c>
      <c r="L99" s="298">
        <v>50</v>
      </c>
      <c r="M99" s="299">
        <f t="shared" ref="M99:M100" si="68">(K99*N99)-50</f>
        <v>-2850</v>
      </c>
      <c r="N99" s="297">
        <v>100</v>
      </c>
      <c r="O99" s="300" t="s">
        <v>607</v>
      </c>
      <c r="P99" s="301">
        <v>45148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253">
        <v>13</v>
      </c>
      <c r="B100" s="254">
        <v>45147</v>
      </c>
      <c r="C100" s="241"/>
      <c r="D100" s="319" t="s">
        <v>992</v>
      </c>
      <c r="E100" s="241" t="s">
        <v>606</v>
      </c>
      <c r="F100" s="320" t="s">
        <v>999</v>
      </c>
      <c r="G100" s="241">
        <v>25</v>
      </c>
      <c r="H100" s="241">
        <v>51</v>
      </c>
      <c r="I100" s="241" t="s">
        <v>993</v>
      </c>
      <c r="J100" s="321" t="s">
        <v>1000</v>
      </c>
      <c r="K100" s="242">
        <f t="shared" ref="K100" si="69">H100-F100</f>
        <v>7</v>
      </c>
      <c r="L100" s="242">
        <v>50</v>
      </c>
      <c r="M100" s="322">
        <f t="shared" si="68"/>
        <v>1700</v>
      </c>
      <c r="N100" s="242">
        <v>250</v>
      </c>
      <c r="O100" s="323" t="s">
        <v>596</v>
      </c>
      <c r="P100" s="324">
        <v>45148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253">
        <v>14</v>
      </c>
      <c r="B101" s="254">
        <v>45149</v>
      </c>
      <c r="C101" s="241"/>
      <c r="D101" s="319" t="s">
        <v>1009</v>
      </c>
      <c r="E101" s="241" t="s">
        <v>606</v>
      </c>
      <c r="F101" s="320" t="s">
        <v>1011</v>
      </c>
      <c r="G101" s="241">
        <v>78</v>
      </c>
      <c r="H101" s="241">
        <v>125</v>
      </c>
      <c r="I101" s="241" t="s">
        <v>1010</v>
      </c>
      <c r="J101" s="321" t="s">
        <v>1012</v>
      </c>
      <c r="K101" s="242">
        <f t="shared" ref="K101" si="70">H101-F101</f>
        <v>19</v>
      </c>
      <c r="L101" s="242">
        <v>50</v>
      </c>
      <c r="M101" s="322">
        <f t="shared" ref="M101" si="71">(K101*N101)-50</f>
        <v>3275</v>
      </c>
      <c r="N101" s="242">
        <v>175</v>
      </c>
      <c r="O101" s="323" t="s">
        <v>596</v>
      </c>
      <c r="P101" s="324">
        <v>45149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253">
        <v>15</v>
      </c>
      <c r="B102" s="254">
        <v>45149</v>
      </c>
      <c r="C102" s="241"/>
      <c r="D102" s="319" t="s">
        <v>1014</v>
      </c>
      <c r="E102" s="241" t="s">
        <v>606</v>
      </c>
      <c r="F102" s="320" t="s">
        <v>1015</v>
      </c>
      <c r="G102" s="241">
        <v>19</v>
      </c>
      <c r="H102" s="241">
        <v>80</v>
      </c>
      <c r="I102" s="241" t="s">
        <v>1016</v>
      </c>
      <c r="J102" s="321" t="s">
        <v>617</v>
      </c>
      <c r="K102" s="242">
        <f t="shared" ref="K102" si="72">H102-F102</f>
        <v>21</v>
      </c>
      <c r="L102" s="242">
        <v>50</v>
      </c>
      <c r="M102" s="322">
        <f t="shared" ref="M102" si="73">(K102*N102)-50</f>
        <v>790</v>
      </c>
      <c r="N102" s="242">
        <v>40</v>
      </c>
      <c r="O102" s="323" t="s">
        <v>596</v>
      </c>
      <c r="P102" s="324">
        <v>45149</v>
      </c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253">
        <v>16</v>
      </c>
      <c r="B103" s="254">
        <v>45152</v>
      </c>
      <c r="C103" s="241"/>
      <c r="D103" s="319" t="s">
        <v>1023</v>
      </c>
      <c r="E103" s="241" t="s">
        <v>606</v>
      </c>
      <c r="F103" s="320" t="s">
        <v>1048</v>
      </c>
      <c r="G103" s="241">
        <v>65</v>
      </c>
      <c r="H103" s="241">
        <v>114</v>
      </c>
      <c r="I103" s="241" t="s">
        <v>1010</v>
      </c>
      <c r="J103" s="321" t="s">
        <v>1049</v>
      </c>
      <c r="K103" s="242">
        <f t="shared" ref="K103" si="74">H103-F103</f>
        <v>17.5</v>
      </c>
      <c r="L103" s="242">
        <v>50</v>
      </c>
      <c r="M103" s="322">
        <f t="shared" ref="M103" si="75">(K103*N103)-50</f>
        <v>2575</v>
      </c>
      <c r="N103" s="242">
        <v>150</v>
      </c>
      <c r="O103" s="323" t="s">
        <v>596</v>
      </c>
      <c r="P103" s="324">
        <v>45154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253">
        <v>17</v>
      </c>
      <c r="B104" s="254">
        <v>45152</v>
      </c>
      <c r="C104" s="241"/>
      <c r="D104" s="319" t="s">
        <v>1025</v>
      </c>
      <c r="E104" s="241" t="s">
        <v>606</v>
      </c>
      <c r="F104" s="320" t="s">
        <v>1027</v>
      </c>
      <c r="G104" s="241">
        <v>0</v>
      </c>
      <c r="H104" s="241">
        <v>41</v>
      </c>
      <c r="I104" s="241" t="s">
        <v>1026</v>
      </c>
      <c r="J104" s="321" t="s">
        <v>1028</v>
      </c>
      <c r="K104" s="242">
        <f t="shared" ref="K104:K106" si="76">H104-F104</f>
        <v>18.5</v>
      </c>
      <c r="L104" s="242">
        <v>50</v>
      </c>
      <c r="M104" s="322">
        <f t="shared" ref="M104:M106" si="77">(K104*N104)-50</f>
        <v>690</v>
      </c>
      <c r="N104" s="242">
        <v>40</v>
      </c>
      <c r="O104" s="323" t="s">
        <v>596</v>
      </c>
      <c r="P104" s="324">
        <v>45152</v>
      </c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355">
        <v>18</v>
      </c>
      <c r="B105" s="371">
        <v>45152</v>
      </c>
      <c r="C105" s="293"/>
      <c r="D105" s="294" t="s">
        <v>1029</v>
      </c>
      <c r="E105" s="293" t="s">
        <v>606</v>
      </c>
      <c r="F105" s="295" t="s">
        <v>1031</v>
      </c>
      <c r="G105" s="293">
        <v>0</v>
      </c>
      <c r="H105" s="293">
        <v>0</v>
      </c>
      <c r="I105" s="357" t="s">
        <v>911</v>
      </c>
      <c r="J105" s="357" t="s">
        <v>1032</v>
      </c>
      <c r="K105" s="291">
        <f t="shared" si="76"/>
        <v>-6</v>
      </c>
      <c r="L105" s="298">
        <v>50</v>
      </c>
      <c r="M105" s="339">
        <f t="shared" si="77"/>
        <v>-290</v>
      </c>
      <c r="N105" s="291">
        <v>40</v>
      </c>
      <c r="O105" s="300" t="s">
        <v>607</v>
      </c>
      <c r="P105" s="301">
        <v>45152</v>
      </c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15" customHeight="1">
      <c r="A106" s="356"/>
      <c r="B106" s="372"/>
      <c r="C106" s="293"/>
      <c r="D106" s="294" t="s">
        <v>1030</v>
      </c>
      <c r="E106" s="293" t="s">
        <v>606</v>
      </c>
      <c r="F106" s="295" t="s">
        <v>944</v>
      </c>
      <c r="G106" s="293">
        <v>0</v>
      </c>
      <c r="H106" s="293">
        <v>3.5</v>
      </c>
      <c r="I106" s="358"/>
      <c r="J106" s="358"/>
      <c r="K106" s="291">
        <f t="shared" si="76"/>
        <v>-13.5</v>
      </c>
      <c r="L106" s="298">
        <v>50</v>
      </c>
      <c r="M106" s="339">
        <f t="shared" si="77"/>
        <v>-590</v>
      </c>
      <c r="N106" s="291">
        <v>40</v>
      </c>
      <c r="O106" s="300" t="s">
        <v>607</v>
      </c>
      <c r="P106" s="301">
        <v>45152</v>
      </c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15" customHeight="1">
      <c r="A107" s="253">
        <v>19</v>
      </c>
      <c r="B107" s="254">
        <v>45152</v>
      </c>
      <c r="C107" s="241"/>
      <c r="D107" s="319" t="s">
        <v>1033</v>
      </c>
      <c r="E107" s="241" t="s">
        <v>606</v>
      </c>
      <c r="F107" s="320" t="s">
        <v>1047</v>
      </c>
      <c r="G107" s="241">
        <v>2.5</v>
      </c>
      <c r="H107" s="241">
        <v>5.75</v>
      </c>
      <c r="I107" s="241" t="s">
        <v>1046</v>
      </c>
      <c r="J107" s="321" t="s">
        <v>816</v>
      </c>
      <c r="K107" s="242">
        <f t="shared" ref="K107:K108" si="78">H107-F107</f>
        <v>1</v>
      </c>
      <c r="L107" s="242">
        <v>50</v>
      </c>
      <c r="M107" s="322">
        <f t="shared" ref="M107:M108" si="79">(K107*N107)-50</f>
        <v>1750</v>
      </c>
      <c r="N107" s="242">
        <v>1800</v>
      </c>
      <c r="O107" s="323" t="s">
        <v>596</v>
      </c>
      <c r="P107" s="324">
        <v>45154</v>
      </c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</row>
    <row r="108" spans="1:38" ht="15" customHeight="1">
      <c r="A108" s="291">
        <v>20</v>
      </c>
      <c r="B108" s="292">
        <v>45154</v>
      </c>
      <c r="C108" s="293"/>
      <c r="D108" s="294" t="s">
        <v>1050</v>
      </c>
      <c r="E108" s="293" t="s">
        <v>606</v>
      </c>
      <c r="F108" s="295" t="s">
        <v>1068</v>
      </c>
      <c r="G108" s="293">
        <v>30</v>
      </c>
      <c r="H108" s="293">
        <v>30</v>
      </c>
      <c r="I108" s="293" t="s">
        <v>993</v>
      </c>
      <c r="J108" s="296" t="s">
        <v>1072</v>
      </c>
      <c r="K108" s="297">
        <f t="shared" si="78"/>
        <v>-17</v>
      </c>
      <c r="L108" s="298">
        <v>50</v>
      </c>
      <c r="M108" s="299">
        <f t="shared" si="79"/>
        <v>-4725</v>
      </c>
      <c r="N108" s="297">
        <v>275</v>
      </c>
      <c r="O108" s="300" t="s">
        <v>607</v>
      </c>
      <c r="P108" s="301">
        <v>45155</v>
      </c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15" customHeight="1">
      <c r="A109" s="253">
        <v>21</v>
      </c>
      <c r="B109" s="254">
        <v>45154</v>
      </c>
      <c r="C109" s="241"/>
      <c r="D109" s="319" t="s">
        <v>1054</v>
      </c>
      <c r="E109" s="241" t="s">
        <v>606</v>
      </c>
      <c r="F109" s="320" t="s">
        <v>1055</v>
      </c>
      <c r="G109" s="241">
        <v>49</v>
      </c>
      <c r="H109" s="241">
        <v>112</v>
      </c>
      <c r="I109" s="241" t="s">
        <v>937</v>
      </c>
      <c r="J109" s="321" t="s">
        <v>1056</v>
      </c>
      <c r="K109" s="242">
        <f t="shared" ref="K109" si="80">H109-F109</f>
        <v>16.5</v>
      </c>
      <c r="L109" s="242">
        <v>50</v>
      </c>
      <c r="M109" s="322">
        <f t="shared" ref="M109" si="81">(K109*N109)-50</f>
        <v>2012.5</v>
      </c>
      <c r="N109" s="242">
        <v>125</v>
      </c>
      <c r="O109" s="323" t="s">
        <v>596</v>
      </c>
      <c r="P109" s="324">
        <v>45154</v>
      </c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15" customHeight="1">
      <c r="A110" s="253">
        <v>22</v>
      </c>
      <c r="B110" s="254">
        <v>45155</v>
      </c>
      <c r="C110" s="241"/>
      <c r="D110" s="319" t="s">
        <v>1062</v>
      </c>
      <c r="E110" s="241" t="s">
        <v>606</v>
      </c>
      <c r="F110" s="320" t="s">
        <v>999</v>
      </c>
      <c r="G110" s="241">
        <v>24</v>
      </c>
      <c r="H110" s="241">
        <v>49.5</v>
      </c>
      <c r="I110" s="241" t="s">
        <v>1063</v>
      </c>
      <c r="J110" s="321" t="s">
        <v>965</v>
      </c>
      <c r="K110" s="242">
        <f t="shared" ref="K110:K112" si="82">H110-F110</f>
        <v>5.5</v>
      </c>
      <c r="L110" s="242">
        <v>50</v>
      </c>
      <c r="M110" s="322">
        <f t="shared" ref="M110:M112" si="83">(K110*N110)-50</f>
        <v>1050</v>
      </c>
      <c r="N110" s="242">
        <v>200</v>
      </c>
      <c r="O110" s="323" t="s">
        <v>596</v>
      </c>
      <c r="P110" s="324">
        <v>45156</v>
      </c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</row>
    <row r="111" spans="1:38" ht="15" customHeight="1">
      <c r="A111" s="291">
        <v>23</v>
      </c>
      <c r="B111" s="292">
        <v>45155</v>
      </c>
      <c r="C111" s="293"/>
      <c r="D111" s="294" t="s">
        <v>1033</v>
      </c>
      <c r="E111" s="293" t="s">
        <v>606</v>
      </c>
      <c r="F111" s="295" t="s">
        <v>1119</v>
      </c>
      <c r="G111" s="293">
        <v>2</v>
      </c>
      <c r="H111" s="293">
        <v>2</v>
      </c>
      <c r="I111" s="293" t="s">
        <v>1065</v>
      </c>
      <c r="J111" s="296" t="s">
        <v>1120</v>
      </c>
      <c r="K111" s="297">
        <f t="shared" si="82"/>
        <v>-2.2000000000000002</v>
      </c>
      <c r="L111" s="298">
        <v>50</v>
      </c>
      <c r="M111" s="299">
        <f t="shared" si="83"/>
        <v>-4010.0000000000005</v>
      </c>
      <c r="N111" s="297">
        <v>1800</v>
      </c>
      <c r="O111" s="300" t="s">
        <v>607</v>
      </c>
      <c r="P111" s="301">
        <v>45159</v>
      </c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</row>
    <row r="112" spans="1:38" ht="15" customHeight="1">
      <c r="A112" s="291">
        <v>24</v>
      </c>
      <c r="B112" s="292">
        <v>45155</v>
      </c>
      <c r="C112" s="293"/>
      <c r="D112" s="294" t="s">
        <v>1066</v>
      </c>
      <c r="E112" s="293" t="s">
        <v>606</v>
      </c>
      <c r="F112" s="295" t="s">
        <v>1118</v>
      </c>
      <c r="G112" s="293">
        <v>20</v>
      </c>
      <c r="H112" s="293">
        <v>20</v>
      </c>
      <c r="I112" s="293" t="s">
        <v>1067</v>
      </c>
      <c r="J112" s="296" t="s">
        <v>1121</v>
      </c>
      <c r="K112" s="297">
        <f t="shared" si="82"/>
        <v>-15</v>
      </c>
      <c r="L112" s="298">
        <v>50</v>
      </c>
      <c r="M112" s="299">
        <f t="shared" si="83"/>
        <v>-4550</v>
      </c>
      <c r="N112" s="297">
        <v>300</v>
      </c>
      <c r="O112" s="300" t="s">
        <v>607</v>
      </c>
      <c r="P112" s="301">
        <v>45159</v>
      </c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</row>
    <row r="113" spans="1:38" ht="15" customHeight="1">
      <c r="A113" s="247">
        <v>25</v>
      </c>
      <c r="B113" s="248">
        <v>45156</v>
      </c>
      <c r="C113" s="249"/>
      <c r="D113" s="273" t="s">
        <v>1054</v>
      </c>
      <c r="E113" s="249" t="s">
        <v>606</v>
      </c>
      <c r="F113" s="274" t="s">
        <v>1075</v>
      </c>
      <c r="G113" s="249">
        <v>68</v>
      </c>
      <c r="H113" s="249"/>
      <c r="I113" s="274" t="s">
        <v>1076</v>
      </c>
      <c r="J113" s="249" t="s">
        <v>594</v>
      </c>
      <c r="K113" s="247"/>
      <c r="L113" s="275"/>
      <c r="M113" s="276"/>
      <c r="N113" s="247"/>
      <c r="O113" s="249"/>
      <c r="P113" s="248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</row>
    <row r="114" spans="1:38" ht="15" customHeight="1">
      <c r="A114" s="253">
        <v>26</v>
      </c>
      <c r="B114" s="254">
        <v>45159</v>
      </c>
      <c r="C114" s="241"/>
      <c r="D114" s="319" t="s">
        <v>1122</v>
      </c>
      <c r="E114" s="241" t="s">
        <v>606</v>
      </c>
      <c r="F114" s="320" t="s">
        <v>1124</v>
      </c>
      <c r="G114" s="241">
        <v>9</v>
      </c>
      <c r="H114" s="241">
        <v>30.5</v>
      </c>
      <c r="I114" s="241" t="s">
        <v>1123</v>
      </c>
      <c r="J114" s="321" t="s">
        <v>1125</v>
      </c>
      <c r="K114" s="242">
        <f t="shared" ref="K114" si="84">H114-F114</f>
        <v>6.5</v>
      </c>
      <c r="L114" s="242">
        <v>50</v>
      </c>
      <c r="M114" s="322">
        <f t="shared" ref="M114" si="85">(K114*N114)-50</f>
        <v>1900</v>
      </c>
      <c r="N114" s="242">
        <v>300</v>
      </c>
      <c r="O114" s="323" t="s">
        <v>596</v>
      </c>
      <c r="P114" s="324">
        <v>45159</v>
      </c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</row>
    <row r="115" spans="1:38" ht="15" customHeight="1">
      <c r="A115" s="253">
        <v>27</v>
      </c>
      <c r="B115" s="254">
        <v>45159</v>
      </c>
      <c r="C115" s="241"/>
      <c r="D115" s="319" t="s">
        <v>1062</v>
      </c>
      <c r="E115" s="241" t="s">
        <v>606</v>
      </c>
      <c r="F115" s="320" t="s">
        <v>1126</v>
      </c>
      <c r="G115" s="241">
        <v>14</v>
      </c>
      <c r="H115" s="241">
        <v>42</v>
      </c>
      <c r="I115" s="241" t="s">
        <v>1127</v>
      </c>
      <c r="J115" s="321" t="s">
        <v>1128</v>
      </c>
      <c r="K115" s="242">
        <f t="shared" ref="K115:K116" si="86">H115-F115</f>
        <v>10</v>
      </c>
      <c r="L115" s="242">
        <v>50</v>
      </c>
      <c r="M115" s="322">
        <f t="shared" ref="M115:M116" si="87">(K115*N115)-50</f>
        <v>1950</v>
      </c>
      <c r="N115" s="242">
        <v>200</v>
      </c>
      <c r="O115" s="323" t="s">
        <v>596</v>
      </c>
      <c r="P115" s="324">
        <v>45159</v>
      </c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</row>
    <row r="116" spans="1:38" ht="15" customHeight="1">
      <c r="A116" s="359">
        <v>28</v>
      </c>
      <c r="B116" s="361">
        <v>45159</v>
      </c>
      <c r="C116" s="241"/>
      <c r="D116" s="319" t="s">
        <v>1129</v>
      </c>
      <c r="E116" s="241" t="s">
        <v>606</v>
      </c>
      <c r="F116" s="320" t="s">
        <v>1132</v>
      </c>
      <c r="G116" s="241"/>
      <c r="H116" s="241">
        <v>20.5</v>
      </c>
      <c r="I116" s="320"/>
      <c r="J116" s="363" t="s">
        <v>1134</v>
      </c>
      <c r="K116" s="242">
        <f t="shared" si="86"/>
        <v>6</v>
      </c>
      <c r="L116" s="242">
        <v>50</v>
      </c>
      <c r="M116" s="322">
        <f t="shared" si="87"/>
        <v>5950</v>
      </c>
      <c r="N116" s="369">
        <v>1000</v>
      </c>
      <c r="O116" s="365" t="s">
        <v>596</v>
      </c>
      <c r="P116" s="367">
        <v>45159</v>
      </c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</row>
    <row r="117" spans="1:38" ht="15" customHeight="1">
      <c r="A117" s="360"/>
      <c r="B117" s="362"/>
      <c r="C117" s="241"/>
      <c r="D117" s="319" t="s">
        <v>1130</v>
      </c>
      <c r="E117" s="241" t="s">
        <v>1131</v>
      </c>
      <c r="F117" s="320" t="s">
        <v>1133</v>
      </c>
      <c r="G117" s="241"/>
      <c r="H117" s="241">
        <v>12</v>
      </c>
      <c r="I117" s="320"/>
      <c r="J117" s="364"/>
      <c r="K117" s="341">
        <f>F117-H117</f>
        <v>-3</v>
      </c>
      <c r="L117" s="242">
        <v>50</v>
      </c>
      <c r="M117" s="322">
        <f>(K117*N116)-50</f>
        <v>-3050</v>
      </c>
      <c r="N117" s="370"/>
      <c r="O117" s="366"/>
      <c r="P117" s="368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</row>
    <row r="118" spans="1:38" ht="15" customHeight="1">
      <c r="A118" s="253">
        <v>29</v>
      </c>
      <c r="B118" s="254">
        <v>45159</v>
      </c>
      <c r="C118" s="241"/>
      <c r="D118" s="319" t="s">
        <v>1135</v>
      </c>
      <c r="E118" s="241" t="s">
        <v>606</v>
      </c>
      <c r="F118" s="320" t="s">
        <v>1141</v>
      </c>
      <c r="G118" s="241">
        <v>45</v>
      </c>
      <c r="H118" s="241">
        <v>105</v>
      </c>
      <c r="I118" s="241" t="s">
        <v>1137</v>
      </c>
      <c r="J118" s="321" t="s">
        <v>1142</v>
      </c>
      <c r="K118" s="242">
        <f t="shared" ref="K118" si="88">H118-F118</f>
        <v>28.5</v>
      </c>
      <c r="L118" s="242">
        <v>50</v>
      </c>
      <c r="M118" s="322">
        <f t="shared" ref="M118" si="89">(K118*N118)-50</f>
        <v>4225</v>
      </c>
      <c r="N118" s="242">
        <v>150</v>
      </c>
      <c r="O118" s="323" t="s">
        <v>596</v>
      </c>
      <c r="P118" s="324">
        <v>45160</v>
      </c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</row>
    <row r="119" spans="1:38" ht="15" customHeight="1">
      <c r="A119" s="253">
        <v>30</v>
      </c>
      <c r="B119" s="254">
        <v>45159</v>
      </c>
      <c r="C119" s="241"/>
      <c r="D119" s="319" t="s">
        <v>1136</v>
      </c>
      <c r="E119" s="241" t="s">
        <v>606</v>
      </c>
      <c r="F119" s="320" t="s">
        <v>885</v>
      </c>
      <c r="G119" s="241">
        <v>15</v>
      </c>
      <c r="H119" s="241">
        <v>36</v>
      </c>
      <c r="I119" s="241" t="s">
        <v>1123</v>
      </c>
      <c r="J119" s="321" t="s">
        <v>1000</v>
      </c>
      <c r="K119" s="242">
        <f t="shared" ref="K119" si="90">H119-F119</f>
        <v>7</v>
      </c>
      <c r="L119" s="242">
        <v>50</v>
      </c>
      <c r="M119" s="322">
        <f t="shared" ref="M119" si="91">(K119*N119)-50</f>
        <v>2050</v>
      </c>
      <c r="N119" s="242">
        <v>300</v>
      </c>
      <c r="O119" s="323" t="s">
        <v>596</v>
      </c>
      <c r="P119" s="324">
        <v>45160</v>
      </c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</row>
    <row r="120" spans="1:38" ht="15" customHeight="1">
      <c r="A120" s="247">
        <v>31</v>
      </c>
      <c r="B120" s="248">
        <v>45160</v>
      </c>
      <c r="C120" s="249"/>
      <c r="D120" s="273" t="s">
        <v>1147</v>
      </c>
      <c r="E120" s="249" t="s">
        <v>606</v>
      </c>
      <c r="F120" s="274" t="s">
        <v>1148</v>
      </c>
      <c r="G120" s="249">
        <v>7</v>
      </c>
      <c r="H120" s="249"/>
      <c r="I120" s="274" t="s">
        <v>1149</v>
      </c>
      <c r="J120" s="249" t="s">
        <v>594</v>
      </c>
      <c r="K120" s="247"/>
      <c r="L120" s="275"/>
      <c r="M120" s="276"/>
      <c r="N120" s="247"/>
      <c r="O120" s="249"/>
      <c r="P120" s="248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</row>
    <row r="121" spans="1:38" ht="15" customHeight="1">
      <c r="A121" s="247"/>
      <c r="B121" s="248"/>
      <c r="C121" s="249"/>
      <c r="D121" s="273"/>
      <c r="E121" s="249"/>
      <c r="F121" s="274"/>
      <c r="G121" s="249"/>
      <c r="H121" s="249"/>
      <c r="I121" s="274"/>
      <c r="J121" s="249"/>
      <c r="K121" s="247"/>
      <c r="L121" s="275"/>
      <c r="M121" s="276"/>
      <c r="N121" s="247"/>
      <c r="O121" s="249"/>
      <c r="P121" s="248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</row>
    <row r="122" spans="1:38" ht="15" customHeight="1">
      <c r="A122" s="247"/>
      <c r="B122" s="248"/>
      <c r="C122" s="249"/>
      <c r="D122" s="273"/>
      <c r="E122" s="249"/>
      <c r="F122" s="274"/>
      <c r="G122" s="249"/>
      <c r="H122" s="249"/>
      <c r="I122" s="274"/>
      <c r="J122" s="249"/>
      <c r="K122" s="247"/>
      <c r="L122" s="275"/>
      <c r="M122" s="276"/>
      <c r="N122" s="247"/>
      <c r="O122" s="249"/>
      <c r="P122" s="248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</row>
    <row r="123" spans="1:38" ht="15" customHeight="1">
      <c r="A123" s="247"/>
      <c r="B123" s="248"/>
      <c r="C123" s="249"/>
      <c r="D123" s="273"/>
      <c r="E123" s="249"/>
      <c r="F123" s="274"/>
      <c r="G123" s="249"/>
      <c r="H123" s="249"/>
      <c r="I123" s="274"/>
      <c r="J123" s="249"/>
      <c r="K123" s="247"/>
      <c r="L123" s="275"/>
      <c r="M123" s="276"/>
      <c r="N123" s="247"/>
      <c r="O123" s="249"/>
      <c r="P123" s="248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</row>
    <row r="124" spans="1:38" ht="38.25" customHeight="1">
      <c r="A124" s="102" t="s">
        <v>620</v>
      </c>
      <c r="B124" s="169"/>
      <c r="C124" s="169"/>
      <c r="D124" s="170"/>
      <c r="E124" s="145"/>
      <c r="F124" s="6"/>
      <c r="G124" s="6"/>
      <c r="H124" s="146"/>
      <c r="I124" s="171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ht="38.25">
      <c r="A125" s="103" t="s">
        <v>16</v>
      </c>
      <c r="B125" s="104" t="s">
        <v>568</v>
      </c>
      <c r="C125" s="104"/>
      <c r="D125" s="105" t="s">
        <v>580</v>
      </c>
      <c r="E125" s="104" t="s">
        <v>581</v>
      </c>
      <c r="F125" s="104" t="s">
        <v>582</v>
      </c>
      <c r="G125" s="104" t="s">
        <v>583</v>
      </c>
      <c r="H125" s="104" t="s">
        <v>584</v>
      </c>
      <c r="I125" s="104" t="s">
        <v>585</v>
      </c>
      <c r="J125" s="103" t="s">
        <v>586</v>
      </c>
      <c r="K125" s="149" t="s">
        <v>605</v>
      </c>
      <c r="L125" s="150" t="s">
        <v>588</v>
      </c>
      <c r="M125" s="106" t="s">
        <v>589</v>
      </c>
      <c r="N125" s="104" t="s">
        <v>590</v>
      </c>
      <c r="O125" s="105" t="s">
        <v>591</v>
      </c>
      <c r="P125" s="104" t="s">
        <v>592</v>
      </c>
      <c r="Q125" s="41"/>
      <c r="R125" s="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4.25" customHeight="1">
      <c r="A126" s="107">
        <v>1</v>
      </c>
      <c r="B126" s="108">
        <v>44840</v>
      </c>
      <c r="C126" s="163"/>
      <c r="D126" s="163" t="s">
        <v>621</v>
      </c>
      <c r="E126" s="107" t="s">
        <v>606</v>
      </c>
      <c r="F126" s="107" t="s">
        <v>622</v>
      </c>
      <c r="G126" s="107">
        <v>1220</v>
      </c>
      <c r="H126" s="107"/>
      <c r="I126" s="107" t="s">
        <v>623</v>
      </c>
      <c r="J126" s="109" t="s">
        <v>594</v>
      </c>
      <c r="K126" s="109"/>
      <c r="L126" s="110"/>
      <c r="M126" s="172"/>
      <c r="N126" s="109"/>
      <c r="O126" s="109"/>
      <c r="P126" s="110"/>
      <c r="Q126" s="41"/>
      <c r="R126" s="41" t="s">
        <v>595</v>
      </c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4.25" customHeight="1">
      <c r="A127" s="326">
        <v>2</v>
      </c>
      <c r="B127" s="327">
        <v>45071</v>
      </c>
      <c r="C127" s="328"/>
      <c r="D127" s="329" t="s">
        <v>279</v>
      </c>
      <c r="E127" s="330" t="s">
        <v>606</v>
      </c>
      <c r="F127" s="325">
        <v>286</v>
      </c>
      <c r="G127" s="331">
        <v>267</v>
      </c>
      <c r="H127" s="325">
        <v>287</v>
      </c>
      <c r="I127" s="325" t="s">
        <v>625</v>
      </c>
      <c r="J127" s="332" t="s">
        <v>816</v>
      </c>
      <c r="K127" s="332">
        <f t="shared" ref="K127" si="92">H127-F127</f>
        <v>1</v>
      </c>
      <c r="L127" s="333">
        <f>(F127*-0.3)/100</f>
        <v>-0.85799999999999998</v>
      </c>
      <c r="M127" s="334">
        <f t="shared" ref="M127" si="93">(K127+L127)/F127</f>
        <v>4.9650349650349655E-4</v>
      </c>
      <c r="N127" s="335" t="s">
        <v>616</v>
      </c>
      <c r="O127" s="336">
        <v>45146</v>
      </c>
      <c r="P127" s="108"/>
      <c r="Q127" s="41"/>
      <c r="R127" s="41" t="s">
        <v>595</v>
      </c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ht="14.25" customHeight="1">
      <c r="A128" s="107">
        <v>3</v>
      </c>
      <c r="B128" s="108">
        <v>45152</v>
      </c>
      <c r="C128" s="163"/>
      <c r="D128" s="163" t="s">
        <v>1022</v>
      </c>
      <c r="E128" s="107" t="s">
        <v>606</v>
      </c>
      <c r="F128" s="107" t="s">
        <v>1073</v>
      </c>
      <c r="G128" s="107">
        <v>209</v>
      </c>
      <c r="H128" s="107"/>
      <c r="I128" s="107" t="s">
        <v>1057</v>
      </c>
      <c r="J128" s="109" t="s">
        <v>594</v>
      </c>
      <c r="K128" s="109"/>
      <c r="L128" s="110"/>
      <c r="M128" s="111"/>
      <c r="N128" s="246"/>
      <c r="O128" s="252"/>
      <c r="P128" s="108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</row>
    <row r="129" spans="1:38" ht="14.25" customHeight="1">
      <c r="A129" s="107"/>
      <c r="B129" s="108"/>
      <c r="C129" s="163"/>
      <c r="D129" s="163"/>
      <c r="E129" s="107"/>
      <c r="F129" s="107"/>
      <c r="G129" s="107"/>
      <c r="H129" s="107"/>
      <c r="I129" s="107"/>
      <c r="J129" s="109"/>
      <c r="K129" s="109"/>
      <c r="L129" s="110"/>
      <c r="M129" s="111"/>
      <c r="N129" s="246"/>
      <c r="O129" s="252"/>
      <c r="P129" s="108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2.75" customHeight="1">
      <c r="A130" s="107"/>
      <c r="B130" s="108"/>
      <c r="C130" s="163"/>
      <c r="D130" s="163"/>
      <c r="E130" s="107"/>
      <c r="F130" s="107"/>
      <c r="G130" s="107"/>
      <c r="H130" s="107"/>
      <c r="I130" s="107"/>
      <c r="J130" s="109"/>
      <c r="K130" s="109"/>
      <c r="L130" s="110"/>
      <c r="M130" s="172"/>
      <c r="N130" s="109"/>
      <c r="O130" s="109"/>
      <c r="P130" s="108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30" t="s">
        <v>597</v>
      </c>
      <c r="B131" s="130"/>
      <c r="C131" s="130"/>
      <c r="D131" s="130"/>
      <c r="E131" s="41"/>
      <c r="F131" s="137" t="s">
        <v>599</v>
      </c>
      <c r="G131" s="62"/>
      <c r="H131" s="62"/>
      <c r="I131" s="62"/>
      <c r="J131" s="6"/>
      <c r="K131" s="153"/>
      <c r="L131" s="154"/>
      <c r="M131" s="6"/>
      <c r="N131" s="120"/>
      <c r="O131" s="173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6" t="s">
        <v>598</v>
      </c>
      <c r="B132" s="130"/>
      <c r="C132" s="130"/>
      <c r="D132" s="130"/>
      <c r="E132" s="6"/>
      <c r="F132" s="137" t="s">
        <v>602</v>
      </c>
      <c r="G132" s="6"/>
      <c r="H132" s="6" t="s">
        <v>626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36"/>
      <c r="B133" s="130"/>
      <c r="C133" s="130"/>
      <c r="D133" s="130"/>
      <c r="E133" s="6"/>
      <c r="F133" s="137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62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6"/>
      <c r="B134" s="130"/>
      <c r="C134" s="130"/>
      <c r="D134" s="130"/>
      <c r="E134" s="6"/>
      <c r="F134" s="137"/>
      <c r="G134" s="62"/>
      <c r="H134" s="41"/>
      <c r="I134" s="62"/>
      <c r="J134" s="6"/>
      <c r="K134" s="153"/>
      <c r="L134" s="154"/>
      <c r="M134" s="6"/>
      <c r="N134" s="120"/>
      <c r="O134" s="155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36"/>
      <c r="B135" s="130"/>
      <c r="C135" s="130"/>
      <c r="D135" s="130"/>
      <c r="E135" s="6"/>
      <c r="F135" s="137"/>
      <c r="G135" s="62"/>
      <c r="H135" s="41"/>
      <c r="I135" s="62"/>
      <c r="J135" s="6"/>
      <c r="K135" s="153"/>
      <c r="L135" s="154"/>
      <c r="M135" s="6"/>
      <c r="N135" s="120"/>
      <c r="O135" s="155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36"/>
      <c r="B136" s="130"/>
      <c r="C136" s="130"/>
      <c r="D136" s="130"/>
      <c r="E136" s="6"/>
      <c r="F136" s="137"/>
      <c r="G136" s="62"/>
      <c r="H136" s="41"/>
      <c r="I136" s="62"/>
      <c r="J136" s="6"/>
      <c r="K136" s="153"/>
      <c r="L136" s="154"/>
      <c r="M136" s="6"/>
      <c r="N136" s="120"/>
      <c r="O136" s="155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36"/>
      <c r="B137" s="130"/>
      <c r="C137" s="130"/>
      <c r="D137" s="130"/>
      <c r="E137" s="6"/>
      <c r="F137" s="137"/>
      <c r="G137" s="62"/>
      <c r="H137" s="41"/>
      <c r="I137" s="62"/>
      <c r="J137" s="6"/>
      <c r="K137" s="153"/>
      <c r="L137" s="154"/>
      <c r="M137" s="6"/>
      <c r="N137" s="120"/>
      <c r="O137" s="155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36"/>
      <c r="B138" s="130"/>
      <c r="C138" s="130"/>
      <c r="D138" s="130"/>
      <c r="E138" s="6"/>
      <c r="F138" s="137"/>
      <c r="G138" s="62"/>
      <c r="H138" s="41"/>
      <c r="I138" s="62"/>
      <c r="J138" s="6"/>
      <c r="K138" s="153"/>
      <c r="L138" s="154"/>
      <c r="M138" s="6"/>
      <c r="N138" s="120"/>
      <c r="O138" s="15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36"/>
      <c r="B139" s="130"/>
      <c r="C139" s="130"/>
      <c r="D139" s="130"/>
      <c r="E139" s="6"/>
      <c r="F139" s="137"/>
      <c r="G139" s="62"/>
      <c r="H139" s="41"/>
      <c r="I139" s="62"/>
      <c r="J139" s="6"/>
      <c r="K139" s="153"/>
      <c r="L139" s="154"/>
      <c r="M139" s="6"/>
      <c r="N139" s="120"/>
      <c r="O139" s="15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62"/>
      <c r="B140" s="119"/>
      <c r="C140" s="119"/>
      <c r="D140" s="41"/>
      <c r="E140" s="62"/>
      <c r="F140" s="62"/>
      <c r="G140" s="62"/>
      <c r="H140" s="41"/>
      <c r="I140" s="62"/>
      <c r="J140" s="6"/>
      <c r="K140" s="153"/>
      <c r="L140" s="154"/>
      <c r="M140" s="6"/>
      <c r="N140" s="120"/>
      <c r="O140" s="155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41"/>
      <c r="B141" s="174" t="s">
        <v>627</v>
      </c>
      <c r="C141" s="174"/>
      <c r="D141" s="174"/>
      <c r="E141" s="174"/>
      <c r="F141" s="6"/>
      <c r="G141" s="6"/>
      <c r="H141" s="147"/>
      <c r="I141" s="6"/>
      <c r="J141" s="147"/>
      <c r="K141" s="148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03" t="s">
        <v>16</v>
      </c>
      <c r="B142" s="104" t="s">
        <v>568</v>
      </c>
      <c r="C142" s="104"/>
      <c r="D142" s="105" t="s">
        <v>580</v>
      </c>
      <c r="E142" s="104" t="s">
        <v>581</v>
      </c>
      <c r="F142" s="104" t="s">
        <v>582</v>
      </c>
      <c r="G142" s="104" t="s">
        <v>628</v>
      </c>
      <c r="H142" s="104" t="s">
        <v>629</v>
      </c>
      <c r="I142" s="104" t="s">
        <v>585</v>
      </c>
      <c r="J142" s="175" t="s">
        <v>586</v>
      </c>
      <c r="K142" s="104" t="s">
        <v>587</v>
      </c>
      <c r="L142" s="104" t="s">
        <v>630</v>
      </c>
      <c r="M142" s="104" t="s">
        <v>590</v>
      </c>
      <c r="N142" s="105" t="s">
        <v>591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76">
        <v>1</v>
      </c>
      <c r="B143" s="177">
        <v>41579</v>
      </c>
      <c r="C143" s="177"/>
      <c r="D143" s="178" t="s">
        <v>631</v>
      </c>
      <c r="E143" s="179" t="s">
        <v>593</v>
      </c>
      <c r="F143" s="180">
        <v>82</v>
      </c>
      <c r="G143" s="179" t="s">
        <v>632</v>
      </c>
      <c r="H143" s="179">
        <v>100</v>
      </c>
      <c r="I143" s="181">
        <v>100</v>
      </c>
      <c r="J143" s="182" t="s">
        <v>633</v>
      </c>
      <c r="K143" s="183">
        <f t="shared" ref="K143:K195" si="94">H143-F143</f>
        <v>18</v>
      </c>
      <c r="L143" s="184">
        <f t="shared" ref="L143:L195" si="95">K143/F143</f>
        <v>0.21951219512195122</v>
      </c>
      <c r="M143" s="179" t="s">
        <v>596</v>
      </c>
      <c r="N143" s="185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76">
        <v>2</v>
      </c>
      <c r="B144" s="177">
        <v>41794</v>
      </c>
      <c r="C144" s="177"/>
      <c r="D144" s="178" t="s">
        <v>634</v>
      </c>
      <c r="E144" s="179" t="s">
        <v>606</v>
      </c>
      <c r="F144" s="180">
        <v>257</v>
      </c>
      <c r="G144" s="179" t="s">
        <v>632</v>
      </c>
      <c r="H144" s="179">
        <v>300</v>
      </c>
      <c r="I144" s="181">
        <v>300</v>
      </c>
      <c r="J144" s="182" t="s">
        <v>633</v>
      </c>
      <c r="K144" s="183">
        <f t="shared" si="94"/>
        <v>43</v>
      </c>
      <c r="L144" s="184">
        <f t="shared" si="95"/>
        <v>0.16731517509727625</v>
      </c>
      <c r="M144" s="179" t="s">
        <v>596</v>
      </c>
      <c r="N144" s="185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6">
        <v>3</v>
      </c>
      <c r="B145" s="177">
        <v>41828</v>
      </c>
      <c r="C145" s="177"/>
      <c r="D145" s="178" t="s">
        <v>635</v>
      </c>
      <c r="E145" s="179" t="s">
        <v>606</v>
      </c>
      <c r="F145" s="180">
        <v>393</v>
      </c>
      <c r="G145" s="179" t="s">
        <v>632</v>
      </c>
      <c r="H145" s="179">
        <v>468</v>
      </c>
      <c r="I145" s="181">
        <v>468</v>
      </c>
      <c r="J145" s="182" t="s">
        <v>633</v>
      </c>
      <c r="K145" s="183">
        <f t="shared" si="94"/>
        <v>75</v>
      </c>
      <c r="L145" s="184">
        <f t="shared" si="95"/>
        <v>0.19083969465648856</v>
      </c>
      <c r="M145" s="179" t="s">
        <v>596</v>
      </c>
      <c r="N145" s="185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4</v>
      </c>
      <c r="B146" s="177">
        <v>41857</v>
      </c>
      <c r="C146" s="177"/>
      <c r="D146" s="178" t="s">
        <v>636</v>
      </c>
      <c r="E146" s="179" t="s">
        <v>606</v>
      </c>
      <c r="F146" s="180">
        <v>205</v>
      </c>
      <c r="G146" s="179" t="s">
        <v>632</v>
      </c>
      <c r="H146" s="179">
        <v>275</v>
      </c>
      <c r="I146" s="181">
        <v>250</v>
      </c>
      <c r="J146" s="182" t="s">
        <v>633</v>
      </c>
      <c r="K146" s="183">
        <f t="shared" si="94"/>
        <v>70</v>
      </c>
      <c r="L146" s="184">
        <f t="shared" si="95"/>
        <v>0.34146341463414637</v>
      </c>
      <c r="M146" s="179" t="s">
        <v>596</v>
      </c>
      <c r="N146" s="185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5</v>
      </c>
      <c r="B147" s="177">
        <v>41886</v>
      </c>
      <c r="C147" s="177"/>
      <c r="D147" s="178" t="s">
        <v>637</v>
      </c>
      <c r="E147" s="179" t="s">
        <v>606</v>
      </c>
      <c r="F147" s="180">
        <v>162</v>
      </c>
      <c r="G147" s="179" t="s">
        <v>632</v>
      </c>
      <c r="H147" s="179">
        <v>190</v>
      </c>
      <c r="I147" s="181">
        <v>190</v>
      </c>
      <c r="J147" s="182" t="s">
        <v>633</v>
      </c>
      <c r="K147" s="183">
        <f t="shared" si="94"/>
        <v>28</v>
      </c>
      <c r="L147" s="184">
        <f t="shared" si="95"/>
        <v>0.1728395061728395</v>
      </c>
      <c r="M147" s="179" t="s">
        <v>596</v>
      </c>
      <c r="N147" s="185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6</v>
      </c>
      <c r="B148" s="177">
        <v>41886</v>
      </c>
      <c r="C148" s="177"/>
      <c r="D148" s="178" t="s">
        <v>638</v>
      </c>
      <c r="E148" s="179" t="s">
        <v>606</v>
      </c>
      <c r="F148" s="180">
        <v>75</v>
      </c>
      <c r="G148" s="179" t="s">
        <v>632</v>
      </c>
      <c r="H148" s="179">
        <v>91.5</v>
      </c>
      <c r="I148" s="181" t="s">
        <v>624</v>
      </c>
      <c r="J148" s="182" t="s">
        <v>639</v>
      </c>
      <c r="K148" s="183">
        <f t="shared" si="94"/>
        <v>16.5</v>
      </c>
      <c r="L148" s="184">
        <f t="shared" si="95"/>
        <v>0.22</v>
      </c>
      <c r="M148" s="179" t="s">
        <v>596</v>
      </c>
      <c r="N148" s="185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7</v>
      </c>
      <c r="B149" s="177">
        <v>41913</v>
      </c>
      <c r="C149" s="177"/>
      <c r="D149" s="178" t="s">
        <v>640</v>
      </c>
      <c r="E149" s="179" t="s">
        <v>606</v>
      </c>
      <c r="F149" s="180">
        <v>850</v>
      </c>
      <c r="G149" s="179" t="s">
        <v>632</v>
      </c>
      <c r="H149" s="179">
        <v>982.5</v>
      </c>
      <c r="I149" s="181">
        <v>1050</v>
      </c>
      <c r="J149" s="182" t="s">
        <v>641</v>
      </c>
      <c r="K149" s="183">
        <f t="shared" si="94"/>
        <v>132.5</v>
      </c>
      <c r="L149" s="184">
        <f t="shared" si="95"/>
        <v>0.15588235294117647</v>
      </c>
      <c r="M149" s="179" t="s">
        <v>596</v>
      </c>
      <c r="N149" s="185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8</v>
      </c>
      <c r="B150" s="177">
        <v>41913</v>
      </c>
      <c r="C150" s="177"/>
      <c r="D150" s="178" t="s">
        <v>642</v>
      </c>
      <c r="E150" s="179" t="s">
        <v>606</v>
      </c>
      <c r="F150" s="180">
        <v>475</v>
      </c>
      <c r="G150" s="179" t="s">
        <v>632</v>
      </c>
      <c r="H150" s="179">
        <v>515</v>
      </c>
      <c r="I150" s="181">
        <v>600</v>
      </c>
      <c r="J150" s="182" t="s">
        <v>643</v>
      </c>
      <c r="K150" s="183">
        <f t="shared" si="94"/>
        <v>40</v>
      </c>
      <c r="L150" s="184">
        <f t="shared" si="95"/>
        <v>8.4210526315789472E-2</v>
      </c>
      <c r="M150" s="179" t="s">
        <v>596</v>
      </c>
      <c r="N150" s="185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9</v>
      </c>
      <c r="B151" s="177">
        <v>41913</v>
      </c>
      <c r="C151" s="177"/>
      <c r="D151" s="178" t="s">
        <v>644</v>
      </c>
      <c r="E151" s="179" t="s">
        <v>606</v>
      </c>
      <c r="F151" s="180">
        <v>86</v>
      </c>
      <c r="G151" s="179" t="s">
        <v>632</v>
      </c>
      <c r="H151" s="179">
        <v>99</v>
      </c>
      <c r="I151" s="181">
        <v>140</v>
      </c>
      <c r="J151" s="182" t="s">
        <v>645</v>
      </c>
      <c r="K151" s="183">
        <f t="shared" si="94"/>
        <v>13</v>
      </c>
      <c r="L151" s="184">
        <f t="shared" si="95"/>
        <v>0.15116279069767441</v>
      </c>
      <c r="M151" s="179" t="s">
        <v>596</v>
      </c>
      <c r="N151" s="185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10</v>
      </c>
      <c r="B152" s="177">
        <v>41926</v>
      </c>
      <c r="C152" s="177"/>
      <c r="D152" s="178" t="s">
        <v>646</v>
      </c>
      <c r="E152" s="179" t="s">
        <v>606</v>
      </c>
      <c r="F152" s="180">
        <v>496.6</v>
      </c>
      <c r="G152" s="179" t="s">
        <v>632</v>
      </c>
      <c r="H152" s="179">
        <v>621</v>
      </c>
      <c r="I152" s="181">
        <v>580</v>
      </c>
      <c r="J152" s="182" t="s">
        <v>633</v>
      </c>
      <c r="K152" s="183">
        <f t="shared" si="94"/>
        <v>124.39999999999998</v>
      </c>
      <c r="L152" s="184">
        <f t="shared" si="95"/>
        <v>0.25050342327829234</v>
      </c>
      <c r="M152" s="179" t="s">
        <v>596</v>
      </c>
      <c r="N152" s="185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11</v>
      </c>
      <c r="B153" s="177">
        <v>41926</v>
      </c>
      <c r="C153" s="177"/>
      <c r="D153" s="178" t="s">
        <v>647</v>
      </c>
      <c r="E153" s="179" t="s">
        <v>606</v>
      </c>
      <c r="F153" s="180">
        <v>2481.9</v>
      </c>
      <c r="G153" s="179" t="s">
        <v>632</v>
      </c>
      <c r="H153" s="179">
        <v>2840</v>
      </c>
      <c r="I153" s="181">
        <v>2870</v>
      </c>
      <c r="J153" s="182" t="s">
        <v>648</v>
      </c>
      <c r="K153" s="183">
        <f t="shared" si="94"/>
        <v>358.09999999999991</v>
      </c>
      <c r="L153" s="184">
        <f t="shared" si="95"/>
        <v>0.14428462065353154</v>
      </c>
      <c r="M153" s="179" t="s">
        <v>596</v>
      </c>
      <c r="N153" s="185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12</v>
      </c>
      <c r="B154" s="177">
        <v>41928</v>
      </c>
      <c r="C154" s="177"/>
      <c r="D154" s="178" t="s">
        <v>649</v>
      </c>
      <c r="E154" s="179" t="s">
        <v>606</v>
      </c>
      <c r="F154" s="180">
        <v>84.5</v>
      </c>
      <c r="G154" s="179" t="s">
        <v>632</v>
      </c>
      <c r="H154" s="179">
        <v>93</v>
      </c>
      <c r="I154" s="181">
        <v>110</v>
      </c>
      <c r="J154" s="182" t="s">
        <v>650</v>
      </c>
      <c r="K154" s="183">
        <f t="shared" si="94"/>
        <v>8.5</v>
      </c>
      <c r="L154" s="184">
        <f t="shared" si="95"/>
        <v>0.10059171597633136</v>
      </c>
      <c r="M154" s="179" t="s">
        <v>596</v>
      </c>
      <c r="N154" s="18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13</v>
      </c>
      <c r="B155" s="177">
        <v>41928</v>
      </c>
      <c r="C155" s="177"/>
      <c r="D155" s="178" t="s">
        <v>651</v>
      </c>
      <c r="E155" s="179" t="s">
        <v>606</v>
      </c>
      <c r="F155" s="180">
        <v>401</v>
      </c>
      <c r="G155" s="179" t="s">
        <v>632</v>
      </c>
      <c r="H155" s="179">
        <v>428</v>
      </c>
      <c r="I155" s="181">
        <v>450</v>
      </c>
      <c r="J155" s="182" t="s">
        <v>652</v>
      </c>
      <c r="K155" s="183">
        <f t="shared" si="94"/>
        <v>27</v>
      </c>
      <c r="L155" s="184">
        <f t="shared" si="95"/>
        <v>6.7331670822942641E-2</v>
      </c>
      <c r="M155" s="179" t="s">
        <v>596</v>
      </c>
      <c r="N155" s="185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14</v>
      </c>
      <c r="B156" s="177">
        <v>41928</v>
      </c>
      <c r="C156" s="177"/>
      <c r="D156" s="178" t="s">
        <v>653</v>
      </c>
      <c r="E156" s="179" t="s">
        <v>606</v>
      </c>
      <c r="F156" s="180">
        <v>101</v>
      </c>
      <c r="G156" s="179" t="s">
        <v>632</v>
      </c>
      <c r="H156" s="179">
        <v>112</v>
      </c>
      <c r="I156" s="181">
        <v>120</v>
      </c>
      <c r="J156" s="182" t="s">
        <v>654</v>
      </c>
      <c r="K156" s="183">
        <f t="shared" si="94"/>
        <v>11</v>
      </c>
      <c r="L156" s="184">
        <f t="shared" si="95"/>
        <v>0.10891089108910891</v>
      </c>
      <c r="M156" s="179" t="s">
        <v>596</v>
      </c>
      <c r="N156" s="185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15</v>
      </c>
      <c r="B157" s="177">
        <v>41954</v>
      </c>
      <c r="C157" s="177"/>
      <c r="D157" s="178" t="s">
        <v>655</v>
      </c>
      <c r="E157" s="179" t="s">
        <v>606</v>
      </c>
      <c r="F157" s="180">
        <v>59</v>
      </c>
      <c r="G157" s="179" t="s">
        <v>632</v>
      </c>
      <c r="H157" s="179">
        <v>76</v>
      </c>
      <c r="I157" s="181">
        <v>76</v>
      </c>
      <c r="J157" s="182" t="s">
        <v>633</v>
      </c>
      <c r="K157" s="183">
        <f t="shared" si="94"/>
        <v>17</v>
      </c>
      <c r="L157" s="184">
        <f t="shared" si="95"/>
        <v>0.28813559322033899</v>
      </c>
      <c r="M157" s="179" t="s">
        <v>596</v>
      </c>
      <c r="N157" s="185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16</v>
      </c>
      <c r="B158" s="177">
        <v>41954</v>
      </c>
      <c r="C158" s="177"/>
      <c r="D158" s="178" t="s">
        <v>644</v>
      </c>
      <c r="E158" s="179" t="s">
        <v>606</v>
      </c>
      <c r="F158" s="180">
        <v>99</v>
      </c>
      <c r="G158" s="179" t="s">
        <v>632</v>
      </c>
      <c r="H158" s="179">
        <v>120</v>
      </c>
      <c r="I158" s="181">
        <v>120</v>
      </c>
      <c r="J158" s="182" t="s">
        <v>617</v>
      </c>
      <c r="K158" s="183">
        <f t="shared" si="94"/>
        <v>21</v>
      </c>
      <c r="L158" s="184">
        <f t="shared" si="95"/>
        <v>0.21212121212121213</v>
      </c>
      <c r="M158" s="179" t="s">
        <v>596</v>
      </c>
      <c r="N158" s="185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17</v>
      </c>
      <c r="B159" s="177">
        <v>41956</v>
      </c>
      <c r="C159" s="177"/>
      <c r="D159" s="178" t="s">
        <v>656</v>
      </c>
      <c r="E159" s="179" t="s">
        <v>606</v>
      </c>
      <c r="F159" s="180">
        <v>22</v>
      </c>
      <c r="G159" s="179" t="s">
        <v>632</v>
      </c>
      <c r="H159" s="179">
        <v>33.549999999999997</v>
      </c>
      <c r="I159" s="181">
        <v>32</v>
      </c>
      <c r="J159" s="182" t="s">
        <v>657</v>
      </c>
      <c r="K159" s="183">
        <f t="shared" si="94"/>
        <v>11.549999999999997</v>
      </c>
      <c r="L159" s="184">
        <f t="shared" si="95"/>
        <v>0.52499999999999991</v>
      </c>
      <c r="M159" s="179" t="s">
        <v>596</v>
      </c>
      <c r="N159" s="185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18</v>
      </c>
      <c r="B160" s="177">
        <v>41976</v>
      </c>
      <c r="C160" s="177"/>
      <c r="D160" s="178" t="s">
        <v>658</v>
      </c>
      <c r="E160" s="179" t="s">
        <v>606</v>
      </c>
      <c r="F160" s="180">
        <v>440</v>
      </c>
      <c r="G160" s="179" t="s">
        <v>632</v>
      </c>
      <c r="H160" s="179">
        <v>520</v>
      </c>
      <c r="I160" s="181">
        <v>520</v>
      </c>
      <c r="J160" s="182" t="s">
        <v>659</v>
      </c>
      <c r="K160" s="183">
        <f t="shared" si="94"/>
        <v>80</v>
      </c>
      <c r="L160" s="184">
        <f t="shared" si="95"/>
        <v>0.18181818181818182</v>
      </c>
      <c r="M160" s="179" t="s">
        <v>596</v>
      </c>
      <c r="N160" s="185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19</v>
      </c>
      <c r="B161" s="177">
        <v>41976</v>
      </c>
      <c r="C161" s="177"/>
      <c r="D161" s="178" t="s">
        <v>660</v>
      </c>
      <c r="E161" s="179" t="s">
        <v>606</v>
      </c>
      <c r="F161" s="180">
        <v>360</v>
      </c>
      <c r="G161" s="179" t="s">
        <v>632</v>
      </c>
      <c r="H161" s="179">
        <v>427</v>
      </c>
      <c r="I161" s="181">
        <v>425</v>
      </c>
      <c r="J161" s="182" t="s">
        <v>661</v>
      </c>
      <c r="K161" s="183">
        <f t="shared" si="94"/>
        <v>67</v>
      </c>
      <c r="L161" s="184">
        <f t="shared" si="95"/>
        <v>0.18611111111111112</v>
      </c>
      <c r="M161" s="179" t="s">
        <v>596</v>
      </c>
      <c r="N161" s="185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20</v>
      </c>
      <c r="B162" s="177">
        <v>42012</v>
      </c>
      <c r="C162" s="177"/>
      <c r="D162" s="178" t="s">
        <v>662</v>
      </c>
      <c r="E162" s="179" t="s">
        <v>606</v>
      </c>
      <c r="F162" s="180">
        <v>360</v>
      </c>
      <c r="G162" s="179" t="s">
        <v>632</v>
      </c>
      <c r="H162" s="179">
        <v>455</v>
      </c>
      <c r="I162" s="181">
        <v>420</v>
      </c>
      <c r="J162" s="182" t="s">
        <v>663</v>
      </c>
      <c r="K162" s="183">
        <f t="shared" si="94"/>
        <v>95</v>
      </c>
      <c r="L162" s="184">
        <f t="shared" si="95"/>
        <v>0.2638888888888889</v>
      </c>
      <c r="M162" s="179" t="s">
        <v>596</v>
      </c>
      <c r="N162" s="185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21</v>
      </c>
      <c r="B163" s="177">
        <v>42012</v>
      </c>
      <c r="C163" s="177"/>
      <c r="D163" s="178" t="s">
        <v>664</v>
      </c>
      <c r="E163" s="179" t="s">
        <v>606</v>
      </c>
      <c r="F163" s="180">
        <v>130</v>
      </c>
      <c r="G163" s="179"/>
      <c r="H163" s="179">
        <v>175.5</v>
      </c>
      <c r="I163" s="181">
        <v>165</v>
      </c>
      <c r="J163" s="182" t="s">
        <v>665</v>
      </c>
      <c r="K163" s="183">
        <f t="shared" si="94"/>
        <v>45.5</v>
      </c>
      <c r="L163" s="184">
        <f t="shared" si="95"/>
        <v>0.35</v>
      </c>
      <c r="M163" s="179" t="s">
        <v>596</v>
      </c>
      <c r="N163" s="185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22</v>
      </c>
      <c r="B164" s="177">
        <v>42040</v>
      </c>
      <c r="C164" s="177"/>
      <c r="D164" s="178" t="s">
        <v>405</v>
      </c>
      <c r="E164" s="179" t="s">
        <v>593</v>
      </c>
      <c r="F164" s="180">
        <v>98</v>
      </c>
      <c r="G164" s="179"/>
      <c r="H164" s="179">
        <v>120</v>
      </c>
      <c r="I164" s="181">
        <v>120</v>
      </c>
      <c r="J164" s="182" t="s">
        <v>633</v>
      </c>
      <c r="K164" s="183">
        <f t="shared" si="94"/>
        <v>22</v>
      </c>
      <c r="L164" s="184">
        <f t="shared" si="95"/>
        <v>0.22448979591836735</v>
      </c>
      <c r="M164" s="179" t="s">
        <v>596</v>
      </c>
      <c r="N164" s="185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23</v>
      </c>
      <c r="B165" s="177">
        <v>42040</v>
      </c>
      <c r="C165" s="177"/>
      <c r="D165" s="178" t="s">
        <v>666</v>
      </c>
      <c r="E165" s="179" t="s">
        <v>593</v>
      </c>
      <c r="F165" s="180">
        <v>196</v>
      </c>
      <c r="G165" s="179"/>
      <c r="H165" s="179">
        <v>262</v>
      </c>
      <c r="I165" s="181">
        <v>255</v>
      </c>
      <c r="J165" s="182" t="s">
        <v>633</v>
      </c>
      <c r="K165" s="183">
        <f t="shared" si="94"/>
        <v>66</v>
      </c>
      <c r="L165" s="184">
        <f t="shared" si="95"/>
        <v>0.33673469387755101</v>
      </c>
      <c r="M165" s="179" t="s">
        <v>596</v>
      </c>
      <c r="N165" s="185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6">
        <v>24</v>
      </c>
      <c r="B166" s="187">
        <v>42067</v>
      </c>
      <c r="C166" s="187"/>
      <c r="D166" s="188" t="s">
        <v>404</v>
      </c>
      <c r="E166" s="189" t="s">
        <v>593</v>
      </c>
      <c r="F166" s="190">
        <v>235</v>
      </c>
      <c r="G166" s="190"/>
      <c r="H166" s="191">
        <v>77</v>
      </c>
      <c r="I166" s="191" t="s">
        <v>667</v>
      </c>
      <c r="J166" s="192" t="s">
        <v>668</v>
      </c>
      <c r="K166" s="193">
        <f t="shared" si="94"/>
        <v>-158</v>
      </c>
      <c r="L166" s="194">
        <f t="shared" si="95"/>
        <v>-0.67234042553191486</v>
      </c>
      <c r="M166" s="190" t="s">
        <v>607</v>
      </c>
      <c r="N166" s="187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25</v>
      </c>
      <c r="B167" s="177">
        <v>42067</v>
      </c>
      <c r="C167" s="177"/>
      <c r="D167" s="178" t="s">
        <v>669</v>
      </c>
      <c r="E167" s="179" t="s">
        <v>593</v>
      </c>
      <c r="F167" s="180">
        <v>185</v>
      </c>
      <c r="G167" s="179"/>
      <c r="H167" s="179">
        <v>224</v>
      </c>
      <c r="I167" s="181" t="s">
        <v>670</v>
      </c>
      <c r="J167" s="182" t="s">
        <v>633</v>
      </c>
      <c r="K167" s="183">
        <f t="shared" si="94"/>
        <v>39</v>
      </c>
      <c r="L167" s="184">
        <f t="shared" si="95"/>
        <v>0.21081081081081082</v>
      </c>
      <c r="M167" s="179" t="s">
        <v>596</v>
      </c>
      <c r="N167" s="185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6">
        <v>26</v>
      </c>
      <c r="B168" s="187">
        <v>42090</v>
      </c>
      <c r="C168" s="187"/>
      <c r="D168" s="195" t="s">
        <v>671</v>
      </c>
      <c r="E168" s="190" t="s">
        <v>593</v>
      </c>
      <c r="F168" s="190">
        <v>49.5</v>
      </c>
      <c r="G168" s="191"/>
      <c r="H168" s="191">
        <v>15.85</v>
      </c>
      <c r="I168" s="191">
        <v>67</v>
      </c>
      <c r="J168" s="192" t="s">
        <v>672</v>
      </c>
      <c r="K168" s="191">
        <f t="shared" si="94"/>
        <v>-33.65</v>
      </c>
      <c r="L168" s="196">
        <f t="shared" si="95"/>
        <v>-0.67979797979797973</v>
      </c>
      <c r="M168" s="190" t="s">
        <v>607</v>
      </c>
      <c r="N168" s="197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27</v>
      </c>
      <c r="B169" s="177">
        <v>42093</v>
      </c>
      <c r="C169" s="177"/>
      <c r="D169" s="178" t="s">
        <v>673</v>
      </c>
      <c r="E169" s="179" t="s">
        <v>593</v>
      </c>
      <c r="F169" s="180">
        <v>183.5</v>
      </c>
      <c r="G169" s="179"/>
      <c r="H169" s="179">
        <v>219</v>
      </c>
      <c r="I169" s="181">
        <v>218</v>
      </c>
      <c r="J169" s="182" t="s">
        <v>674</v>
      </c>
      <c r="K169" s="183">
        <f t="shared" si="94"/>
        <v>35.5</v>
      </c>
      <c r="L169" s="184">
        <f t="shared" si="95"/>
        <v>0.19346049046321526</v>
      </c>
      <c r="M169" s="179" t="s">
        <v>596</v>
      </c>
      <c r="N169" s="185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28</v>
      </c>
      <c r="B170" s="177">
        <v>42114</v>
      </c>
      <c r="C170" s="177"/>
      <c r="D170" s="178" t="s">
        <v>675</v>
      </c>
      <c r="E170" s="179" t="s">
        <v>593</v>
      </c>
      <c r="F170" s="180">
        <f>(227+237)/2</f>
        <v>232</v>
      </c>
      <c r="G170" s="179"/>
      <c r="H170" s="179">
        <v>298</v>
      </c>
      <c r="I170" s="181">
        <v>298</v>
      </c>
      <c r="J170" s="182" t="s">
        <v>633</v>
      </c>
      <c r="K170" s="183">
        <f t="shared" si="94"/>
        <v>66</v>
      </c>
      <c r="L170" s="184">
        <f t="shared" si="95"/>
        <v>0.28448275862068967</v>
      </c>
      <c r="M170" s="179" t="s">
        <v>596</v>
      </c>
      <c r="N170" s="185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29</v>
      </c>
      <c r="B171" s="177">
        <v>42128</v>
      </c>
      <c r="C171" s="177"/>
      <c r="D171" s="178" t="s">
        <v>676</v>
      </c>
      <c r="E171" s="179" t="s">
        <v>606</v>
      </c>
      <c r="F171" s="180">
        <v>385</v>
      </c>
      <c r="G171" s="179"/>
      <c r="H171" s="179">
        <f>212.5+331</f>
        <v>543.5</v>
      </c>
      <c r="I171" s="181">
        <v>510</v>
      </c>
      <c r="J171" s="182" t="s">
        <v>677</v>
      </c>
      <c r="K171" s="183">
        <f t="shared" si="94"/>
        <v>158.5</v>
      </c>
      <c r="L171" s="184">
        <f t="shared" si="95"/>
        <v>0.41168831168831171</v>
      </c>
      <c r="M171" s="179" t="s">
        <v>596</v>
      </c>
      <c r="N171" s="185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30</v>
      </c>
      <c r="B172" s="177">
        <v>42128</v>
      </c>
      <c r="C172" s="177"/>
      <c r="D172" s="178" t="s">
        <v>678</v>
      </c>
      <c r="E172" s="179" t="s">
        <v>606</v>
      </c>
      <c r="F172" s="180">
        <v>115.5</v>
      </c>
      <c r="G172" s="179"/>
      <c r="H172" s="179">
        <v>146</v>
      </c>
      <c r="I172" s="181">
        <v>142</v>
      </c>
      <c r="J172" s="182" t="s">
        <v>679</v>
      </c>
      <c r="K172" s="183">
        <f t="shared" si="94"/>
        <v>30.5</v>
      </c>
      <c r="L172" s="184">
        <f t="shared" si="95"/>
        <v>0.26406926406926406</v>
      </c>
      <c r="M172" s="179" t="s">
        <v>596</v>
      </c>
      <c r="N172" s="185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31</v>
      </c>
      <c r="B173" s="177">
        <v>42151</v>
      </c>
      <c r="C173" s="177"/>
      <c r="D173" s="178" t="s">
        <v>542</v>
      </c>
      <c r="E173" s="179" t="s">
        <v>606</v>
      </c>
      <c r="F173" s="180">
        <v>237.5</v>
      </c>
      <c r="G173" s="179"/>
      <c r="H173" s="179">
        <v>279.5</v>
      </c>
      <c r="I173" s="181">
        <v>278</v>
      </c>
      <c r="J173" s="182" t="s">
        <v>633</v>
      </c>
      <c r="K173" s="183">
        <f t="shared" si="94"/>
        <v>42</v>
      </c>
      <c r="L173" s="184">
        <f t="shared" si="95"/>
        <v>0.17684210526315788</v>
      </c>
      <c r="M173" s="179" t="s">
        <v>596</v>
      </c>
      <c r="N173" s="185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32</v>
      </c>
      <c r="B174" s="177">
        <v>42174</v>
      </c>
      <c r="C174" s="177"/>
      <c r="D174" s="178" t="s">
        <v>651</v>
      </c>
      <c r="E174" s="179" t="s">
        <v>593</v>
      </c>
      <c r="F174" s="180">
        <v>340</v>
      </c>
      <c r="G174" s="179"/>
      <c r="H174" s="179">
        <v>448</v>
      </c>
      <c r="I174" s="181">
        <v>448</v>
      </c>
      <c r="J174" s="182" t="s">
        <v>633</v>
      </c>
      <c r="K174" s="183">
        <f t="shared" si="94"/>
        <v>108</v>
      </c>
      <c r="L174" s="184">
        <f t="shared" si="95"/>
        <v>0.31764705882352939</v>
      </c>
      <c r="M174" s="179" t="s">
        <v>596</v>
      </c>
      <c r="N174" s="185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33</v>
      </c>
      <c r="B175" s="177">
        <v>42191</v>
      </c>
      <c r="C175" s="177"/>
      <c r="D175" s="178" t="s">
        <v>680</v>
      </c>
      <c r="E175" s="179" t="s">
        <v>593</v>
      </c>
      <c r="F175" s="180">
        <v>390</v>
      </c>
      <c r="G175" s="179"/>
      <c r="H175" s="179">
        <v>460</v>
      </c>
      <c r="I175" s="181">
        <v>460</v>
      </c>
      <c r="J175" s="182" t="s">
        <v>633</v>
      </c>
      <c r="K175" s="183">
        <f t="shared" si="94"/>
        <v>70</v>
      </c>
      <c r="L175" s="184">
        <f t="shared" si="95"/>
        <v>0.17948717948717949</v>
      </c>
      <c r="M175" s="179" t="s">
        <v>596</v>
      </c>
      <c r="N175" s="185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6">
        <v>34</v>
      </c>
      <c r="B176" s="187">
        <v>42195</v>
      </c>
      <c r="C176" s="187"/>
      <c r="D176" s="188" t="s">
        <v>681</v>
      </c>
      <c r="E176" s="189" t="s">
        <v>593</v>
      </c>
      <c r="F176" s="190">
        <v>122.5</v>
      </c>
      <c r="G176" s="190"/>
      <c r="H176" s="191">
        <v>61</v>
      </c>
      <c r="I176" s="191">
        <v>172</v>
      </c>
      <c r="J176" s="192" t="s">
        <v>682</v>
      </c>
      <c r="K176" s="193">
        <f t="shared" si="94"/>
        <v>-61.5</v>
      </c>
      <c r="L176" s="194">
        <f t="shared" si="95"/>
        <v>-0.50204081632653064</v>
      </c>
      <c r="M176" s="190" t="s">
        <v>607</v>
      </c>
      <c r="N176" s="187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35</v>
      </c>
      <c r="B177" s="177">
        <v>42219</v>
      </c>
      <c r="C177" s="177"/>
      <c r="D177" s="178" t="s">
        <v>683</v>
      </c>
      <c r="E177" s="179" t="s">
        <v>593</v>
      </c>
      <c r="F177" s="180">
        <v>297.5</v>
      </c>
      <c r="G177" s="179"/>
      <c r="H177" s="179">
        <v>350</v>
      </c>
      <c r="I177" s="181">
        <v>360</v>
      </c>
      <c r="J177" s="182" t="s">
        <v>684</v>
      </c>
      <c r="K177" s="183">
        <f t="shared" si="94"/>
        <v>52.5</v>
      </c>
      <c r="L177" s="184">
        <f t="shared" si="95"/>
        <v>0.17647058823529413</v>
      </c>
      <c r="M177" s="179" t="s">
        <v>596</v>
      </c>
      <c r="N177" s="185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36</v>
      </c>
      <c r="B178" s="177">
        <v>42219</v>
      </c>
      <c r="C178" s="177"/>
      <c r="D178" s="178" t="s">
        <v>685</v>
      </c>
      <c r="E178" s="179" t="s">
        <v>593</v>
      </c>
      <c r="F178" s="180">
        <v>115.5</v>
      </c>
      <c r="G178" s="179"/>
      <c r="H178" s="179">
        <v>149</v>
      </c>
      <c r="I178" s="181">
        <v>140</v>
      </c>
      <c r="J178" s="182" t="s">
        <v>686</v>
      </c>
      <c r="K178" s="183">
        <f t="shared" si="94"/>
        <v>33.5</v>
      </c>
      <c r="L178" s="184">
        <f t="shared" si="95"/>
        <v>0.29004329004329005</v>
      </c>
      <c r="M178" s="179" t="s">
        <v>596</v>
      </c>
      <c r="N178" s="185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37</v>
      </c>
      <c r="B179" s="177">
        <v>42251</v>
      </c>
      <c r="C179" s="177"/>
      <c r="D179" s="178" t="s">
        <v>542</v>
      </c>
      <c r="E179" s="179" t="s">
        <v>593</v>
      </c>
      <c r="F179" s="180">
        <v>226</v>
      </c>
      <c r="G179" s="179"/>
      <c r="H179" s="179">
        <v>292</v>
      </c>
      <c r="I179" s="181">
        <v>292</v>
      </c>
      <c r="J179" s="182" t="s">
        <v>687</v>
      </c>
      <c r="K179" s="183">
        <f t="shared" si="94"/>
        <v>66</v>
      </c>
      <c r="L179" s="184">
        <f t="shared" si="95"/>
        <v>0.29203539823008851</v>
      </c>
      <c r="M179" s="179" t="s">
        <v>596</v>
      </c>
      <c r="N179" s="185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38</v>
      </c>
      <c r="B180" s="177">
        <v>42254</v>
      </c>
      <c r="C180" s="177"/>
      <c r="D180" s="178" t="s">
        <v>675</v>
      </c>
      <c r="E180" s="179" t="s">
        <v>593</v>
      </c>
      <c r="F180" s="180">
        <v>232.5</v>
      </c>
      <c r="G180" s="179"/>
      <c r="H180" s="179">
        <v>312.5</v>
      </c>
      <c r="I180" s="181">
        <v>310</v>
      </c>
      <c r="J180" s="182" t="s">
        <v>633</v>
      </c>
      <c r="K180" s="183">
        <f t="shared" si="94"/>
        <v>80</v>
      </c>
      <c r="L180" s="184">
        <f t="shared" si="95"/>
        <v>0.34408602150537637</v>
      </c>
      <c r="M180" s="179" t="s">
        <v>596</v>
      </c>
      <c r="N180" s="185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39</v>
      </c>
      <c r="B181" s="177">
        <v>42268</v>
      </c>
      <c r="C181" s="177"/>
      <c r="D181" s="178" t="s">
        <v>688</v>
      </c>
      <c r="E181" s="179" t="s">
        <v>593</v>
      </c>
      <c r="F181" s="180">
        <v>196.5</v>
      </c>
      <c r="G181" s="179"/>
      <c r="H181" s="179">
        <v>238</v>
      </c>
      <c r="I181" s="181">
        <v>238</v>
      </c>
      <c r="J181" s="182" t="s">
        <v>687</v>
      </c>
      <c r="K181" s="183">
        <f t="shared" si="94"/>
        <v>41.5</v>
      </c>
      <c r="L181" s="184">
        <f t="shared" si="95"/>
        <v>0.21119592875318066</v>
      </c>
      <c r="M181" s="179" t="s">
        <v>596</v>
      </c>
      <c r="N181" s="185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40</v>
      </c>
      <c r="B182" s="177">
        <v>42271</v>
      </c>
      <c r="C182" s="177"/>
      <c r="D182" s="178" t="s">
        <v>631</v>
      </c>
      <c r="E182" s="179" t="s">
        <v>593</v>
      </c>
      <c r="F182" s="180">
        <v>65</v>
      </c>
      <c r="G182" s="179"/>
      <c r="H182" s="179">
        <v>82</v>
      </c>
      <c r="I182" s="181">
        <v>82</v>
      </c>
      <c r="J182" s="182" t="s">
        <v>687</v>
      </c>
      <c r="K182" s="183">
        <f t="shared" si="94"/>
        <v>17</v>
      </c>
      <c r="L182" s="184">
        <f t="shared" si="95"/>
        <v>0.26153846153846155</v>
      </c>
      <c r="M182" s="179" t="s">
        <v>596</v>
      </c>
      <c r="N182" s="185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41</v>
      </c>
      <c r="B183" s="177">
        <v>42291</v>
      </c>
      <c r="C183" s="177"/>
      <c r="D183" s="178" t="s">
        <v>689</v>
      </c>
      <c r="E183" s="179" t="s">
        <v>593</v>
      </c>
      <c r="F183" s="180">
        <v>144</v>
      </c>
      <c r="G183" s="179"/>
      <c r="H183" s="179">
        <v>182.5</v>
      </c>
      <c r="I183" s="181">
        <v>181</v>
      </c>
      <c r="J183" s="182" t="s">
        <v>687</v>
      </c>
      <c r="K183" s="183">
        <f t="shared" si="94"/>
        <v>38.5</v>
      </c>
      <c r="L183" s="184">
        <f t="shared" si="95"/>
        <v>0.2673611111111111</v>
      </c>
      <c r="M183" s="179" t="s">
        <v>596</v>
      </c>
      <c r="N183" s="185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42</v>
      </c>
      <c r="B184" s="177">
        <v>42291</v>
      </c>
      <c r="C184" s="177"/>
      <c r="D184" s="178" t="s">
        <v>690</v>
      </c>
      <c r="E184" s="179" t="s">
        <v>593</v>
      </c>
      <c r="F184" s="180">
        <v>264</v>
      </c>
      <c r="G184" s="179"/>
      <c r="H184" s="179">
        <v>311</v>
      </c>
      <c r="I184" s="181">
        <v>311</v>
      </c>
      <c r="J184" s="182" t="s">
        <v>687</v>
      </c>
      <c r="K184" s="183">
        <f t="shared" si="94"/>
        <v>47</v>
      </c>
      <c r="L184" s="184">
        <f t="shared" si="95"/>
        <v>0.17803030303030304</v>
      </c>
      <c r="M184" s="179" t="s">
        <v>596</v>
      </c>
      <c r="N184" s="185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43</v>
      </c>
      <c r="B185" s="177">
        <v>42318</v>
      </c>
      <c r="C185" s="177"/>
      <c r="D185" s="178" t="s">
        <v>691</v>
      </c>
      <c r="E185" s="179" t="s">
        <v>606</v>
      </c>
      <c r="F185" s="180">
        <v>549.5</v>
      </c>
      <c r="G185" s="179"/>
      <c r="H185" s="179">
        <v>630</v>
      </c>
      <c r="I185" s="181">
        <v>630</v>
      </c>
      <c r="J185" s="182" t="s">
        <v>687</v>
      </c>
      <c r="K185" s="183">
        <f t="shared" si="94"/>
        <v>80.5</v>
      </c>
      <c r="L185" s="184">
        <f t="shared" si="95"/>
        <v>0.1464968152866242</v>
      </c>
      <c r="M185" s="179" t="s">
        <v>596</v>
      </c>
      <c r="N185" s="185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44</v>
      </c>
      <c r="B186" s="177">
        <v>42342</v>
      </c>
      <c r="C186" s="177"/>
      <c r="D186" s="178" t="s">
        <v>692</v>
      </c>
      <c r="E186" s="179" t="s">
        <v>593</v>
      </c>
      <c r="F186" s="180">
        <v>1027.5</v>
      </c>
      <c r="G186" s="179"/>
      <c r="H186" s="179">
        <v>1315</v>
      </c>
      <c r="I186" s="181">
        <v>1250</v>
      </c>
      <c r="J186" s="182" t="s">
        <v>687</v>
      </c>
      <c r="K186" s="183">
        <f t="shared" si="94"/>
        <v>287.5</v>
      </c>
      <c r="L186" s="184">
        <f t="shared" si="95"/>
        <v>0.27980535279805352</v>
      </c>
      <c r="M186" s="179" t="s">
        <v>596</v>
      </c>
      <c r="N186" s="185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45</v>
      </c>
      <c r="B187" s="177">
        <v>42367</v>
      </c>
      <c r="C187" s="177"/>
      <c r="D187" s="178" t="s">
        <v>693</v>
      </c>
      <c r="E187" s="179" t="s">
        <v>593</v>
      </c>
      <c r="F187" s="180">
        <v>465</v>
      </c>
      <c r="G187" s="179"/>
      <c r="H187" s="179">
        <v>540</v>
      </c>
      <c r="I187" s="181">
        <v>540</v>
      </c>
      <c r="J187" s="182" t="s">
        <v>687</v>
      </c>
      <c r="K187" s="183">
        <f t="shared" si="94"/>
        <v>75</v>
      </c>
      <c r="L187" s="184">
        <f t="shared" si="95"/>
        <v>0.16129032258064516</v>
      </c>
      <c r="M187" s="179" t="s">
        <v>596</v>
      </c>
      <c r="N187" s="185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46</v>
      </c>
      <c r="B188" s="177">
        <v>42380</v>
      </c>
      <c r="C188" s="177"/>
      <c r="D188" s="178" t="s">
        <v>405</v>
      </c>
      <c r="E188" s="179" t="s">
        <v>606</v>
      </c>
      <c r="F188" s="180">
        <v>81</v>
      </c>
      <c r="G188" s="179"/>
      <c r="H188" s="179">
        <v>110</v>
      </c>
      <c r="I188" s="181">
        <v>110</v>
      </c>
      <c r="J188" s="182" t="s">
        <v>687</v>
      </c>
      <c r="K188" s="183">
        <f t="shared" si="94"/>
        <v>29</v>
      </c>
      <c r="L188" s="184">
        <f t="shared" si="95"/>
        <v>0.35802469135802467</v>
      </c>
      <c r="M188" s="179" t="s">
        <v>596</v>
      </c>
      <c r="N188" s="185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47</v>
      </c>
      <c r="B189" s="177">
        <v>42382</v>
      </c>
      <c r="C189" s="177"/>
      <c r="D189" s="178" t="s">
        <v>694</v>
      </c>
      <c r="E189" s="179" t="s">
        <v>606</v>
      </c>
      <c r="F189" s="180">
        <v>417.5</v>
      </c>
      <c r="G189" s="179"/>
      <c r="H189" s="179">
        <v>547</v>
      </c>
      <c r="I189" s="181">
        <v>535</v>
      </c>
      <c r="J189" s="182" t="s">
        <v>687</v>
      </c>
      <c r="K189" s="183">
        <f t="shared" si="94"/>
        <v>129.5</v>
      </c>
      <c r="L189" s="184">
        <f t="shared" si="95"/>
        <v>0.31017964071856285</v>
      </c>
      <c r="M189" s="179" t="s">
        <v>596</v>
      </c>
      <c r="N189" s="185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48</v>
      </c>
      <c r="B190" s="177">
        <v>42408</v>
      </c>
      <c r="C190" s="177"/>
      <c r="D190" s="178" t="s">
        <v>695</v>
      </c>
      <c r="E190" s="179" t="s">
        <v>593</v>
      </c>
      <c r="F190" s="180">
        <v>650</v>
      </c>
      <c r="G190" s="179"/>
      <c r="H190" s="179">
        <v>800</v>
      </c>
      <c r="I190" s="181">
        <v>800</v>
      </c>
      <c r="J190" s="182" t="s">
        <v>687</v>
      </c>
      <c r="K190" s="183">
        <f t="shared" si="94"/>
        <v>150</v>
      </c>
      <c r="L190" s="184">
        <f t="shared" si="95"/>
        <v>0.23076923076923078</v>
      </c>
      <c r="M190" s="179" t="s">
        <v>596</v>
      </c>
      <c r="N190" s="185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49</v>
      </c>
      <c r="B191" s="177">
        <v>42433</v>
      </c>
      <c r="C191" s="177"/>
      <c r="D191" s="178" t="s">
        <v>237</v>
      </c>
      <c r="E191" s="179" t="s">
        <v>593</v>
      </c>
      <c r="F191" s="180">
        <v>437.5</v>
      </c>
      <c r="G191" s="179"/>
      <c r="H191" s="179">
        <v>504.5</v>
      </c>
      <c r="I191" s="181">
        <v>522</v>
      </c>
      <c r="J191" s="182" t="s">
        <v>696</v>
      </c>
      <c r="K191" s="183">
        <f t="shared" si="94"/>
        <v>67</v>
      </c>
      <c r="L191" s="184">
        <f t="shared" si="95"/>
        <v>0.15314285714285714</v>
      </c>
      <c r="M191" s="179" t="s">
        <v>596</v>
      </c>
      <c r="N191" s="185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50</v>
      </c>
      <c r="B192" s="177">
        <v>42438</v>
      </c>
      <c r="C192" s="177"/>
      <c r="D192" s="178" t="s">
        <v>697</v>
      </c>
      <c r="E192" s="179" t="s">
        <v>593</v>
      </c>
      <c r="F192" s="180">
        <v>189.5</v>
      </c>
      <c r="G192" s="179"/>
      <c r="H192" s="179">
        <v>218</v>
      </c>
      <c r="I192" s="181">
        <v>218</v>
      </c>
      <c r="J192" s="182" t="s">
        <v>687</v>
      </c>
      <c r="K192" s="183">
        <f t="shared" si="94"/>
        <v>28.5</v>
      </c>
      <c r="L192" s="184">
        <f t="shared" si="95"/>
        <v>0.15039577836411611</v>
      </c>
      <c r="M192" s="179" t="s">
        <v>596</v>
      </c>
      <c r="N192" s="185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6">
        <v>51</v>
      </c>
      <c r="B193" s="187">
        <v>42471</v>
      </c>
      <c r="C193" s="187"/>
      <c r="D193" s="195" t="s">
        <v>698</v>
      </c>
      <c r="E193" s="190" t="s">
        <v>593</v>
      </c>
      <c r="F193" s="190">
        <v>36.5</v>
      </c>
      <c r="G193" s="191"/>
      <c r="H193" s="191">
        <v>15.85</v>
      </c>
      <c r="I193" s="191">
        <v>60</v>
      </c>
      <c r="J193" s="192" t="s">
        <v>699</v>
      </c>
      <c r="K193" s="193">
        <f t="shared" si="94"/>
        <v>-20.65</v>
      </c>
      <c r="L193" s="194">
        <f t="shared" si="95"/>
        <v>-0.5657534246575342</v>
      </c>
      <c r="M193" s="190" t="s">
        <v>607</v>
      </c>
      <c r="N193" s="198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52</v>
      </c>
      <c r="B194" s="177">
        <v>42472</v>
      </c>
      <c r="C194" s="177"/>
      <c r="D194" s="178" t="s">
        <v>700</v>
      </c>
      <c r="E194" s="179" t="s">
        <v>593</v>
      </c>
      <c r="F194" s="180">
        <v>93</v>
      </c>
      <c r="G194" s="179"/>
      <c r="H194" s="179">
        <v>149</v>
      </c>
      <c r="I194" s="181">
        <v>140</v>
      </c>
      <c r="J194" s="182" t="s">
        <v>701</v>
      </c>
      <c r="K194" s="183">
        <f t="shared" si="94"/>
        <v>56</v>
      </c>
      <c r="L194" s="184">
        <f t="shared" si="95"/>
        <v>0.60215053763440862</v>
      </c>
      <c r="M194" s="179" t="s">
        <v>596</v>
      </c>
      <c r="N194" s="185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53</v>
      </c>
      <c r="B195" s="177">
        <v>42472</v>
      </c>
      <c r="C195" s="177"/>
      <c r="D195" s="178" t="s">
        <v>702</v>
      </c>
      <c r="E195" s="179" t="s">
        <v>593</v>
      </c>
      <c r="F195" s="180">
        <v>130</v>
      </c>
      <c r="G195" s="179"/>
      <c r="H195" s="179">
        <v>150</v>
      </c>
      <c r="I195" s="181" t="s">
        <v>703</v>
      </c>
      <c r="J195" s="182" t="s">
        <v>687</v>
      </c>
      <c r="K195" s="183">
        <f t="shared" si="94"/>
        <v>20</v>
      </c>
      <c r="L195" s="184">
        <f t="shared" si="95"/>
        <v>0.15384615384615385</v>
      </c>
      <c r="M195" s="179" t="s">
        <v>596</v>
      </c>
      <c r="N195" s="185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54</v>
      </c>
      <c r="B196" s="177">
        <v>42473</v>
      </c>
      <c r="C196" s="177"/>
      <c r="D196" s="178" t="s">
        <v>704</v>
      </c>
      <c r="E196" s="179" t="s">
        <v>593</v>
      </c>
      <c r="F196" s="180">
        <v>196</v>
      </c>
      <c r="G196" s="179"/>
      <c r="H196" s="179">
        <v>299</v>
      </c>
      <c r="I196" s="181">
        <v>299</v>
      </c>
      <c r="J196" s="182" t="s">
        <v>687</v>
      </c>
      <c r="K196" s="183">
        <v>103</v>
      </c>
      <c r="L196" s="184">
        <v>0.52551020408163296</v>
      </c>
      <c r="M196" s="179" t="s">
        <v>596</v>
      </c>
      <c r="N196" s="185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55</v>
      </c>
      <c r="B197" s="177">
        <v>42473</v>
      </c>
      <c r="C197" s="177"/>
      <c r="D197" s="178" t="s">
        <v>705</v>
      </c>
      <c r="E197" s="179" t="s">
        <v>593</v>
      </c>
      <c r="F197" s="180">
        <v>88</v>
      </c>
      <c r="G197" s="179"/>
      <c r="H197" s="179">
        <v>103</v>
      </c>
      <c r="I197" s="181">
        <v>103</v>
      </c>
      <c r="J197" s="182" t="s">
        <v>687</v>
      </c>
      <c r="K197" s="183">
        <v>15</v>
      </c>
      <c r="L197" s="184">
        <v>0.170454545454545</v>
      </c>
      <c r="M197" s="179" t="s">
        <v>596</v>
      </c>
      <c r="N197" s="185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56</v>
      </c>
      <c r="B198" s="177">
        <v>42492</v>
      </c>
      <c r="C198" s="177"/>
      <c r="D198" s="178" t="s">
        <v>706</v>
      </c>
      <c r="E198" s="179" t="s">
        <v>593</v>
      </c>
      <c r="F198" s="180">
        <v>127.5</v>
      </c>
      <c r="G198" s="179"/>
      <c r="H198" s="179">
        <v>148</v>
      </c>
      <c r="I198" s="181" t="s">
        <v>707</v>
      </c>
      <c r="J198" s="182" t="s">
        <v>687</v>
      </c>
      <c r="K198" s="183">
        <f t="shared" ref="K198:K202" si="96">H198-F198</f>
        <v>20.5</v>
      </c>
      <c r="L198" s="184">
        <f t="shared" ref="L198:L202" si="97">K198/F198</f>
        <v>0.16078431372549021</v>
      </c>
      <c r="M198" s="179" t="s">
        <v>596</v>
      </c>
      <c r="N198" s="185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57</v>
      </c>
      <c r="B199" s="177">
        <v>42493</v>
      </c>
      <c r="C199" s="177"/>
      <c r="D199" s="178" t="s">
        <v>708</v>
      </c>
      <c r="E199" s="179" t="s">
        <v>593</v>
      </c>
      <c r="F199" s="180">
        <v>675</v>
      </c>
      <c r="G199" s="179"/>
      <c r="H199" s="179">
        <v>815</v>
      </c>
      <c r="I199" s="181" t="s">
        <v>709</v>
      </c>
      <c r="J199" s="182" t="s">
        <v>687</v>
      </c>
      <c r="K199" s="183">
        <f t="shared" si="96"/>
        <v>140</v>
      </c>
      <c r="L199" s="184">
        <f t="shared" si="97"/>
        <v>0.2074074074074074</v>
      </c>
      <c r="M199" s="179" t="s">
        <v>596</v>
      </c>
      <c r="N199" s="185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6">
        <v>58</v>
      </c>
      <c r="B200" s="187">
        <v>42522</v>
      </c>
      <c r="C200" s="187"/>
      <c r="D200" s="188" t="s">
        <v>710</v>
      </c>
      <c r="E200" s="189" t="s">
        <v>593</v>
      </c>
      <c r="F200" s="190">
        <v>500</v>
      </c>
      <c r="G200" s="190"/>
      <c r="H200" s="191">
        <v>232.5</v>
      </c>
      <c r="I200" s="191" t="s">
        <v>711</v>
      </c>
      <c r="J200" s="192" t="s">
        <v>712</v>
      </c>
      <c r="K200" s="193">
        <f t="shared" si="96"/>
        <v>-267.5</v>
      </c>
      <c r="L200" s="194">
        <f t="shared" si="97"/>
        <v>-0.53500000000000003</v>
      </c>
      <c r="M200" s="190" t="s">
        <v>607</v>
      </c>
      <c r="N200" s="187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59</v>
      </c>
      <c r="B201" s="177">
        <v>42527</v>
      </c>
      <c r="C201" s="177"/>
      <c r="D201" s="178" t="s">
        <v>544</v>
      </c>
      <c r="E201" s="179" t="s">
        <v>593</v>
      </c>
      <c r="F201" s="180">
        <v>110</v>
      </c>
      <c r="G201" s="179"/>
      <c r="H201" s="179">
        <v>126.5</v>
      </c>
      <c r="I201" s="181">
        <v>125</v>
      </c>
      <c r="J201" s="182" t="s">
        <v>639</v>
      </c>
      <c r="K201" s="183">
        <f t="shared" si="96"/>
        <v>16.5</v>
      </c>
      <c r="L201" s="184">
        <f t="shared" si="97"/>
        <v>0.15</v>
      </c>
      <c r="M201" s="179" t="s">
        <v>596</v>
      </c>
      <c r="N201" s="185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60</v>
      </c>
      <c r="B202" s="177">
        <v>42538</v>
      </c>
      <c r="C202" s="177"/>
      <c r="D202" s="178" t="s">
        <v>713</v>
      </c>
      <c r="E202" s="179" t="s">
        <v>593</v>
      </c>
      <c r="F202" s="180">
        <v>44</v>
      </c>
      <c r="G202" s="179"/>
      <c r="H202" s="179">
        <v>69.5</v>
      </c>
      <c r="I202" s="181">
        <v>69.5</v>
      </c>
      <c r="J202" s="182" t="s">
        <v>714</v>
      </c>
      <c r="K202" s="183">
        <f t="shared" si="96"/>
        <v>25.5</v>
      </c>
      <c r="L202" s="184">
        <f t="shared" si="97"/>
        <v>0.57954545454545459</v>
      </c>
      <c r="M202" s="179" t="s">
        <v>596</v>
      </c>
      <c r="N202" s="185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61</v>
      </c>
      <c r="B203" s="177">
        <v>42549</v>
      </c>
      <c r="C203" s="177"/>
      <c r="D203" s="178" t="s">
        <v>715</v>
      </c>
      <c r="E203" s="179" t="s">
        <v>593</v>
      </c>
      <c r="F203" s="180">
        <v>262.5</v>
      </c>
      <c r="G203" s="179"/>
      <c r="H203" s="179">
        <v>340</v>
      </c>
      <c r="I203" s="181">
        <v>333</v>
      </c>
      <c r="J203" s="182" t="s">
        <v>716</v>
      </c>
      <c r="K203" s="183">
        <v>77.5</v>
      </c>
      <c r="L203" s="184">
        <v>0.29523809523809502</v>
      </c>
      <c r="M203" s="179" t="s">
        <v>596</v>
      </c>
      <c r="N203" s="18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62</v>
      </c>
      <c r="B204" s="177">
        <v>42549</v>
      </c>
      <c r="C204" s="177"/>
      <c r="D204" s="178" t="s">
        <v>717</v>
      </c>
      <c r="E204" s="179" t="s">
        <v>593</v>
      </c>
      <c r="F204" s="180">
        <v>840</v>
      </c>
      <c r="G204" s="179"/>
      <c r="H204" s="179">
        <v>1230</v>
      </c>
      <c r="I204" s="181">
        <v>1230</v>
      </c>
      <c r="J204" s="182" t="s">
        <v>687</v>
      </c>
      <c r="K204" s="183">
        <v>390</v>
      </c>
      <c r="L204" s="184">
        <v>0.46428571428571402</v>
      </c>
      <c r="M204" s="179" t="s">
        <v>596</v>
      </c>
      <c r="N204" s="185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9">
        <v>63</v>
      </c>
      <c r="B205" s="200">
        <v>42556</v>
      </c>
      <c r="C205" s="200"/>
      <c r="D205" s="201" t="s">
        <v>718</v>
      </c>
      <c r="E205" s="202" t="s">
        <v>593</v>
      </c>
      <c r="F205" s="202">
        <v>395</v>
      </c>
      <c r="G205" s="203"/>
      <c r="H205" s="203">
        <f>(468.5+342.5)/2</f>
        <v>405.5</v>
      </c>
      <c r="I205" s="203">
        <v>510</v>
      </c>
      <c r="J205" s="204" t="s">
        <v>719</v>
      </c>
      <c r="K205" s="205">
        <f t="shared" ref="K205:K211" si="98">H205-F205</f>
        <v>10.5</v>
      </c>
      <c r="L205" s="206">
        <f t="shared" ref="L205:L211" si="99">K205/F205</f>
        <v>2.6582278481012658E-2</v>
      </c>
      <c r="M205" s="202" t="s">
        <v>616</v>
      </c>
      <c r="N205" s="200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6">
        <v>64</v>
      </c>
      <c r="B206" s="187">
        <v>42584</v>
      </c>
      <c r="C206" s="187"/>
      <c r="D206" s="188" t="s">
        <v>720</v>
      </c>
      <c r="E206" s="189" t="s">
        <v>606</v>
      </c>
      <c r="F206" s="190">
        <f>169.5-12.8</f>
        <v>156.69999999999999</v>
      </c>
      <c r="G206" s="190"/>
      <c r="H206" s="191">
        <v>77</v>
      </c>
      <c r="I206" s="191" t="s">
        <v>721</v>
      </c>
      <c r="J206" s="192" t="s">
        <v>722</v>
      </c>
      <c r="K206" s="193">
        <f t="shared" si="98"/>
        <v>-79.699999999999989</v>
      </c>
      <c r="L206" s="194">
        <f t="shared" si="99"/>
        <v>-0.50861518825781749</v>
      </c>
      <c r="M206" s="190" t="s">
        <v>607</v>
      </c>
      <c r="N206" s="187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6">
        <v>65</v>
      </c>
      <c r="B207" s="187">
        <v>42586</v>
      </c>
      <c r="C207" s="187"/>
      <c r="D207" s="188" t="s">
        <v>723</v>
      </c>
      <c r="E207" s="189" t="s">
        <v>593</v>
      </c>
      <c r="F207" s="190">
        <v>400</v>
      </c>
      <c r="G207" s="190"/>
      <c r="H207" s="191">
        <v>305</v>
      </c>
      <c r="I207" s="191">
        <v>475</v>
      </c>
      <c r="J207" s="192" t="s">
        <v>724</v>
      </c>
      <c r="K207" s="193">
        <f t="shared" si="98"/>
        <v>-95</v>
      </c>
      <c r="L207" s="194">
        <f t="shared" si="99"/>
        <v>-0.23749999999999999</v>
      </c>
      <c r="M207" s="190" t="s">
        <v>607</v>
      </c>
      <c r="N207" s="187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66</v>
      </c>
      <c r="B208" s="177">
        <v>42593</v>
      </c>
      <c r="C208" s="177"/>
      <c r="D208" s="178" t="s">
        <v>725</v>
      </c>
      <c r="E208" s="179" t="s">
        <v>593</v>
      </c>
      <c r="F208" s="180">
        <v>86.5</v>
      </c>
      <c r="G208" s="179"/>
      <c r="H208" s="179">
        <v>130</v>
      </c>
      <c r="I208" s="181">
        <v>130</v>
      </c>
      <c r="J208" s="182" t="s">
        <v>726</v>
      </c>
      <c r="K208" s="183">
        <f t="shared" si="98"/>
        <v>43.5</v>
      </c>
      <c r="L208" s="184">
        <f t="shared" si="99"/>
        <v>0.50289017341040465</v>
      </c>
      <c r="M208" s="179" t="s">
        <v>596</v>
      </c>
      <c r="N208" s="185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6">
        <v>67</v>
      </c>
      <c r="B209" s="187">
        <v>42600</v>
      </c>
      <c r="C209" s="187"/>
      <c r="D209" s="188" t="s">
        <v>122</v>
      </c>
      <c r="E209" s="189" t="s">
        <v>593</v>
      </c>
      <c r="F209" s="190">
        <v>133.5</v>
      </c>
      <c r="G209" s="190"/>
      <c r="H209" s="191">
        <v>126.5</v>
      </c>
      <c r="I209" s="191">
        <v>178</v>
      </c>
      <c r="J209" s="192" t="s">
        <v>727</v>
      </c>
      <c r="K209" s="193">
        <f t="shared" si="98"/>
        <v>-7</v>
      </c>
      <c r="L209" s="194">
        <f t="shared" si="99"/>
        <v>-5.2434456928838954E-2</v>
      </c>
      <c r="M209" s="190" t="s">
        <v>607</v>
      </c>
      <c r="N209" s="187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68</v>
      </c>
      <c r="B210" s="177">
        <v>42613</v>
      </c>
      <c r="C210" s="177"/>
      <c r="D210" s="178" t="s">
        <v>728</v>
      </c>
      <c r="E210" s="179" t="s">
        <v>593</v>
      </c>
      <c r="F210" s="180">
        <v>560</v>
      </c>
      <c r="G210" s="179"/>
      <c r="H210" s="179">
        <v>725</v>
      </c>
      <c r="I210" s="181">
        <v>725</v>
      </c>
      <c r="J210" s="182" t="s">
        <v>633</v>
      </c>
      <c r="K210" s="183">
        <f t="shared" si="98"/>
        <v>165</v>
      </c>
      <c r="L210" s="184">
        <f t="shared" si="99"/>
        <v>0.29464285714285715</v>
      </c>
      <c r="M210" s="179" t="s">
        <v>596</v>
      </c>
      <c r="N210" s="185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69</v>
      </c>
      <c r="B211" s="177">
        <v>42614</v>
      </c>
      <c r="C211" s="177"/>
      <c r="D211" s="178" t="s">
        <v>729</v>
      </c>
      <c r="E211" s="179" t="s">
        <v>593</v>
      </c>
      <c r="F211" s="180">
        <v>160.5</v>
      </c>
      <c r="G211" s="179"/>
      <c r="H211" s="179">
        <v>210</v>
      </c>
      <c r="I211" s="181">
        <v>210</v>
      </c>
      <c r="J211" s="182" t="s">
        <v>633</v>
      </c>
      <c r="K211" s="183">
        <f t="shared" si="98"/>
        <v>49.5</v>
      </c>
      <c r="L211" s="184">
        <f t="shared" si="99"/>
        <v>0.30841121495327101</v>
      </c>
      <c r="M211" s="179" t="s">
        <v>596</v>
      </c>
      <c r="N211" s="185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70</v>
      </c>
      <c r="B212" s="177">
        <v>42646</v>
      </c>
      <c r="C212" s="177"/>
      <c r="D212" s="178" t="s">
        <v>417</v>
      </c>
      <c r="E212" s="179" t="s">
        <v>593</v>
      </c>
      <c r="F212" s="180">
        <v>430</v>
      </c>
      <c r="G212" s="179"/>
      <c r="H212" s="179">
        <v>596</v>
      </c>
      <c r="I212" s="181">
        <v>575</v>
      </c>
      <c r="J212" s="182" t="s">
        <v>730</v>
      </c>
      <c r="K212" s="183">
        <v>166</v>
      </c>
      <c r="L212" s="184">
        <v>0.38604651162790699</v>
      </c>
      <c r="M212" s="179" t="s">
        <v>596</v>
      </c>
      <c r="N212" s="185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71</v>
      </c>
      <c r="B213" s="177">
        <v>42657</v>
      </c>
      <c r="C213" s="177"/>
      <c r="D213" s="178" t="s">
        <v>731</v>
      </c>
      <c r="E213" s="179" t="s">
        <v>593</v>
      </c>
      <c r="F213" s="180">
        <v>280</v>
      </c>
      <c r="G213" s="179"/>
      <c r="H213" s="179">
        <v>345</v>
      </c>
      <c r="I213" s="181">
        <v>345</v>
      </c>
      <c r="J213" s="182" t="s">
        <v>633</v>
      </c>
      <c r="K213" s="183">
        <f t="shared" ref="K213:K218" si="100">H213-F213</f>
        <v>65</v>
      </c>
      <c r="L213" s="184">
        <f t="shared" ref="L213:L214" si="101">K213/F213</f>
        <v>0.23214285714285715</v>
      </c>
      <c r="M213" s="179" t="s">
        <v>596</v>
      </c>
      <c r="N213" s="185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72</v>
      </c>
      <c r="B214" s="177">
        <v>42657</v>
      </c>
      <c r="C214" s="177"/>
      <c r="D214" s="178" t="s">
        <v>732</v>
      </c>
      <c r="E214" s="179" t="s">
        <v>593</v>
      </c>
      <c r="F214" s="180">
        <v>245</v>
      </c>
      <c r="G214" s="179"/>
      <c r="H214" s="179">
        <v>325.5</v>
      </c>
      <c r="I214" s="181">
        <v>330</v>
      </c>
      <c r="J214" s="182" t="s">
        <v>733</v>
      </c>
      <c r="K214" s="183">
        <f t="shared" si="100"/>
        <v>80.5</v>
      </c>
      <c r="L214" s="184">
        <f t="shared" si="101"/>
        <v>0.32857142857142857</v>
      </c>
      <c r="M214" s="179" t="s">
        <v>596</v>
      </c>
      <c r="N214" s="185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73</v>
      </c>
      <c r="B215" s="177">
        <v>42660</v>
      </c>
      <c r="C215" s="177"/>
      <c r="D215" s="178" t="s">
        <v>734</v>
      </c>
      <c r="E215" s="179" t="s">
        <v>593</v>
      </c>
      <c r="F215" s="180">
        <v>125</v>
      </c>
      <c r="G215" s="179"/>
      <c r="H215" s="179">
        <v>160</v>
      </c>
      <c r="I215" s="181">
        <v>160</v>
      </c>
      <c r="J215" s="182" t="s">
        <v>687</v>
      </c>
      <c r="K215" s="183">
        <f t="shared" si="100"/>
        <v>35</v>
      </c>
      <c r="L215" s="184">
        <v>0.28000000000000003</v>
      </c>
      <c r="M215" s="179" t="s">
        <v>596</v>
      </c>
      <c r="N215" s="185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74</v>
      </c>
      <c r="B216" s="177">
        <v>42660</v>
      </c>
      <c r="C216" s="177"/>
      <c r="D216" s="178" t="s">
        <v>735</v>
      </c>
      <c r="E216" s="179" t="s">
        <v>593</v>
      </c>
      <c r="F216" s="180">
        <v>114</v>
      </c>
      <c r="G216" s="179"/>
      <c r="H216" s="179">
        <v>145</v>
      </c>
      <c r="I216" s="181">
        <v>145</v>
      </c>
      <c r="J216" s="182" t="s">
        <v>687</v>
      </c>
      <c r="K216" s="183">
        <f t="shared" si="100"/>
        <v>31</v>
      </c>
      <c r="L216" s="184">
        <f t="shared" ref="L216:L218" si="102">K216/F216</f>
        <v>0.27192982456140352</v>
      </c>
      <c r="M216" s="179" t="s">
        <v>596</v>
      </c>
      <c r="N216" s="185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75</v>
      </c>
      <c r="B217" s="177">
        <v>42660</v>
      </c>
      <c r="C217" s="177"/>
      <c r="D217" s="178" t="s">
        <v>736</v>
      </c>
      <c r="E217" s="179" t="s">
        <v>593</v>
      </c>
      <c r="F217" s="180">
        <v>212</v>
      </c>
      <c r="G217" s="179"/>
      <c r="H217" s="179">
        <v>280</v>
      </c>
      <c r="I217" s="181">
        <v>276</v>
      </c>
      <c r="J217" s="182" t="s">
        <v>737</v>
      </c>
      <c r="K217" s="183">
        <f t="shared" si="100"/>
        <v>68</v>
      </c>
      <c r="L217" s="184">
        <f t="shared" si="102"/>
        <v>0.32075471698113206</v>
      </c>
      <c r="M217" s="179" t="s">
        <v>596</v>
      </c>
      <c r="N217" s="185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76</v>
      </c>
      <c r="B218" s="177">
        <v>42678</v>
      </c>
      <c r="C218" s="177"/>
      <c r="D218" s="178" t="s">
        <v>466</v>
      </c>
      <c r="E218" s="179" t="s">
        <v>593</v>
      </c>
      <c r="F218" s="180">
        <v>155</v>
      </c>
      <c r="G218" s="179"/>
      <c r="H218" s="179">
        <v>210</v>
      </c>
      <c r="I218" s="181">
        <v>210</v>
      </c>
      <c r="J218" s="182" t="s">
        <v>738</v>
      </c>
      <c r="K218" s="183">
        <f t="shared" si="100"/>
        <v>55</v>
      </c>
      <c r="L218" s="184">
        <f t="shared" si="102"/>
        <v>0.35483870967741937</v>
      </c>
      <c r="M218" s="179" t="s">
        <v>596</v>
      </c>
      <c r="N218" s="185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6">
        <v>77</v>
      </c>
      <c r="B219" s="187">
        <v>42710</v>
      </c>
      <c r="C219" s="187"/>
      <c r="D219" s="188" t="s">
        <v>739</v>
      </c>
      <c r="E219" s="189" t="s">
        <v>593</v>
      </c>
      <c r="F219" s="190">
        <v>150.5</v>
      </c>
      <c r="G219" s="190"/>
      <c r="H219" s="191">
        <v>72.5</v>
      </c>
      <c r="I219" s="191">
        <v>174</v>
      </c>
      <c r="J219" s="192" t="s">
        <v>740</v>
      </c>
      <c r="K219" s="193">
        <v>-78</v>
      </c>
      <c r="L219" s="194">
        <v>-0.51827242524916906</v>
      </c>
      <c r="M219" s="190" t="s">
        <v>607</v>
      </c>
      <c r="N219" s="187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78</v>
      </c>
      <c r="B220" s="177">
        <v>42712</v>
      </c>
      <c r="C220" s="177"/>
      <c r="D220" s="178" t="s">
        <v>741</v>
      </c>
      <c r="E220" s="179" t="s">
        <v>593</v>
      </c>
      <c r="F220" s="180">
        <v>380</v>
      </c>
      <c r="G220" s="179"/>
      <c r="H220" s="179">
        <v>478</v>
      </c>
      <c r="I220" s="181">
        <v>468</v>
      </c>
      <c r="J220" s="182" t="s">
        <v>687</v>
      </c>
      <c r="K220" s="183">
        <f t="shared" ref="K220:K222" si="103">H220-F220</f>
        <v>98</v>
      </c>
      <c r="L220" s="184">
        <f t="shared" ref="L220:L222" si="104">K220/F220</f>
        <v>0.25789473684210529</v>
      </c>
      <c r="M220" s="179" t="s">
        <v>596</v>
      </c>
      <c r="N220" s="185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79</v>
      </c>
      <c r="B221" s="177">
        <v>42734</v>
      </c>
      <c r="C221" s="177"/>
      <c r="D221" s="178" t="s">
        <v>121</v>
      </c>
      <c r="E221" s="179" t="s">
        <v>593</v>
      </c>
      <c r="F221" s="180">
        <v>305</v>
      </c>
      <c r="G221" s="179"/>
      <c r="H221" s="179">
        <v>375</v>
      </c>
      <c r="I221" s="181">
        <v>375</v>
      </c>
      <c r="J221" s="182" t="s">
        <v>687</v>
      </c>
      <c r="K221" s="183">
        <f t="shared" si="103"/>
        <v>70</v>
      </c>
      <c r="L221" s="184">
        <f t="shared" si="104"/>
        <v>0.22950819672131148</v>
      </c>
      <c r="M221" s="179" t="s">
        <v>596</v>
      </c>
      <c r="N221" s="185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80</v>
      </c>
      <c r="B222" s="177">
        <v>42739</v>
      </c>
      <c r="C222" s="177"/>
      <c r="D222" s="178" t="s">
        <v>104</v>
      </c>
      <c r="E222" s="179" t="s">
        <v>593</v>
      </c>
      <c r="F222" s="180">
        <v>99.5</v>
      </c>
      <c r="G222" s="179"/>
      <c r="H222" s="179">
        <v>158</v>
      </c>
      <c r="I222" s="181">
        <v>158</v>
      </c>
      <c r="J222" s="182" t="s">
        <v>687</v>
      </c>
      <c r="K222" s="183">
        <f t="shared" si="103"/>
        <v>58.5</v>
      </c>
      <c r="L222" s="184">
        <f t="shared" si="104"/>
        <v>0.5879396984924623</v>
      </c>
      <c r="M222" s="179" t="s">
        <v>596</v>
      </c>
      <c r="N222" s="185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81</v>
      </c>
      <c r="B223" s="177">
        <v>42739</v>
      </c>
      <c r="C223" s="177"/>
      <c r="D223" s="178" t="s">
        <v>104</v>
      </c>
      <c r="E223" s="179" t="s">
        <v>593</v>
      </c>
      <c r="F223" s="180">
        <v>99.5</v>
      </c>
      <c r="G223" s="179"/>
      <c r="H223" s="179">
        <v>158</v>
      </c>
      <c r="I223" s="181">
        <v>158</v>
      </c>
      <c r="J223" s="182" t="s">
        <v>687</v>
      </c>
      <c r="K223" s="183">
        <v>58.5</v>
      </c>
      <c r="L223" s="184">
        <v>0.58793969849246197</v>
      </c>
      <c r="M223" s="179" t="s">
        <v>596</v>
      </c>
      <c r="N223" s="185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82</v>
      </c>
      <c r="B224" s="177">
        <v>42786</v>
      </c>
      <c r="C224" s="177"/>
      <c r="D224" s="178" t="s">
        <v>210</v>
      </c>
      <c r="E224" s="179" t="s">
        <v>593</v>
      </c>
      <c r="F224" s="180">
        <v>140.5</v>
      </c>
      <c r="G224" s="179"/>
      <c r="H224" s="179">
        <v>220</v>
      </c>
      <c r="I224" s="181">
        <v>220</v>
      </c>
      <c r="J224" s="182" t="s">
        <v>687</v>
      </c>
      <c r="K224" s="183">
        <f>H224-F224</f>
        <v>79.5</v>
      </c>
      <c r="L224" s="184">
        <f>K224/F224</f>
        <v>0.5658362989323843</v>
      </c>
      <c r="M224" s="179" t="s">
        <v>596</v>
      </c>
      <c r="N224" s="185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83</v>
      </c>
      <c r="B225" s="177">
        <v>42786</v>
      </c>
      <c r="C225" s="177"/>
      <c r="D225" s="178" t="s">
        <v>742</v>
      </c>
      <c r="E225" s="179" t="s">
        <v>593</v>
      </c>
      <c r="F225" s="180">
        <v>202.5</v>
      </c>
      <c r="G225" s="179"/>
      <c r="H225" s="179">
        <v>234</v>
      </c>
      <c r="I225" s="181">
        <v>234</v>
      </c>
      <c r="J225" s="182" t="s">
        <v>687</v>
      </c>
      <c r="K225" s="183">
        <v>31.5</v>
      </c>
      <c r="L225" s="184">
        <v>0.155555555555556</v>
      </c>
      <c r="M225" s="179" t="s">
        <v>596</v>
      </c>
      <c r="N225" s="185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84</v>
      </c>
      <c r="B226" s="177">
        <v>42818</v>
      </c>
      <c r="C226" s="177"/>
      <c r="D226" s="178" t="s">
        <v>743</v>
      </c>
      <c r="E226" s="179" t="s">
        <v>593</v>
      </c>
      <c r="F226" s="180">
        <v>300.5</v>
      </c>
      <c r="G226" s="179"/>
      <c r="H226" s="179">
        <v>417.5</v>
      </c>
      <c r="I226" s="181">
        <v>420</v>
      </c>
      <c r="J226" s="182" t="s">
        <v>744</v>
      </c>
      <c r="K226" s="183">
        <f>H226-F226</f>
        <v>117</v>
      </c>
      <c r="L226" s="184">
        <f>K226/F226</f>
        <v>0.38935108153078202</v>
      </c>
      <c r="M226" s="179" t="s">
        <v>596</v>
      </c>
      <c r="N226" s="185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85</v>
      </c>
      <c r="B227" s="177">
        <v>42818</v>
      </c>
      <c r="C227" s="177"/>
      <c r="D227" s="178" t="s">
        <v>717</v>
      </c>
      <c r="E227" s="179" t="s">
        <v>593</v>
      </c>
      <c r="F227" s="180">
        <v>850</v>
      </c>
      <c r="G227" s="179"/>
      <c r="H227" s="179">
        <v>1042.5</v>
      </c>
      <c r="I227" s="181">
        <v>1023</v>
      </c>
      <c r="J227" s="182" t="s">
        <v>745</v>
      </c>
      <c r="K227" s="183">
        <v>192.5</v>
      </c>
      <c r="L227" s="184">
        <v>0.22647058823529401</v>
      </c>
      <c r="M227" s="179" t="s">
        <v>596</v>
      </c>
      <c r="N227" s="185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86</v>
      </c>
      <c r="B228" s="177">
        <v>42830</v>
      </c>
      <c r="C228" s="177"/>
      <c r="D228" s="178" t="s">
        <v>497</v>
      </c>
      <c r="E228" s="179" t="s">
        <v>593</v>
      </c>
      <c r="F228" s="180">
        <v>785</v>
      </c>
      <c r="G228" s="179"/>
      <c r="H228" s="179">
        <v>930</v>
      </c>
      <c r="I228" s="181">
        <v>920</v>
      </c>
      <c r="J228" s="182" t="s">
        <v>746</v>
      </c>
      <c r="K228" s="183">
        <f>H228-F228</f>
        <v>145</v>
      </c>
      <c r="L228" s="184">
        <f>K228/F228</f>
        <v>0.18471337579617833</v>
      </c>
      <c r="M228" s="179" t="s">
        <v>596</v>
      </c>
      <c r="N228" s="185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6">
        <v>87</v>
      </c>
      <c r="B229" s="187">
        <v>42831</v>
      </c>
      <c r="C229" s="187"/>
      <c r="D229" s="188" t="s">
        <v>747</v>
      </c>
      <c r="E229" s="189" t="s">
        <v>593</v>
      </c>
      <c r="F229" s="190">
        <v>40</v>
      </c>
      <c r="G229" s="190"/>
      <c r="H229" s="191">
        <v>13.1</v>
      </c>
      <c r="I229" s="191">
        <v>60</v>
      </c>
      <c r="J229" s="192" t="s">
        <v>748</v>
      </c>
      <c r="K229" s="193">
        <v>-26.9</v>
      </c>
      <c r="L229" s="194">
        <v>-0.67249999999999999</v>
      </c>
      <c r="M229" s="190" t="s">
        <v>607</v>
      </c>
      <c r="N229" s="187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88</v>
      </c>
      <c r="B230" s="177">
        <v>42837</v>
      </c>
      <c r="C230" s="177"/>
      <c r="D230" s="178" t="s">
        <v>102</v>
      </c>
      <c r="E230" s="179" t="s">
        <v>593</v>
      </c>
      <c r="F230" s="180">
        <v>289.5</v>
      </c>
      <c r="G230" s="179"/>
      <c r="H230" s="179">
        <v>354</v>
      </c>
      <c r="I230" s="181">
        <v>360</v>
      </c>
      <c r="J230" s="182" t="s">
        <v>749</v>
      </c>
      <c r="K230" s="183">
        <f t="shared" ref="K230:K238" si="105">H230-F230</f>
        <v>64.5</v>
      </c>
      <c r="L230" s="184">
        <f t="shared" ref="L230:L238" si="106">K230/F230</f>
        <v>0.22279792746113988</v>
      </c>
      <c r="M230" s="179" t="s">
        <v>596</v>
      </c>
      <c r="N230" s="185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89</v>
      </c>
      <c r="B231" s="177">
        <v>42845</v>
      </c>
      <c r="C231" s="177"/>
      <c r="D231" s="178" t="s">
        <v>437</v>
      </c>
      <c r="E231" s="179" t="s">
        <v>593</v>
      </c>
      <c r="F231" s="180">
        <v>700</v>
      </c>
      <c r="G231" s="179"/>
      <c r="H231" s="179">
        <v>840</v>
      </c>
      <c r="I231" s="181">
        <v>840</v>
      </c>
      <c r="J231" s="182" t="s">
        <v>750</v>
      </c>
      <c r="K231" s="183">
        <f t="shared" si="105"/>
        <v>140</v>
      </c>
      <c r="L231" s="184">
        <f t="shared" si="106"/>
        <v>0.2</v>
      </c>
      <c r="M231" s="179" t="s">
        <v>596</v>
      </c>
      <c r="N231" s="185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90</v>
      </c>
      <c r="B232" s="177">
        <v>42887</v>
      </c>
      <c r="C232" s="177"/>
      <c r="D232" s="178" t="s">
        <v>751</v>
      </c>
      <c r="E232" s="179" t="s">
        <v>593</v>
      </c>
      <c r="F232" s="180">
        <v>130</v>
      </c>
      <c r="G232" s="179"/>
      <c r="H232" s="179">
        <v>144.25</v>
      </c>
      <c r="I232" s="181">
        <v>170</v>
      </c>
      <c r="J232" s="182" t="s">
        <v>752</v>
      </c>
      <c r="K232" s="183">
        <f t="shared" si="105"/>
        <v>14.25</v>
      </c>
      <c r="L232" s="184">
        <f t="shared" si="106"/>
        <v>0.10961538461538461</v>
      </c>
      <c r="M232" s="179" t="s">
        <v>596</v>
      </c>
      <c r="N232" s="185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91</v>
      </c>
      <c r="B233" s="177">
        <v>42901</v>
      </c>
      <c r="C233" s="177"/>
      <c r="D233" s="178" t="s">
        <v>753</v>
      </c>
      <c r="E233" s="179" t="s">
        <v>593</v>
      </c>
      <c r="F233" s="180">
        <v>214.5</v>
      </c>
      <c r="G233" s="179"/>
      <c r="H233" s="179">
        <v>262</v>
      </c>
      <c r="I233" s="181">
        <v>262</v>
      </c>
      <c r="J233" s="182" t="s">
        <v>618</v>
      </c>
      <c r="K233" s="183">
        <f t="shared" si="105"/>
        <v>47.5</v>
      </c>
      <c r="L233" s="184">
        <f t="shared" si="106"/>
        <v>0.22144522144522144</v>
      </c>
      <c r="M233" s="179" t="s">
        <v>596</v>
      </c>
      <c r="N233" s="185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7">
        <v>92</v>
      </c>
      <c r="B234" s="208">
        <v>42933</v>
      </c>
      <c r="C234" s="208"/>
      <c r="D234" s="209" t="s">
        <v>754</v>
      </c>
      <c r="E234" s="210" t="s">
        <v>593</v>
      </c>
      <c r="F234" s="211">
        <v>370</v>
      </c>
      <c r="G234" s="210"/>
      <c r="H234" s="210">
        <v>447.5</v>
      </c>
      <c r="I234" s="212">
        <v>450</v>
      </c>
      <c r="J234" s="213" t="s">
        <v>687</v>
      </c>
      <c r="K234" s="183">
        <f t="shared" si="105"/>
        <v>77.5</v>
      </c>
      <c r="L234" s="214">
        <f t="shared" si="106"/>
        <v>0.20945945945945946</v>
      </c>
      <c r="M234" s="210" t="s">
        <v>596</v>
      </c>
      <c r="N234" s="215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7">
        <v>93</v>
      </c>
      <c r="B235" s="208">
        <v>42943</v>
      </c>
      <c r="C235" s="208"/>
      <c r="D235" s="209" t="s">
        <v>208</v>
      </c>
      <c r="E235" s="210" t="s">
        <v>593</v>
      </c>
      <c r="F235" s="211">
        <v>657.5</v>
      </c>
      <c r="G235" s="210"/>
      <c r="H235" s="210">
        <v>825</v>
      </c>
      <c r="I235" s="212">
        <v>820</v>
      </c>
      <c r="J235" s="213" t="s">
        <v>687</v>
      </c>
      <c r="K235" s="183">
        <f t="shared" si="105"/>
        <v>167.5</v>
      </c>
      <c r="L235" s="214">
        <f t="shared" si="106"/>
        <v>0.25475285171102663</v>
      </c>
      <c r="M235" s="210" t="s">
        <v>596</v>
      </c>
      <c r="N235" s="215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94</v>
      </c>
      <c r="B236" s="177">
        <v>42964</v>
      </c>
      <c r="C236" s="177"/>
      <c r="D236" s="178" t="s">
        <v>385</v>
      </c>
      <c r="E236" s="179" t="s">
        <v>593</v>
      </c>
      <c r="F236" s="180">
        <v>605</v>
      </c>
      <c r="G236" s="179"/>
      <c r="H236" s="179">
        <v>750</v>
      </c>
      <c r="I236" s="181">
        <v>750</v>
      </c>
      <c r="J236" s="182" t="s">
        <v>746</v>
      </c>
      <c r="K236" s="183">
        <f t="shared" si="105"/>
        <v>145</v>
      </c>
      <c r="L236" s="184">
        <f t="shared" si="106"/>
        <v>0.23966942148760331</v>
      </c>
      <c r="M236" s="179" t="s">
        <v>596</v>
      </c>
      <c r="N236" s="185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6">
        <v>95</v>
      </c>
      <c r="B237" s="187">
        <v>42979</v>
      </c>
      <c r="C237" s="187"/>
      <c r="D237" s="195" t="s">
        <v>755</v>
      </c>
      <c r="E237" s="190" t="s">
        <v>593</v>
      </c>
      <c r="F237" s="190">
        <v>255</v>
      </c>
      <c r="G237" s="191"/>
      <c r="H237" s="191">
        <v>217.25</v>
      </c>
      <c r="I237" s="191">
        <v>320</v>
      </c>
      <c r="J237" s="192" t="s">
        <v>756</v>
      </c>
      <c r="K237" s="193">
        <f t="shared" si="105"/>
        <v>-37.75</v>
      </c>
      <c r="L237" s="196">
        <f t="shared" si="106"/>
        <v>-0.14803921568627451</v>
      </c>
      <c r="M237" s="190" t="s">
        <v>607</v>
      </c>
      <c r="N237" s="187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96</v>
      </c>
      <c r="B238" s="177">
        <v>42997</v>
      </c>
      <c r="C238" s="177"/>
      <c r="D238" s="178" t="s">
        <v>757</v>
      </c>
      <c r="E238" s="179" t="s">
        <v>593</v>
      </c>
      <c r="F238" s="180">
        <v>215</v>
      </c>
      <c r="G238" s="179"/>
      <c r="H238" s="179">
        <v>258</v>
      </c>
      <c r="I238" s="181">
        <v>258</v>
      </c>
      <c r="J238" s="182" t="s">
        <v>687</v>
      </c>
      <c r="K238" s="183">
        <f t="shared" si="105"/>
        <v>43</v>
      </c>
      <c r="L238" s="184">
        <f t="shared" si="106"/>
        <v>0.2</v>
      </c>
      <c r="M238" s="179" t="s">
        <v>596</v>
      </c>
      <c r="N238" s="185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97</v>
      </c>
      <c r="B239" s="177">
        <v>42997</v>
      </c>
      <c r="C239" s="177"/>
      <c r="D239" s="178" t="s">
        <v>757</v>
      </c>
      <c r="E239" s="179" t="s">
        <v>593</v>
      </c>
      <c r="F239" s="180">
        <v>215</v>
      </c>
      <c r="G239" s="179"/>
      <c r="H239" s="179">
        <v>258</v>
      </c>
      <c r="I239" s="181">
        <v>258</v>
      </c>
      <c r="J239" s="213" t="s">
        <v>687</v>
      </c>
      <c r="K239" s="183">
        <v>43</v>
      </c>
      <c r="L239" s="184">
        <v>0.2</v>
      </c>
      <c r="M239" s="179" t="s">
        <v>596</v>
      </c>
      <c r="N239" s="185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7">
        <v>98</v>
      </c>
      <c r="B240" s="208">
        <v>42998</v>
      </c>
      <c r="C240" s="208"/>
      <c r="D240" s="209" t="s">
        <v>758</v>
      </c>
      <c r="E240" s="210" t="s">
        <v>593</v>
      </c>
      <c r="F240" s="180">
        <v>75</v>
      </c>
      <c r="G240" s="210"/>
      <c r="H240" s="210">
        <v>90</v>
      </c>
      <c r="I240" s="212">
        <v>90</v>
      </c>
      <c r="J240" s="182" t="s">
        <v>759</v>
      </c>
      <c r="K240" s="183">
        <f t="shared" ref="K240:K245" si="107">H240-F240</f>
        <v>15</v>
      </c>
      <c r="L240" s="184">
        <f t="shared" ref="L240:L245" si="108">K240/F240</f>
        <v>0.2</v>
      </c>
      <c r="M240" s="179" t="s">
        <v>596</v>
      </c>
      <c r="N240" s="185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7">
        <v>99</v>
      </c>
      <c r="B241" s="208">
        <v>43011</v>
      </c>
      <c r="C241" s="208"/>
      <c r="D241" s="209" t="s">
        <v>760</v>
      </c>
      <c r="E241" s="210" t="s">
        <v>593</v>
      </c>
      <c r="F241" s="211">
        <v>315</v>
      </c>
      <c r="G241" s="210"/>
      <c r="H241" s="210">
        <v>392</v>
      </c>
      <c r="I241" s="212">
        <v>384</v>
      </c>
      <c r="J241" s="213" t="s">
        <v>761</v>
      </c>
      <c r="K241" s="183">
        <f t="shared" si="107"/>
        <v>77</v>
      </c>
      <c r="L241" s="214">
        <f t="shared" si="108"/>
        <v>0.24444444444444444</v>
      </c>
      <c r="M241" s="210" t="s">
        <v>596</v>
      </c>
      <c r="N241" s="215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7">
        <v>100</v>
      </c>
      <c r="B242" s="208">
        <v>43013</v>
      </c>
      <c r="C242" s="208"/>
      <c r="D242" s="209" t="s">
        <v>470</v>
      </c>
      <c r="E242" s="210" t="s">
        <v>593</v>
      </c>
      <c r="F242" s="211">
        <v>145</v>
      </c>
      <c r="G242" s="210"/>
      <c r="H242" s="210">
        <v>179</v>
      </c>
      <c r="I242" s="212">
        <v>180</v>
      </c>
      <c r="J242" s="213" t="s">
        <v>762</v>
      </c>
      <c r="K242" s="183">
        <f t="shared" si="107"/>
        <v>34</v>
      </c>
      <c r="L242" s="214">
        <f t="shared" si="108"/>
        <v>0.23448275862068965</v>
      </c>
      <c r="M242" s="210" t="s">
        <v>596</v>
      </c>
      <c r="N242" s="215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7">
        <v>101</v>
      </c>
      <c r="B243" s="208">
        <v>43014</v>
      </c>
      <c r="C243" s="208"/>
      <c r="D243" s="209" t="s">
        <v>360</v>
      </c>
      <c r="E243" s="210" t="s">
        <v>593</v>
      </c>
      <c r="F243" s="211">
        <v>256</v>
      </c>
      <c r="G243" s="210"/>
      <c r="H243" s="210">
        <v>323</v>
      </c>
      <c r="I243" s="212">
        <v>320</v>
      </c>
      <c r="J243" s="213" t="s">
        <v>687</v>
      </c>
      <c r="K243" s="183">
        <f t="shared" si="107"/>
        <v>67</v>
      </c>
      <c r="L243" s="214">
        <f t="shared" si="108"/>
        <v>0.26171875</v>
      </c>
      <c r="M243" s="210" t="s">
        <v>596</v>
      </c>
      <c r="N243" s="215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102</v>
      </c>
      <c r="B244" s="208">
        <v>43017</v>
      </c>
      <c r="C244" s="208"/>
      <c r="D244" s="209" t="s">
        <v>374</v>
      </c>
      <c r="E244" s="210" t="s">
        <v>593</v>
      </c>
      <c r="F244" s="211">
        <v>137.5</v>
      </c>
      <c r="G244" s="210"/>
      <c r="H244" s="210">
        <v>184</v>
      </c>
      <c r="I244" s="212">
        <v>183</v>
      </c>
      <c r="J244" s="213" t="s">
        <v>763</v>
      </c>
      <c r="K244" s="183">
        <f t="shared" si="107"/>
        <v>46.5</v>
      </c>
      <c r="L244" s="214">
        <f t="shared" si="108"/>
        <v>0.33818181818181819</v>
      </c>
      <c r="M244" s="210" t="s">
        <v>596</v>
      </c>
      <c r="N244" s="215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7">
        <v>103</v>
      </c>
      <c r="B245" s="208">
        <v>43018</v>
      </c>
      <c r="C245" s="208"/>
      <c r="D245" s="209" t="s">
        <v>764</v>
      </c>
      <c r="E245" s="210" t="s">
        <v>593</v>
      </c>
      <c r="F245" s="211">
        <v>125.5</v>
      </c>
      <c r="G245" s="210"/>
      <c r="H245" s="210">
        <v>158</v>
      </c>
      <c r="I245" s="212">
        <v>155</v>
      </c>
      <c r="J245" s="213" t="s">
        <v>765</v>
      </c>
      <c r="K245" s="183">
        <f t="shared" si="107"/>
        <v>32.5</v>
      </c>
      <c r="L245" s="214">
        <f t="shared" si="108"/>
        <v>0.25896414342629481</v>
      </c>
      <c r="M245" s="210" t="s">
        <v>596</v>
      </c>
      <c r="N245" s="215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7">
        <v>104</v>
      </c>
      <c r="B246" s="208">
        <v>43018</v>
      </c>
      <c r="C246" s="208"/>
      <c r="D246" s="209" t="s">
        <v>766</v>
      </c>
      <c r="E246" s="210" t="s">
        <v>593</v>
      </c>
      <c r="F246" s="211">
        <v>895</v>
      </c>
      <c r="G246" s="210"/>
      <c r="H246" s="210">
        <v>1122.5</v>
      </c>
      <c r="I246" s="212">
        <v>1078</v>
      </c>
      <c r="J246" s="213" t="s">
        <v>767</v>
      </c>
      <c r="K246" s="183">
        <v>227.5</v>
      </c>
      <c r="L246" s="214">
        <v>0.25418994413407803</v>
      </c>
      <c r="M246" s="210" t="s">
        <v>596</v>
      </c>
      <c r="N246" s="215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7">
        <v>105</v>
      </c>
      <c r="B247" s="208">
        <v>43020</v>
      </c>
      <c r="C247" s="208"/>
      <c r="D247" s="209" t="s">
        <v>369</v>
      </c>
      <c r="E247" s="210" t="s">
        <v>593</v>
      </c>
      <c r="F247" s="211">
        <v>525</v>
      </c>
      <c r="G247" s="210"/>
      <c r="H247" s="210">
        <v>629</v>
      </c>
      <c r="I247" s="212">
        <v>629</v>
      </c>
      <c r="J247" s="213" t="s">
        <v>687</v>
      </c>
      <c r="K247" s="183">
        <v>104</v>
      </c>
      <c r="L247" s="214">
        <v>0.19809523809523799</v>
      </c>
      <c r="M247" s="210" t="s">
        <v>596</v>
      </c>
      <c r="N247" s="215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7">
        <v>106</v>
      </c>
      <c r="B248" s="208">
        <v>43046</v>
      </c>
      <c r="C248" s="208"/>
      <c r="D248" s="209" t="s">
        <v>410</v>
      </c>
      <c r="E248" s="210" t="s">
        <v>593</v>
      </c>
      <c r="F248" s="211">
        <v>740</v>
      </c>
      <c r="G248" s="210"/>
      <c r="H248" s="210">
        <v>892.5</v>
      </c>
      <c r="I248" s="212">
        <v>900</v>
      </c>
      <c r="J248" s="213" t="s">
        <v>768</v>
      </c>
      <c r="K248" s="183">
        <f t="shared" ref="K248:K250" si="109">H248-F248</f>
        <v>152.5</v>
      </c>
      <c r="L248" s="214">
        <f t="shared" ref="L248:L250" si="110">K248/F248</f>
        <v>0.20608108108108109</v>
      </c>
      <c r="M248" s="210" t="s">
        <v>596</v>
      </c>
      <c r="N248" s="215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107</v>
      </c>
      <c r="B249" s="177">
        <v>43073</v>
      </c>
      <c r="C249" s="177"/>
      <c r="D249" s="178" t="s">
        <v>769</v>
      </c>
      <c r="E249" s="179" t="s">
        <v>593</v>
      </c>
      <c r="F249" s="180">
        <v>118.5</v>
      </c>
      <c r="G249" s="179"/>
      <c r="H249" s="179">
        <v>143.5</v>
      </c>
      <c r="I249" s="181">
        <v>145</v>
      </c>
      <c r="J249" s="182" t="s">
        <v>770</v>
      </c>
      <c r="K249" s="183">
        <f t="shared" si="109"/>
        <v>25</v>
      </c>
      <c r="L249" s="184">
        <f t="shared" si="110"/>
        <v>0.2109704641350211</v>
      </c>
      <c r="M249" s="179" t="s">
        <v>596</v>
      </c>
      <c r="N249" s="185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6">
        <v>108</v>
      </c>
      <c r="B250" s="187">
        <v>43090</v>
      </c>
      <c r="C250" s="187"/>
      <c r="D250" s="188" t="s">
        <v>442</v>
      </c>
      <c r="E250" s="189" t="s">
        <v>593</v>
      </c>
      <c r="F250" s="190">
        <v>715</v>
      </c>
      <c r="G250" s="190"/>
      <c r="H250" s="191">
        <v>500</v>
      </c>
      <c r="I250" s="191">
        <v>872</v>
      </c>
      <c r="J250" s="192" t="s">
        <v>771</v>
      </c>
      <c r="K250" s="193">
        <f t="shared" si="109"/>
        <v>-215</v>
      </c>
      <c r="L250" s="194">
        <f t="shared" si="110"/>
        <v>-0.30069930069930068</v>
      </c>
      <c r="M250" s="190" t="s">
        <v>607</v>
      </c>
      <c r="N250" s="187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109</v>
      </c>
      <c r="B251" s="177">
        <v>43098</v>
      </c>
      <c r="C251" s="177"/>
      <c r="D251" s="178" t="s">
        <v>760</v>
      </c>
      <c r="E251" s="179" t="s">
        <v>593</v>
      </c>
      <c r="F251" s="180">
        <v>435</v>
      </c>
      <c r="G251" s="179"/>
      <c r="H251" s="179">
        <v>542.5</v>
      </c>
      <c r="I251" s="181">
        <v>539</v>
      </c>
      <c r="J251" s="182" t="s">
        <v>687</v>
      </c>
      <c r="K251" s="183">
        <v>107.5</v>
      </c>
      <c r="L251" s="184">
        <v>0.247126436781609</v>
      </c>
      <c r="M251" s="179" t="s">
        <v>596</v>
      </c>
      <c r="N251" s="185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110</v>
      </c>
      <c r="B252" s="177">
        <v>43098</v>
      </c>
      <c r="C252" s="177"/>
      <c r="D252" s="178" t="s">
        <v>562</v>
      </c>
      <c r="E252" s="179" t="s">
        <v>593</v>
      </c>
      <c r="F252" s="180">
        <v>885</v>
      </c>
      <c r="G252" s="179"/>
      <c r="H252" s="179">
        <v>1090</v>
      </c>
      <c r="I252" s="181">
        <v>1084</v>
      </c>
      <c r="J252" s="182" t="s">
        <v>687</v>
      </c>
      <c r="K252" s="183">
        <v>205</v>
      </c>
      <c r="L252" s="184">
        <v>0.23163841807909599</v>
      </c>
      <c r="M252" s="179" t="s">
        <v>596</v>
      </c>
      <c r="N252" s="185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111</v>
      </c>
      <c r="B253" s="217">
        <v>43192</v>
      </c>
      <c r="C253" s="217"/>
      <c r="D253" s="195" t="s">
        <v>772</v>
      </c>
      <c r="E253" s="190" t="s">
        <v>593</v>
      </c>
      <c r="F253" s="218">
        <v>478.5</v>
      </c>
      <c r="G253" s="190"/>
      <c r="H253" s="190">
        <v>442</v>
      </c>
      <c r="I253" s="191">
        <v>613</v>
      </c>
      <c r="J253" s="192" t="s">
        <v>773</v>
      </c>
      <c r="K253" s="193">
        <f t="shared" ref="K253:K256" si="111">H253-F253</f>
        <v>-36.5</v>
      </c>
      <c r="L253" s="194">
        <f t="shared" ref="L253:L256" si="112">K253/F253</f>
        <v>-7.6280041797283177E-2</v>
      </c>
      <c r="M253" s="190" t="s">
        <v>607</v>
      </c>
      <c r="N253" s="187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6">
        <v>112</v>
      </c>
      <c r="B254" s="187">
        <v>43194</v>
      </c>
      <c r="C254" s="187"/>
      <c r="D254" s="188" t="s">
        <v>774</v>
      </c>
      <c r="E254" s="189" t="s">
        <v>593</v>
      </c>
      <c r="F254" s="190">
        <f>141.5-7.3</f>
        <v>134.19999999999999</v>
      </c>
      <c r="G254" s="190"/>
      <c r="H254" s="191">
        <v>77</v>
      </c>
      <c r="I254" s="191">
        <v>180</v>
      </c>
      <c r="J254" s="192" t="s">
        <v>775</v>
      </c>
      <c r="K254" s="193">
        <f t="shared" si="111"/>
        <v>-57.199999999999989</v>
      </c>
      <c r="L254" s="194">
        <f t="shared" si="112"/>
        <v>-0.42622950819672129</v>
      </c>
      <c r="M254" s="190" t="s">
        <v>607</v>
      </c>
      <c r="N254" s="187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6">
        <v>113</v>
      </c>
      <c r="B255" s="187">
        <v>43209</v>
      </c>
      <c r="C255" s="187"/>
      <c r="D255" s="188" t="s">
        <v>776</v>
      </c>
      <c r="E255" s="189" t="s">
        <v>593</v>
      </c>
      <c r="F255" s="190">
        <v>430</v>
      </c>
      <c r="G255" s="190"/>
      <c r="H255" s="191">
        <v>220</v>
      </c>
      <c r="I255" s="191">
        <v>537</v>
      </c>
      <c r="J255" s="192" t="s">
        <v>777</v>
      </c>
      <c r="K255" s="193">
        <f t="shared" si="111"/>
        <v>-210</v>
      </c>
      <c r="L255" s="194">
        <f t="shared" si="112"/>
        <v>-0.48837209302325579</v>
      </c>
      <c r="M255" s="190" t="s">
        <v>607</v>
      </c>
      <c r="N255" s="187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7">
        <v>114</v>
      </c>
      <c r="B256" s="208">
        <v>43220</v>
      </c>
      <c r="C256" s="208"/>
      <c r="D256" s="209" t="s">
        <v>778</v>
      </c>
      <c r="E256" s="210" t="s">
        <v>593</v>
      </c>
      <c r="F256" s="210">
        <v>153.5</v>
      </c>
      <c r="G256" s="210"/>
      <c r="H256" s="210">
        <v>196</v>
      </c>
      <c r="I256" s="212">
        <v>196</v>
      </c>
      <c r="J256" s="182" t="s">
        <v>779</v>
      </c>
      <c r="K256" s="183">
        <f t="shared" si="111"/>
        <v>42.5</v>
      </c>
      <c r="L256" s="184">
        <f t="shared" si="112"/>
        <v>0.27687296416938112</v>
      </c>
      <c r="M256" s="179" t="s">
        <v>596</v>
      </c>
      <c r="N256" s="185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6">
        <v>115</v>
      </c>
      <c r="B257" s="187">
        <v>43306</v>
      </c>
      <c r="C257" s="187"/>
      <c r="D257" s="188" t="s">
        <v>747</v>
      </c>
      <c r="E257" s="189" t="s">
        <v>593</v>
      </c>
      <c r="F257" s="190">
        <v>27.5</v>
      </c>
      <c r="G257" s="190"/>
      <c r="H257" s="191">
        <v>13.1</v>
      </c>
      <c r="I257" s="191">
        <v>60</v>
      </c>
      <c r="J257" s="192" t="s">
        <v>780</v>
      </c>
      <c r="K257" s="193">
        <v>-14.4</v>
      </c>
      <c r="L257" s="194">
        <v>-0.52363636363636401</v>
      </c>
      <c r="M257" s="190" t="s">
        <v>607</v>
      </c>
      <c r="N257" s="187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116</v>
      </c>
      <c r="B258" s="217">
        <v>43318</v>
      </c>
      <c r="C258" s="217"/>
      <c r="D258" s="195" t="s">
        <v>781</v>
      </c>
      <c r="E258" s="190" t="s">
        <v>593</v>
      </c>
      <c r="F258" s="190">
        <v>148.5</v>
      </c>
      <c r="G258" s="190"/>
      <c r="H258" s="190">
        <v>102</v>
      </c>
      <c r="I258" s="191">
        <v>182</v>
      </c>
      <c r="J258" s="192" t="s">
        <v>782</v>
      </c>
      <c r="K258" s="193">
        <f>H258-F258</f>
        <v>-46.5</v>
      </c>
      <c r="L258" s="194">
        <f>K258/F258</f>
        <v>-0.31313131313131315</v>
      </c>
      <c r="M258" s="190" t="s">
        <v>607</v>
      </c>
      <c r="N258" s="187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117</v>
      </c>
      <c r="B259" s="177">
        <v>43335</v>
      </c>
      <c r="C259" s="177"/>
      <c r="D259" s="178" t="s">
        <v>783</v>
      </c>
      <c r="E259" s="179" t="s">
        <v>593</v>
      </c>
      <c r="F259" s="210">
        <v>285</v>
      </c>
      <c r="G259" s="179"/>
      <c r="H259" s="179">
        <v>355</v>
      </c>
      <c r="I259" s="181">
        <v>364</v>
      </c>
      <c r="J259" s="182" t="s">
        <v>784</v>
      </c>
      <c r="K259" s="183">
        <v>70</v>
      </c>
      <c r="L259" s="184">
        <v>0.24561403508771901</v>
      </c>
      <c r="M259" s="179" t="s">
        <v>596</v>
      </c>
      <c r="N259" s="185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118</v>
      </c>
      <c r="B260" s="177">
        <v>43341</v>
      </c>
      <c r="C260" s="177"/>
      <c r="D260" s="178" t="s">
        <v>400</v>
      </c>
      <c r="E260" s="179" t="s">
        <v>593</v>
      </c>
      <c r="F260" s="210">
        <v>525</v>
      </c>
      <c r="G260" s="179"/>
      <c r="H260" s="179">
        <v>585</v>
      </c>
      <c r="I260" s="181">
        <v>635</v>
      </c>
      <c r="J260" s="182" t="s">
        <v>785</v>
      </c>
      <c r="K260" s="183">
        <f t="shared" ref="K260:K311" si="113">H260-F260</f>
        <v>60</v>
      </c>
      <c r="L260" s="184">
        <f t="shared" ref="L260:L311" si="114">K260/F260</f>
        <v>0.11428571428571428</v>
      </c>
      <c r="M260" s="179" t="s">
        <v>596</v>
      </c>
      <c r="N260" s="185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119</v>
      </c>
      <c r="B261" s="177">
        <v>43395</v>
      </c>
      <c r="C261" s="177"/>
      <c r="D261" s="178" t="s">
        <v>385</v>
      </c>
      <c r="E261" s="179" t="s">
        <v>593</v>
      </c>
      <c r="F261" s="210">
        <v>475</v>
      </c>
      <c r="G261" s="179"/>
      <c r="H261" s="179">
        <v>574</v>
      </c>
      <c r="I261" s="181">
        <v>570</v>
      </c>
      <c r="J261" s="182" t="s">
        <v>687</v>
      </c>
      <c r="K261" s="183">
        <f t="shared" si="113"/>
        <v>99</v>
      </c>
      <c r="L261" s="184">
        <f t="shared" si="114"/>
        <v>0.20842105263157895</v>
      </c>
      <c r="M261" s="179" t="s">
        <v>596</v>
      </c>
      <c r="N261" s="185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7">
        <v>120</v>
      </c>
      <c r="B262" s="208">
        <v>43397</v>
      </c>
      <c r="C262" s="208"/>
      <c r="D262" s="209" t="s">
        <v>786</v>
      </c>
      <c r="E262" s="210" t="s">
        <v>593</v>
      </c>
      <c r="F262" s="210">
        <v>707.5</v>
      </c>
      <c r="G262" s="210"/>
      <c r="H262" s="210">
        <v>872</v>
      </c>
      <c r="I262" s="212">
        <v>872</v>
      </c>
      <c r="J262" s="213" t="s">
        <v>687</v>
      </c>
      <c r="K262" s="183">
        <f t="shared" si="113"/>
        <v>164.5</v>
      </c>
      <c r="L262" s="214">
        <f t="shared" si="114"/>
        <v>0.23250883392226149</v>
      </c>
      <c r="M262" s="210" t="s">
        <v>596</v>
      </c>
      <c r="N262" s="215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7">
        <v>121</v>
      </c>
      <c r="B263" s="208">
        <v>43398</v>
      </c>
      <c r="C263" s="208"/>
      <c r="D263" s="209" t="s">
        <v>787</v>
      </c>
      <c r="E263" s="210" t="s">
        <v>593</v>
      </c>
      <c r="F263" s="210">
        <v>162</v>
      </c>
      <c r="G263" s="210"/>
      <c r="H263" s="210">
        <v>204</v>
      </c>
      <c r="I263" s="212">
        <v>209</v>
      </c>
      <c r="J263" s="213" t="s">
        <v>788</v>
      </c>
      <c r="K263" s="183">
        <f t="shared" si="113"/>
        <v>42</v>
      </c>
      <c r="L263" s="214">
        <f t="shared" si="114"/>
        <v>0.25925925925925924</v>
      </c>
      <c r="M263" s="210" t="s">
        <v>596</v>
      </c>
      <c r="N263" s="215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7">
        <v>122</v>
      </c>
      <c r="B264" s="208">
        <v>43399</v>
      </c>
      <c r="C264" s="208"/>
      <c r="D264" s="209" t="s">
        <v>490</v>
      </c>
      <c r="E264" s="210" t="s">
        <v>593</v>
      </c>
      <c r="F264" s="210">
        <v>240</v>
      </c>
      <c r="G264" s="210"/>
      <c r="H264" s="210">
        <v>297</v>
      </c>
      <c r="I264" s="212">
        <v>297</v>
      </c>
      <c r="J264" s="213" t="s">
        <v>687</v>
      </c>
      <c r="K264" s="219">
        <f t="shared" si="113"/>
        <v>57</v>
      </c>
      <c r="L264" s="214">
        <f t="shared" si="114"/>
        <v>0.23749999999999999</v>
      </c>
      <c r="M264" s="210" t="s">
        <v>596</v>
      </c>
      <c r="N264" s="215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123</v>
      </c>
      <c r="B265" s="177">
        <v>43439</v>
      </c>
      <c r="C265" s="177"/>
      <c r="D265" s="178" t="s">
        <v>789</v>
      </c>
      <c r="E265" s="179" t="s">
        <v>593</v>
      </c>
      <c r="F265" s="179">
        <v>202.5</v>
      </c>
      <c r="G265" s="179"/>
      <c r="H265" s="179">
        <v>255</v>
      </c>
      <c r="I265" s="181">
        <v>252</v>
      </c>
      <c r="J265" s="182" t="s">
        <v>687</v>
      </c>
      <c r="K265" s="183">
        <f t="shared" si="113"/>
        <v>52.5</v>
      </c>
      <c r="L265" s="184">
        <f t="shared" si="114"/>
        <v>0.25925925925925924</v>
      </c>
      <c r="M265" s="179" t="s">
        <v>596</v>
      </c>
      <c r="N265" s="185">
        <v>43542</v>
      </c>
      <c r="O265" s="1"/>
      <c r="P265" s="1"/>
      <c r="Q265" s="1"/>
      <c r="R265" s="6" t="s">
        <v>790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7">
        <v>124</v>
      </c>
      <c r="B266" s="208">
        <v>43465</v>
      </c>
      <c r="C266" s="177"/>
      <c r="D266" s="209" t="s">
        <v>159</v>
      </c>
      <c r="E266" s="210" t="s">
        <v>593</v>
      </c>
      <c r="F266" s="210">
        <v>710</v>
      </c>
      <c r="G266" s="210"/>
      <c r="H266" s="210">
        <v>866</v>
      </c>
      <c r="I266" s="212">
        <v>866</v>
      </c>
      <c r="J266" s="213" t="s">
        <v>687</v>
      </c>
      <c r="K266" s="183">
        <f t="shared" si="113"/>
        <v>156</v>
      </c>
      <c r="L266" s="184">
        <f t="shared" si="114"/>
        <v>0.21971830985915494</v>
      </c>
      <c r="M266" s="179" t="s">
        <v>596</v>
      </c>
      <c r="N266" s="185">
        <v>43553</v>
      </c>
      <c r="O266" s="1"/>
      <c r="P266" s="1"/>
      <c r="Q266" s="1"/>
      <c r="R266" s="6" t="s">
        <v>790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125</v>
      </c>
      <c r="B267" s="208">
        <v>43522</v>
      </c>
      <c r="C267" s="208"/>
      <c r="D267" s="209" t="s">
        <v>174</v>
      </c>
      <c r="E267" s="210" t="s">
        <v>593</v>
      </c>
      <c r="F267" s="210">
        <v>337.25</v>
      </c>
      <c r="G267" s="210"/>
      <c r="H267" s="210">
        <v>398.5</v>
      </c>
      <c r="I267" s="212">
        <v>411</v>
      </c>
      <c r="J267" s="182" t="s">
        <v>791</v>
      </c>
      <c r="K267" s="183">
        <f t="shared" si="113"/>
        <v>61.25</v>
      </c>
      <c r="L267" s="184">
        <f t="shared" si="114"/>
        <v>0.1816160118606375</v>
      </c>
      <c r="M267" s="179" t="s">
        <v>596</v>
      </c>
      <c r="N267" s="185">
        <v>43760</v>
      </c>
      <c r="O267" s="1"/>
      <c r="P267" s="1"/>
      <c r="Q267" s="1"/>
      <c r="R267" s="6" t="s">
        <v>790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126</v>
      </c>
      <c r="B268" s="221">
        <v>43559</v>
      </c>
      <c r="C268" s="221"/>
      <c r="D268" s="222" t="s">
        <v>792</v>
      </c>
      <c r="E268" s="223" t="s">
        <v>593</v>
      </c>
      <c r="F268" s="223">
        <v>130</v>
      </c>
      <c r="G268" s="223"/>
      <c r="H268" s="223">
        <v>65</v>
      </c>
      <c r="I268" s="224">
        <v>158</v>
      </c>
      <c r="J268" s="192" t="s">
        <v>793</v>
      </c>
      <c r="K268" s="193">
        <f t="shared" si="113"/>
        <v>-65</v>
      </c>
      <c r="L268" s="194">
        <f t="shared" si="114"/>
        <v>-0.5</v>
      </c>
      <c r="M268" s="190" t="s">
        <v>607</v>
      </c>
      <c r="N268" s="187">
        <v>43726</v>
      </c>
      <c r="O268" s="1"/>
      <c r="P268" s="1"/>
      <c r="Q268" s="1"/>
      <c r="R268" s="6" t="s">
        <v>794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127</v>
      </c>
      <c r="B269" s="208">
        <v>43017</v>
      </c>
      <c r="C269" s="208"/>
      <c r="D269" s="209" t="s">
        <v>210</v>
      </c>
      <c r="E269" s="210" t="s">
        <v>593</v>
      </c>
      <c r="F269" s="210">
        <v>141.5</v>
      </c>
      <c r="G269" s="210"/>
      <c r="H269" s="210">
        <v>183.5</v>
      </c>
      <c r="I269" s="212">
        <v>210</v>
      </c>
      <c r="J269" s="182" t="s">
        <v>788</v>
      </c>
      <c r="K269" s="183">
        <f t="shared" si="113"/>
        <v>42</v>
      </c>
      <c r="L269" s="184">
        <f t="shared" si="114"/>
        <v>0.29681978798586572</v>
      </c>
      <c r="M269" s="179" t="s">
        <v>596</v>
      </c>
      <c r="N269" s="185">
        <v>43042</v>
      </c>
      <c r="O269" s="1"/>
      <c r="P269" s="1"/>
      <c r="Q269" s="1"/>
      <c r="R269" s="6" t="s">
        <v>794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128</v>
      </c>
      <c r="B270" s="221">
        <v>43074</v>
      </c>
      <c r="C270" s="221"/>
      <c r="D270" s="222" t="s">
        <v>795</v>
      </c>
      <c r="E270" s="223" t="s">
        <v>593</v>
      </c>
      <c r="F270" s="218">
        <v>172</v>
      </c>
      <c r="G270" s="223"/>
      <c r="H270" s="223">
        <v>155.25</v>
      </c>
      <c r="I270" s="224">
        <v>230</v>
      </c>
      <c r="J270" s="192" t="s">
        <v>796</v>
      </c>
      <c r="K270" s="193">
        <f t="shared" si="113"/>
        <v>-16.75</v>
      </c>
      <c r="L270" s="194">
        <f t="shared" si="114"/>
        <v>-9.7383720930232565E-2</v>
      </c>
      <c r="M270" s="190" t="s">
        <v>607</v>
      </c>
      <c r="N270" s="187">
        <v>43787</v>
      </c>
      <c r="O270" s="1"/>
      <c r="P270" s="1"/>
      <c r="Q270" s="1"/>
      <c r="R270" s="6" t="s">
        <v>794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7">
        <v>129</v>
      </c>
      <c r="B271" s="208">
        <v>43398</v>
      </c>
      <c r="C271" s="208"/>
      <c r="D271" s="209" t="s">
        <v>120</v>
      </c>
      <c r="E271" s="210" t="s">
        <v>593</v>
      </c>
      <c r="F271" s="210">
        <v>698.5</v>
      </c>
      <c r="G271" s="210"/>
      <c r="H271" s="210">
        <v>890</v>
      </c>
      <c r="I271" s="212">
        <v>890</v>
      </c>
      <c r="J271" s="182" t="s">
        <v>797</v>
      </c>
      <c r="K271" s="183">
        <f t="shared" si="113"/>
        <v>191.5</v>
      </c>
      <c r="L271" s="184">
        <f t="shared" si="114"/>
        <v>0.27415891195418757</v>
      </c>
      <c r="M271" s="179" t="s">
        <v>596</v>
      </c>
      <c r="N271" s="185">
        <v>44328</v>
      </c>
      <c r="O271" s="1"/>
      <c r="P271" s="1"/>
      <c r="Q271" s="1"/>
      <c r="R271" s="6" t="s">
        <v>790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130</v>
      </c>
      <c r="B272" s="208">
        <v>42877</v>
      </c>
      <c r="C272" s="208"/>
      <c r="D272" s="209" t="s">
        <v>798</v>
      </c>
      <c r="E272" s="210" t="s">
        <v>593</v>
      </c>
      <c r="F272" s="210">
        <v>127.6</v>
      </c>
      <c r="G272" s="210"/>
      <c r="H272" s="210">
        <v>138</v>
      </c>
      <c r="I272" s="212">
        <v>190</v>
      </c>
      <c r="J272" s="182" t="s">
        <v>799</v>
      </c>
      <c r="K272" s="183">
        <f t="shared" si="113"/>
        <v>10.400000000000006</v>
      </c>
      <c r="L272" s="184">
        <f t="shared" si="114"/>
        <v>8.1504702194357417E-2</v>
      </c>
      <c r="M272" s="179" t="s">
        <v>596</v>
      </c>
      <c r="N272" s="185">
        <v>43774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7">
        <v>131</v>
      </c>
      <c r="B273" s="208">
        <v>43158</v>
      </c>
      <c r="C273" s="208"/>
      <c r="D273" s="209" t="s">
        <v>800</v>
      </c>
      <c r="E273" s="210" t="s">
        <v>593</v>
      </c>
      <c r="F273" s="210">
        <v>317</v>
      </c>
      <c r="G273" s="210"/>
      <c r="H273" s="210">
        <v>382.5</v>
      </c>
      <c r="I273" s="212">
        <v>398</v>
      </c>
      <c r="J273" s="182" t="s">
        <v>801</v>
      </c>
      <c r="K273" s="183">
        <f t="shared" si="113"/>
        <v>65.5</v>
      </c>
      <c r="L273" s="184">
        <f t="shared" si="114"/>
        <v>0.20662460567823343</v>
      </c>
      <c r="M273" s="179" t="s">
        <v>596</v>
      </c>
      <c r="N273" s="185">
        <v>44238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132</v>
      </c>
      <c r="B274" s="221">
        <v>43164</v>
      </c>
      <c r="C274" s="221"/>
      <c r="D274" s="222" t="s">
        <v>166</v>
      </c>
      <c r="E274" s="223" t="s">
        <v>593</v>
      </c>
      <c r="F274" s="218">
        <f>510-14.4</f>
        <v>495.6</v>
      </c>
      <c r="G274" s="223"/>
      <c r="H274" s="223">
        <v>350</v>
      </c>
      <c r="I274" s="224">
        <v>672</v>
      </c>
      <c r="J274" s="192" t="s">
        <v>802</v>
      </c>
      <c r="K274" s="193">
        <f t="shared" si="113"/>
        <v>-145.60000000000002</v>
      </c>
      <c r="L274" s="194">
        <f t="shared" si="114"/>
        <v>-0.29378531073446329</v>
      </c>
      <c r="M274" s="190" t="s">
        <v>607</v>
      </c>
      <c r="N274" s="187">
        <v>43887</v>
      </c>
      <c r="O274" s="1"/>
      <c r="P274" s="1"/>
      <c r="Q274" s="1"/>
      <c r="R274" s="6" t="s">
        <v>790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133</v>
      </c>
      <c r="B275" s="221">
        <v>43237</v>
      </c>
      <c r="C275" s="221"/>
      <c r="D275" s="222" t="s">
        <v>803</v>
      </c>
      <c r="E275" s="223" t="s">
        <v>593</v>
      </c>
      <c r="F275" s="218">
        <v>230.3</v>
      </c>
      <c r="G275" s="223"/>
      <c r="H275" s="223">
        <v>102.5</v>
      </c>
      <c r="I275" s="224">
        <v>348</v>
      </c>
      <c r="J275" s="192" t="s">
        <v>804</v>
      </c>
      <c r="K275" s="193">
        <f t="shared" si="113"/>
        <v>-127.80000000000001</v>
      </c>
      <c r="L275" s="194">
        <f t="shared" si="114"/>
        <v>-0.55492835432045162</v>
      </c>
      <c r="M275" s="190" t="s">
        <v>607</v>
      </c>
      <c r="N275" s="187">
        <v>43896</v>
      </c>
      <c r="O275" s="1"/>
      <c r="P275" s="1"/>
      <c r="Q275" s="1"/>
      <c r="R275" s="6" t="s">
        <v>790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134</v>
      </c>
      <c r="B276" s="208">
        <v>43258</v>
      </c>
      <c r="C276" s="208"/>
      <c r="D276" s="209" t="s">
        <v>446</v>
      </c>
      <c r="E276" s="210" t="s">
        <v>593</v>
      </c>
      <c r="F276" s="210">
        <f>342.5-5.1</f>
        <v>337.4</v>
      </c>
      <c r="G276" s="210"/>
      <c r="H276" s="210">
        <v>412.5</v>
      </c>
      <c r="I276" s="212">
        <v>439</v>
      </c>
      <c r="J276" s="182" t="s">
        <v>805</v>
      </c>
      <c r="K276" s="183">
        <f t="shared" si="113"/>
        <v>75.100000000000023</v>
      </c>
      <c r="L276" s="184">
        <f t="shared" si="114"/>
        <v>0.22258446947243635</v>
      </c>
      <c r="M276" s="179" t="s">
        <v>596</v>
      </c>
      <c r="N276" s="185">
        <v>44230</v>
      </c>
      <c r="O276" s="1"/>
      <c r="P276" s="1"/>
      <c r="Q276" s="1"/>
      <c r="R276" s="6" t="s">
        <v>794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1">
        <v>135</v>
      </c>
      <c r="B277" s="200">
        <v>43285</v>
      </c>
      <c r="C277" s="200"/>
      <c r="D277" s="201" t="s">
        <v>58</v>
      </c>
      <c r="E277" s="202" t="s">
        <v>593</v>
      </c>
      <c r="F277" s="202">
        <f>127.5-5.53</f>
        <v>121.97</v>
      </c>
      <c r="G277" s="203"/>
      <c r="H277" s="203">
        <v>122.5</v>
      </c>
      <c r="I277" s="203">
        <v>170</v>
      </c>
      <c r="J277" s="204" t="s">
        <v>806</v>
      </c>
      <c r="K277" s="205">
        <f t="shared" si="113"/>
        <v>0.53000000000000114</v>
      </c>
      <c r="L277" s="206">
        <f t="shared" si="114"/>
        <v>4.3453308190538747E-3</v>
      </c>
      <c r="M277" s="202" t="s">
        <v>616</v>
      </c>
      <c r="N277" s="200">
        <v>44431</v>
      </c>
      <c r="O277" s="1"/>
      <c r="P277" s="1"/>
      <c r="Q277" s="1"/>
      <c r="R277" s="6" t="s">
        <v>790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136</v>
      </c>
      <c r="B278" s="221">
        <v>43294</v>
      </c>
      <c r="C278" s="221"/>
      <c r="D278" s="222" t="s">
        <v>807</v>
      </c>
      <c r="E278" s="223" t="s">
        <v>593</v>
      </c>
      <c r="F278" s="218">
        <v>46.5</v>
      </c>
      <c r="G278" s="223"/>
      <c r="H278" s="223">
        <v>17</v>
      </c>
      <c r="I278" s="224">
        <v>59</v>
      </c>
      <c r="J278" s="192" t="s">
        <v>808</v>
      </c>
      <c r="K278" s="193">
        <f t="shared" si="113"/>
        <v>-29.5</v>
      </c>
      <c r="L278" s="194">
        <f t="shared" si="114"/>
        <v>-0.63440860215053763</v>
      </c>
      <c r="M278" s="190" t="s">
        <v>607</v>
      </c>
      <c r="N278" s="187">
        <v>43887</v>
      </c>
      <c r="O278" s="1"/>
      <c r="P278" s="1"/>
      <c r="Q278" s="1"/>
      <c r="R278" s="6" t="s">
        <v>790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137</v>
      </c>
      <c r="B279" s="208">
        <v>43396</v>
      </c>
      <c r="C279" s="208"/>
      <c r="D279" s="209" t="s">
        <v>429</v>
      </c>
      <c r="E279" s="210" t="s">
        <v>593</v>
      </c>
      <c r="F279" s="210">
        <v>156.5</v>
      </c>
      <c r="G279" s="210"/>
      <c r="H279" s="210">
        <v>207.5</v>
      </c>
      <c r="I279" s="212">
        <v>191</v>
      </c>
      <c r="J279" s="182" t="s">
        <v>687</v>
      </c>
      <c r="K279" s="183">
        <f t="shared" si="113"/>
        <v>51</v>
      </c>
      <c r="L279" s="184">
        <f t="shared" si="114"/>
        <v>0.32587859424920129</v>
      </c>
      <c r="M279" s="179" t="s">
        <v>596</v>
      </c>
      <c r="N279" s="185">
        <v>44369</v>
      </c>
      <c r="O279" s="1"/>
      <c r="P279" s="1"/>
      <c r="Q279" s="1"/>
      <c r="R279" s="6" t="s">
        <v>790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7">
        <v>138</v>
      </c>
      <c r="B280" s="208">
        <v>43439</v>
      </c>
      <c r="C280" s="208"/>
      <c r="D280" s="209" t="s">
        <v>348</v>
      </c>
      <c r="E280" s="210" t="s">
        <v>593</v>
      </c>
      <c r="F280" s="210">
        <v>259.5</v>
      </c>
      <c r="G280" s="210"/>
      <c r="H280" s="210">
        <v>320</v>
      </c>
      <c r="I280" s="212">
        <v>320</v>
      </c>
      <c r="J280" s="182" t="s">
        <v>687</v>
      </c>
      <c r="K280" s="183">
        <f t="shared" si="113"/>
        <v>60.5</v>
      </c>
      <c r="L280" s="184">
        <f t="shared" si="114"/>
        <v>0.23314065510597304</v>
      </c>
      <c r="M280" s="179" t="s">
        <v>596</v>
      </c>
      <c r="N280" s="185">
        <v>44323</v>
      </c>
      <c r="O280" s="1"/>
      <c r="P280" s="1"/>
      <c r="Q280" s="1"/>
      <c r="R280" s="6" t="s">
        <v>790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139</v>
      </c>
      <c r="B281" s="221">
        <v>43439</v>
      </c>
      <c r="C281" s="221"/>
      <c r="D281" s="222" t="s">
        <v>809</v>
      </c>
      <c r="E281" s="223" t="s">
        <v>593</v>
      </c>
      <c r="F281" s="223">
        <v>715</v>
      </c>
      <c r="G281" s="223"/>
      <c r="H281" s="223">
        <v>445</v>
      </c>
      <c r="I281" s="224">
        <v>840</v>
      </c>
      <c r="J281" s="192" t="s">
        <v>810</v>
      </c>
      <c r="K281" s="193">
        <f t="shared" si="113"/>
        <v>-270</v>
      </c>
      <c r="L281" s="194">
        <f t="shared" si="114"/>
        <v>-0.3776223776223776</v>
      </c>
      <c r="M281" s="190" t="s">
        <v>607</v>
      </c>
      <c r="N281" s="187">
        <v>43800</v>
      </c>
      <c r="O281" s="1"/>
      <c r="P281" s="1"/>
      <c r="Q281" s="1"/>
      <c r="R281" s="6" t="s">
        <v>790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140</v>
      </c>
      <c r="B282" s="208">
        <v>43469</v>
      </c>
      <c r="C282" s="208"/>
      <c r="D282" s="209" t="s">
        <v>180</v>
      </c>
      <c r="E282" s="210" t="s">
        <v>593</v>
      </c>
      <c r="F282" s="210">
        <v>875</v>
      </c>
      <c r="G282" s="210"/>
      <c r="H282" s="210">
        <v>1165</v>
      </c>
      <c r="I282" s="212">
        <v>1185</v>
      </c>
      <c r="J282" s="182" t="s">
        <v>811</v>
      </c>
      <c r="K282" s="183">
        <f t="shared" si="113"/>
        <v>290</v>
      </c>
      <c r="L282" s="184">
        <f t="shared" si="114"/>
        <v>0.33142857142857141</v>
      </c>
      <c r="M282" s="179" t="s">
        <v>596</v>
      </c>
      <c r="N282" s="185">
        <v>43847</v>
      </c>
      <c r="O282" s="1"/>
      <c r="P282" s="1"/>
      <c r="Q282" s="1"/>
      <c r="R282" s="6" t="s">
        <v>790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7">
        <v>141</v>
      </c>
      <c r="B283" s="208">
        <v>43559</v>
      </c>
      <c r="C283" s="208"/>
      <c r="D283" s="209" t="s">
        <v>366</v>
      </c>
      <c r="E283" s="210" t="s">
        <v>593</v>
      </c>
      <c r="F283" s="210">
        <f>387-14.63</f>
        <v>372.37</v>
      </c>
      <c r="G283" s="210"/>
      <c r="H283" s="210">
        <v>490</v>
      </c>
      <c r="I283" s="212">
        <v>490</v>
      </c>
      <c r="J283" s="182" t="s">
        <v>687</v>
      </c>
      <c r="K283" s="183">
        <f t="shared" si="113"/>
        <v>117.63</v>
      </c>
      <c r="L283" s="184">
        <f t="shared" si="114"/>
        <v>0.31589548030185027</v>
      </c>
      <c r="M283" s="179" t="s">
        <v>596</v>
      </c>
      <c r="N283" s="185">
        <v>43850</v>
      </c>
      <c r="O283" s="1"/>
      <c r="P283" s="1"/>
      <c r="Q283" s="1"/>
      <c r="R283" s="6" t="s">
        <v>790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142</v>
      </c>
      <c r="B284" s="221">
        <v>43578</v>
      </c>
      <c r="C284" s="221"/>
      <c r="D284" s="222" t="s">
        <v>812</v>
      </c>
      <c r="E284" s="223" t="s">
        <v>606</v>
      </c>
      <c r="F284" s="223">
        <v>220</v>
      </c>
      <c r="G284" s="223"/>
      <c r="H284" s="223">
        <v>127.5</v>
      </c>
      <c r="I284" s="224">
        <v>284</v>
      </c>
      <c r="J284" s="192" t="s">
        <v>813</v>
      </c>
      <c r="K284" s="193">
        <f t="shared" si="113"/>
        <v>-92.5</v>
      </c>
      <c r="L284" s="194">
        <f t="shared" si="114"/>
        <v>-0.42045454545454547</v>
      </c>
      <c r="M284" s="190" t="s">
        <v>607</v>
      </c>
      <c r="N284" s="187">
        <v>43896</v>
      </c>
      <c r="O284" s="1"/>
      <c r="P284" s="1"/>
      <c r="Q284" s="1"/>
      <c r="R284" s="6" t="s">
        <v>790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143</v>
      </c>
      <c r="B285" s="208">
        <v>43622</v>
      </c>
      <c r="C285" s="208"/>
      <c r="D285" s="209" t="s">
        <v>491</v>
      </c>
      <c r="E285" s="210" t="s">
        <v>606</v>
      </c>
      <c r="F285" s="210">
        <v>332.8</v>
      </c>
      <c r="G285" s="210"/>
      <c r="H285" s="210">
        <v>405</v>
      </c>
      <c r="I285" s="212">
        <v>419</v>
      </c>
      <c r="J285" s="182" t="s">
        <v>814</v>
      </c>
      <c r="K285" s="183">
        <f t="shared" si="113"/>
        <v>72.199999999999989</v>
      </c>
      <c r="L285" s="184">
        <f t="shared" si="114"/>
        <v>0.21694711538461534</v>
      </c>
      <c r="M285" s="179" t="s">
        <v>596</v>
      </c>
      <c r="N285" s="185">
        <v>43860</v>
      </c>
      <c r="O285" s="1"/>
      <c r="P285" s="1"/>
      <c r="Q285" s="1"/>
      <c r="R285" s="6" t="s">
        <v>794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1">
        <v>144</v>
      </c>
      <c r="B286" s="200">
        <v>43641</v>
      </c>
      <c r="C286" s="200"/>
      <c r="D286" s="201" t="s">
        <v>172</v>
      </c>
      <c r="E286" s="202" t="s">
        <v>593</v>
      </c>
      <c r="F286" s="202">
        <v>386</v>
      </c>
      <c r="G286" s="203"/>
      <c r="H286" s="203">
        <v>395</v>
      </c>
      <c r="I286" s="203">
        <v>452</v>
      </c>
      <c r="J286" s="204" t="s">
        <v>815</v>
      </c>
      <c r="K286" s="205">
        <f t="shared" si="113"/>
        <v>9</v>
      </c>
      <c r="L286" s="206">
        <f t="shared" si="114"/>
        <v>2.3316062176165803E-2</v>
      </c>
      <c r="M286" s="202" t="s">
        <v>616</v>
      </c>
      <c r="N286" s="200">
        <v>43868</v>
      </c>
      <c r="O286" s="1"/>
      <c r="P286" s="1"/>
      <c r="Q286" s="1"/>
      <c r="R286" s="6" t="s">
        <v>794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1">
        <v>145</v>
      </c>
      <c r="B287" s="200">
        <v>43707</v>
      </c>
      <c r="C287" s="200"/>
      <c r="D287" s="201" t="s">
        <v>146</v>
      </c>
      <c r="E287" s="202" t="s">
        <v>593</v>
      </c>
      <c r="F287" s="202">
        <v>137.5</v>
      </c>
      <c r="G287" s="203"/>
      <c r="H287" s="203">
        <v>138.5</v>
      </c>
      <c r="I287" s="203">
        <v>190</v>
      </c>
      <c r="J287" s="204" t="s">
        <v>816</v>
      </c>
      <c r="K287" s="205">
        <f t="shared" si="113"/>
        <v>1</v>
      </c>
      <c r="L287" s="206">
        <f t="shared" si="114"/>
        <v>7.2727272727272727E-3</v>
      </c>
      <c r="M287" s="202" t="s">
        <v>616</v>
      </c>
      <c r="N287" s="200">
        <v>44432</v>
      </c>
      <c r="O287" s="1"/>
      <c r="P287" s="1"/>
      <c r="Q287" s="1"/>
      <c r="R287" s="6" t="s">
        <v>790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146</v>
      </c>
      <c r="B288" s="208">
        <v>43731</v>
      </c>
      <c r="C288" s="208"/>
      <c r="D288" s="209" t="s">
        <v>439</v>
      </c>
      <c r="E288" s="210" t="s">
        <v>593</v>
      </c>
      <c r="F288" s="210">
        <v>235</v>
      </c>
      <c r="G288" s="210"/>
      <c r="H288" s="210">
        <v>295</v>
      </c>
      <c r="I288" s="212">
        <v>296</v>
      </c>
      <c r="J288" s="182" t="s">
        <v>817</v>
      </c>
      <c r="K288" s="183">
        <f t="shared" si="113"/>
        <v>60</v>
      </c>
      <c r="L288" s="184">
        <f t="shared" si="114"/>
        <v>0.25531914893617019</v>
      </c>
      <c r="M288" s="179" t="s">
        <v>596</v>
      </c>
      <c r="N288" s="185">
        <v>43844</v>
      </c>
      <c r="O288" s="1"/>
      <c r="P288" s="1"/>
      <c r="Q288" s="1"/>
      <c r="R288" s="6" t="s">
        <v>794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7">
        <v>147</v>
      </c>
      <c r="B289" s="208">
        <v>43752</v>
      </c>
      <c r="C289" s="208"/>
      <c r="D289" s="209" t="s">
        <v>818</v>
      </c>
      <c r="E289" s="210" t="s">
        <v>593</v>
      </c>
      <c r="F289" s="210">
        <v>277.5</v>
      </c>
      <c r="G289" s="210"/>
      <c r="H289" s="210">
        <v>333</v>
      </c>
      <c r="I289" s="212">
        <v>333</v>
      </c>
      <c r="J289" s="182" t="s">
        <v>819</v>
      </c>
      <c r="K289" s="183">
        <f t="shared" si="113"/>
        <v>55.5</v>
      </c>
      <c r="L289" s="184">
        <f t="shared" si="114"/>
        <v>0.2</v>
      </c>
      <c r="M289" s="179" t="s">
        <v>596</v>
      </c>
      <c r="N289" s="185">
        <v>43846</v>
      </c>
      <c r="O289" s="1"/>
      <c r="P289" s="1"/>
      <c r="Q289" s="1"/>
      <c r="R289" s="6" t="s">
        <v>790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7">
        <v>148</v>
      </c>
      <c r="B290" s="208">
        <v>43752</v>
      </c>
      <c r="C290" s="208"/>
      <c r="D290" s="209" t="s">
        <v>820</v>
      </c>
      <c r="E290" s="210" t="s">
        <v>593</v>
      </c>
      <c r="F290" s="210">
        <v>930</v>
      </c>
      <c r="G290" s="210"/>
      <c r="H290" s="210">
        <v>1165</v>
      </c>
      <c r="I290" s="212">
        <v>1200</v>
      </c>
      <c r="J290" s="182" t="s">
        <v>821</v>
      </c>
      <c r="K290" s="183">
        <f t="shared" si="113"/>
        <v>235</v>
      </c>
      <c r="L290" s="184">
        <f t="shared" si="114"/>
        <v>0.25268817204301075</v>
      </c>
      <c r="M290" s="179" t="s">
        <v>596</v>
      </c>
      <c r="N290" s="185">
        <v>43847</v>
      </c>
      <c r="O290" s="1"/>
      <c r="P290" s="1"/>
      <c r="Q290" s="1"/>
      <c r="R290" s="6" t="s">
        <v>794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7">
        <v>149</v>
      </c>
      <c r="B291" s="208">
        <v>43753</v>
      </c>
      <c r="C291" s="208"/>
      <c r="D291" s="209" t="s">
        <v>822</v>
      </c>
      <c r="E291" s="210" t="s">
        <v>593</v>
      </c>
      <c r="F291" s="180">
        <v>111</v>
      </c>
      <c r="G291" s="210"/>
      <c r="H291" s="210">
        <v>141</v>
      </c>
      <c r="I291" s="212">
        <v>141</v>
      </c>
      <c r="J291" s="182" t="s">
        <v>823</v>
      </c>
      <c r="K291" s="183">
        <f t="shared" si="113"/>
        <v>30</v>
      </c>
      <c r="L291" s="184">
        <f t="shared" si="114"/>
        <v>0.27027027027027029</v>
      </c>
      <c r="M291" s="179" t="s">
        <v>596</v>
      </c>
      <c r="N291" s="185">
        <v>44328</v>
      </c>
      <c r="O291" s="1"/>
      <c r="P291" s="1"/>
      <c r="Q291" s="1"/>
      <c r="R291" s="6" t="s">
        <v>794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7">
        <v>150</v>
      </c>
      <c r="B292" s="208">
        <v>43753</v>
      </c>
      <c r="C292" s="208"/>
      <c r="D292" s="209" t="s">
        <v>824</v>
      </c>
      <c r="E292" s="210" t="s">
        <v>593</v>
      </c>
      <c r="F292" s="180">
        <v>296</v>
      </c>
      <c r="G292" s="210"/>
      <c r="H292" s="210">
        <v>370</v>
      </c>
      <c r="I292" s="212">
        <v>370</v>
      </c>
      <c r="J292" s="182" t="s">
        <v>687</v>
      </c>
      <c r="K292" s="183">
        <f t="shared" si="113"/>
        <v>74</v>
      </c>
      <c r="L292" s="184">
        <f t="shared" si="114"/>
        <v>0.25</v>
      </c>
      <c r="M292" s="179" t="s">
        <v>596</v>
      </c>
      <c r="N292" s="185">
        <v>43853</v>
      </c>
      <c r="O292" s="1"/>
      <c r="P292" s="1"/>
      <c r="Q292" s="1"/>
      <c r="R292" s="6" t="s">
        <v>794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7">
        <v>151</v>
      </c>
      <c r="B293" s="208">
        <v>43754</v>
      </c>
      <c r="C293" s="208"/>
      <c r="D293" s="209" t="s">
        <v>825</v>
      </c>
      <c r="E293" s="210" t="s">
        <v>593</v>
      </c>
      <c r="F293" s="180">
        <v>300</v>
      </c>
      <c r="G293" s="210"/>
      <c r="H293" s="210">
        <v>382.5</v>
      </c>
      <c r="I293" s="212">
        <v>344</v>
      </c>
      <c r="J293" s="182" t="s">
        <v>826</v>
      </c>
      <c r="K293" s="183">
        <f t="shared" si="113"/>
        <v>82.5</v>
      </c>
      <c r="L293" s="184">
        <f t="shared" si="114"/>
        <v>0.27500000000000002</v>
      </c>
      <c r="M293" s="179" t="s">
        <v>596</v>
      </c>
      <c r="N293" s="185">
        <v>44238</v>
      </c>
      <c r="O293" s="1"/>
      <c r="P293" s="1"/>
      <c r="Q293" s="1"/>
      <c r="R293" s="6" t="s">
        <v>794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7">
        <v>152</v>
      </c>
      <c r="B294" s="208">
        <v>43832</v>
      </c>
      <c r="C294" s="208"/>
      <c r="D294" s="209" t="s">
        <v>827</v>
      </c>
      <c r="E294" s="210" t="s">
        <v>593</v>
      </c>
      <c r="F294" s="180">
        <v>495</v>
      </c>
      <c r="G294" s="210"/>
      <c r="H294" s="210">
        <v>595</v>
      </c>
      <c r="I294" s="212">
        <v>590</v>
      </c>
      <c r="J294" s="182" t="s">
        <v>619</v>
      </c>
      <c r="K294" s="183">
        <f t="shared" si="113"/>
        <v>100</v>
      </c>
      <c r="L294" s="184">
        <f t="shared" si="114"/>
        <v>0.20202020202020202</v>
      </c>
      <c r="M294" s="179" t="s">
        <v>596</v>
      </c>
      <c r="N294" s="185">
        <v>44589</v>
      </c>
      <c r="O294" s="1"/>
      <c r="P294" s="1"/>
      <c r="Q294" s="1"/>
      <c r="R294" s="6" t="s">
        <v>794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7">
        <v>153</v>
      </c>
      <c r="B295" s="208">
        <v>43966</v>
      </c>
      <c r="C295" s="208"/>
      <c r="D295" s="209" t="s">
        <v>76</v>
      </c>
      <c r="E295" s="210" t="s">
        <v>593</v>
      </c>
      <c r="F295" s="180">
        <v>67.5</v>
      </c>
      <c r="G295" s="210"/>
      <c r="H295" s="210">
        <v>86</v>
      </c>
      <c r="I295" s="212">
        <v>86</v>
      </c>
      <c r="J295" s="182" t="s">
        <v>828</v>
      </c>
      <c r="K295" s="183">
        <f t="shared" si="113"/>
        <v>18.5</v>
      </c>
      <c r="L295" s="184">
        <f t="shared" si="114"/>
        <v>0.27407407407407408</v>
      </c>
      <c r="M295" s="179" t="s">
        <v>596</v>
      </c>
      <c r="N295" s="185">
        <v>44008</v>
      </c>
      <c r="O295" s="1"/>
      <c r="P295" s="1"/>
      <c r="Q295" s="1"/>
      <c r="R295" s="6" t="s">
        <v>794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7">
        <v>154</v>
      </c>
      <c r="B296" s="208">
        <v>44035</v>
      </c>
      <c r="C296" s="208"/>
      <c r="D296" s="209" t="s">
        <v>490</v>
      </c>
      <c r="E296" s="210" t="s">
        <v>593</v>
      </c>
      <c r="F296" s="180">
        <v>231</v>
      </c>
      <c r="G296" s="210"/>
      <c r="H296" s="210">
        <v>281</v>
      </c>
      <c r="I296" s="212">
        <v>281</v>
      </c>
      <c r="J296" s="182" t="s">
        <v>687</v>
      </c>
      <c r="K296" s="183">
        <f t="shared" si="113"/>
        <v>50</v>
      </c>
      <c r="L296" s="184">
        <f t="shared" si="114"/>
        <v>0.21645021645021645</v>
      </c>
      <c r="M296" s="179" t="s">
        <v>596</v>
      </c>
      <c r="N296" s="185">
        <v>44358</v>
      </c>
      <c r="O296" s="1"/>
      <c r="P296" s="1"/>
      <c r="Q296" s="1"/>
      <c r="R296" s="6" t="s">
        <v>794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7">
        <v>155</v>
      </c>
      <c r="B297" s="208">
        <v>44092</v>
      </c>
      <c r="C297" s="208"/>
      <c r="D297" s="209" t="s">
        <v>144</v>
      </c>
      <c r="E297" s="210" t="s">
        <v>593</v>
      </c>
      <c r="F297" s="210">
        <v>206</v>
      </c>
      <c r="G297" s="210"/>
      <c r="H297" s="210">
        <v>248</v>
      </c>
      <c r="I297" s="212">
        <v>248</v>
      </c>
      <c r="J297" s="182" t="s">
        <v>687</v>
      </c>
      <c r="K297" s="183">
        <f t="shared" si="113"/>
        <v>42</v>
      </c>
      <c r="L297" s="184">
        <f t="shared" si="114"/>
        <v>0.20388349514563106</v>
      </c>
      <c r="M297" s="179" t="s">
        <v>596</v>
      </c>
      <c r="N297" s="185">
        <v>44214</v>
      </c>
      <c r="O297" s="1"/>
      <c r="P297" s="1"/>
      <c r="Q297" s="1"/>
      <c r="R297" s="6" t="s">
        <v>794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7">
        <v>156</v>
      </c>
      <c r="B298" s="208">
        <v>44140</v>
      </c>
      <c r="C298" s="208"/>
      <c r="D298" s="209" t="s">
        <v>144</v>
      </c>
      <c r="E298" s="210" t="s">
        <v>593</v>
      </c>
      <c r="F298" s="210">
        <v>182.5</v>
      </c>
      <c r="G298" s="210"/>
      <c r="H298" s="210">
        <v>248</v>
      </c>
      <c r="I298" s="212">
        <v>248</v>
      </c>
      <c r="J298" s="182" t="s">
        <v>687</v>
      </c>
      <c r="K298" s="183">
        <f t="shared" si="113"/>
        <v>65.5</v>
      </c>
      <c r="L298" s="184">
        <f t="shared" si="114"/>
        <v>0.35890410958904112</v>
      </c>
      <c r="M298" s="179" t="s">
        <v>596</v>
      </c>
      <c r="N298" s="185">
        <v>44214</v>
      </c>
      <c r="O298" s="1"/>
      <c r="P298" s="1"/>
      <c r="Q298" s="1"/>
      <c r="R298" s="6" t="s">
        <v>794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7">
        <v>157</v>
      </c>
      <c r="B299" s="208">
        <v>44140</v>
      </c>
      <c r="C299" s="208"/>
      <c r="D299" s="209" t="s">
        <v>348</v>
      </c>
      <c r="E299" s="210" t="s">
        <v>593</v>
      </c>
      <c r="F299" s="210">
        <v>247.5</v>
      </c>
      <c r="G299" s="210"/>
      <c r="H299" s="210">
        <v>320</v>
      </c>
      <c r="I299" s="212">
        <v>320</v>
      </c>
      <c r="J299" s="182" t="s">
        <v>687</v>
      </c>
      <c r="K299" s="183">
        <f t="shared" si="113"/>
        <v>72.5</v>
      </c>
      <c r="L299" s="184">
        <f t="shared" si="114"/>
        <v>0.29292929292929293</v>
      </c>
      <c r="M299" s="179" t="s">
        <v>596</v>
      </c>
      <c r="N299" s="185">
        <v>44323</v>
      </c>
      <c r="O299" s="1"/>
      <c r="P299" s="1"/>
      <c r="Q299" s="1"/>
      <c r="R299" s="6" t="s">
        <v>794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7">
        <v>158</v>
      </c>
      <c r="B300" s="208">
        <v>44140</v>
      </c>
      <c r="C300" s="208"/>
      <c r="D300" s="209" t="s">
        <v>203</v>
      </c>
      <c r="E300" s="210" t="s">
        <v>593</v>
      </c>
      <c r="F300" s="180">
        <v>925</v>
      </c>
      <c r="G300" s="210"/>
      <c r="H300" s="210">
        <v>1095</v>
      </c>
      <c r="I300" s="212">
        <v>1093</v>
      </c>
      <c r="J300" s="182" t="s">
        <v>829</v>
      </c>
      <c r="K300" s="183">
        <f t="shared" si="113"/>
        <v>170</v>
      </c>
      <c r="L300" s="184">
        <f t="shared" si="114"/>
        <v>0.18378378378378379</v>
      </c>
      <c r="M300" s="179" t="s">
        <v>596</v>
      </c>
      <c r="N300" s="185">
        <v>44201</v>
      </c>
      <c r="O300" s="1"/>
      <c r="P300" s="1"/>
      <c r="Q300" s="1"/>
      <c r="R300" s="6" t="s">
        <v>794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7">
        <v>159</v>
      </c>
      <c r="B301" s="208">
        <v>44140</v>
      </c>
      <c r="C301" s="208"/>
      <c r="D301" s="209" t="s">
        <v>366</v>
      </c>
      <c r="E301" s="210" t="s">
        <v>593</v>
      </c>
      <c r="F301" s="180">
        <v>332.5</v>
      </c>
      <c r="G301" s="210"/>
      <c r="H301" s="210">
        <v>393</v>
      </c>
      <c r="I301" s="212">
        <v>406</v>
      </c>
      <c r="J301" s="182" t="s">
        <v>830</v>
      </c>
      <c r="K301" s="183">
        <f t="shared" si="113"/>
        <v>60.5</v>
      </c>
      <c r="L301" s="184">
        <f t="shared" si="114"/>
        <v>0.18195488721804512</v>
      </c>
      <c r="M301" s="179" t="s">
        <v>596</v>
      </c>
      <c r="N301" s="185">
        <v>44256</v>
      </c>
      <c r="O301" s="1"/>
      <c r="P301" s="1"/>
      <c r="Q301" s="1"/>
      <c r="R301" s="6" t="s">
        <v>794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7">
        <v>160</v>
      </c>
      <c r="B302" s="208">
        <v>44141</v>
      </c>
      <c r="C302" s="208"/>
      <c r="D302" s="209" t="s">
        <v>490</v>
      </c>
      <c r="E302" s="210" t="s">
        <v>593</v>
      </c>
      <c r="F302" s="180">
        <v>231</v>
      </c>
      <c r="G302" s="210"/>
      <c r="H302" s="210">
        <v>281</v>
      </c>
      <c r="I302" s="212">
        <v>281</v>
      </c>
      <c r="J302" s="182" t="s">
        <v>687</v>
      </c>
      <c r="K302" s="183">
        <f t="shared" si="113"/>
        <v>50</v>
      </c>
      <c r="L302" s="184">
        <f t="shared" si="114"/>
        <v>0.21645021645021645</v>
      </c>
      <c r="M302" s="179" t="s">
        <v>596</v>
      </c>
      <c r="N302" s="185">
        <v>44358</v>
      </c>
      <c r="O302" s="1"/>
      <c r="P302" s="1"/>
      <c r="Q302" s="1"/>
      <c r="R302" s="6" t="s">
        <v>794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7">
        <v>161</v>
      </c>
      <c r="B303" s="208">
        <v>44187</v>
      </c>
      <c r="C303" s="208"/>
      <c r="D303" s="209" t="s">
        <v>831</v>
      </c>
      <c r="E303" s="210" t="s">
        <v>593</v>
      </c>
      <c r="F303" s="180">
        <v>190</v>
      </c>
      <c r="G303" s="210"/>
      <c r="H303" s="210">
        <v>239</v>
      </c>
      <c r="I303" s="212">
        <v>239</v>
      </c>
      <c r="J303" s="182" t="s">
        <v>832</v>
      </c>
      <c r="K303" s="183">
        <f t="shared" si="113"/>
        <v>49</v>
      </c>
      <c r="L303" s="184">
        <f t="shared" si="114"/>
        <v>0.25789473684210529</v>
      </c>
      <c r="M303" s="179" t="s">
        <v>596</v>
      </c>
      <c r="N303" s="185">
        <v>44844</v>
      </c>
      <c r="O303" s="1"/>
      <c r="P303" s="1"/>
      <c r="Q303" s="1"/>
      <c r="R303" s="6" t="s">
        <v>794</v>
      </c>
    </row>
    <row r="304" spans="1:26" ht="12.75" customHeight="1">
      <c r="A304" s="207">
        <v>162</v>
      </c>
      <c r="B304" s="208">
        <v>44258</v>
      </c>
      <c r="C304" s="208"/>
      <c r="D304" s="209" t="s">
        <v>827</v>
      </c>
      <c r="E304" s="210" t="s">
        <v>593</v>
      </c>
      <c r="F304" s="180">
        <v>495</v>
      </c>
      <c r="G304" s="210"/>
      <c r="H304" s="210">
        <v>595</v>
      </c>
      <c r="I304" s="212">
        <v>590</v>
      </c>
      <c r="J304" s="182" t="s">
        <v>619</v>
      </c>
      <c r="K304" s="183">
        <f t="shared" si="113"/>
        <v>100</v>
      </c>
      <c r="L304" s="184">
        <f t="shared" si="114"/>
        <v>0.20202020202020202</v>
      </c>
      <c r="M304" s="179" t="s">
        <v>596</v>
      </c>
      <c r="N304" s="185">
        <v>44589</v>
      </c>
      <c r="O304" s="1"/>
      <c r="P304" s="1"/>
      <c r="R304" s="6" t="s">
        <v>794</v>
      </c>
    </row>
    <row r="305" spans="1:26" ht="12.75" customHeight="1">
      <c r="A305" s="207">
        <v>163</v>
      </c>
      <c r="B305" s="208">
        <v>44274</v>
      </c>
      <c r="C305" s="208"/>
      <c r="D305" s="209" t="s">
        <v>366</v>
      </c>
      <c r="E305" s="210" t="s">
        <v>593</v>
      </c>
      <c r="F305" s="180">
        <v>355</v>
      </c>
      <c r="G305" s="210"/>
      <c r="H305" s="210">
        <v>422.5</v>
      </c>
      <c r="I305" s="212">
        <v>420</v>
      </c>
      <c r="J305" s="182" t="s">
        <v>833</v>
      </c>
      <c r="K305" s="183">
        <f t="shared" si="113"/>
        <v>67.5</v>
      </c>
      <c r="L305" s="184">
        <f t="shared" si="114"/>
        <v>0.19014084507042253</v>
      </c>
      <c r="M305" s="179" t="s">
        <v>596</v>
      </c>
      <c r="N305" s="185">
        <v>44361</v>
      </c>
      <c r="O305" s="1"/>
      <c r="R305" s="225" t="s">
        <v>794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7">
        <v>164</v>
      </c>
      <c r="B306" s="208">
        <v>44295</v>
      </c>
      <c r="C306" s="208"/>
      <c r="D306" s="209" t="s">
        <v>328</v>
      </c>
      <c r="E306" s="210" t="s">
        <v>593</v>
      </c>
      <c r="F306" s="180">
        <v>555</v>
      </c>
      <c r="G306" s="210"/>
      <c r="H306" s="210">
        <v>663</v>
      </c>
      <c r="I306" s="212">
        <v>663</v>
      </c>
      <c r="J306" s="182" t="s">
        <v>834</v>
      </c>
      <c r="K306" s="183">
        <f t="shared" si="113"/>
        <v>108</v>
      </c>
      <c r="L306" s="184">
        <f t="shared" si="114"/>
        <v>0.19459459459459461</v>
      </c>
      <c r="M306" s="179" t="s">
        <v>596</v>
      </c>
      <c r="N306" s="185">
        <v>44321</v>
      </c>
      <c r="O306" s="1"/>
      <c r="P306" s="1"/>
      <c r="Q306" s="1"/>
      <c r="R306" s="225" t="s">
        <v>794</v>
      </c>
    </row>
    <row r="307" spans="1:26" ht="12.75" customHeight="1">
      <c r="A307" s="207">
        <v>165</v>
      </c>
      <c r="B307" s="208">
        <v>44308</v>
      </c>
      <c r="C307" s="208"/>
      <c r="D307" s="209" t="s">
        <v>798</v>
      </c>
      <c r="E307" s="210" t="s">
        <v>593</v>
      </c>
      <c r="F307" s="180">
        <v>126.5</v>
      </c>
      <c r="G307" s="210"/>
      <c r="H307" s="210">
        <v>155</v>
      </c>
      <c r="I307" s="212">
        <v>155</v>
      </c>
      <c r="J307" s="182" t="s">
        <v>687</v>
      </c>
      <c r="K307" s="183">
        <f t="shared" si="113"/>
        <v>28.5</v>
      </c>
      <c r="L307" s="184">
        <f t="shared" si="114"/>
        <v>0.22529644268774704</v>
      </c>
      <c r="M307" s="179" t="s">
        <v>596</v>
      </c>
      <c r="N307" s="185">
        <v>44362</v>
      </c>
      <c r="O307" s="1"/>
      <c r="R307" s="225" t="s">
        <v>794</v>
      </c>
    </row>
    <row r="308" spans="1:26" ht="12.75" customHeight="1">
      <c r="A308" s="186">
        <v>166</v>
      </c>
      <c r="B308" s="217">
        <v>44368</v>
      </c>
      <c r="C308" s="217"/>
      <c r="D308" s="188" t="s">
        <v>835</v>
      </c>
      <c r="E308" s="190" t="s">
        <v>593</v>
      </c>
      <c r="F308" s="218">
        <v>287.5</v>
      </c>
      <c r="G308" s="190"/>
      <c r="H308" s="190">
        <v>245</v>
      </c>
      <c r="I308" s="191">
        <v>344</v>
      </c>
      <c r="J308" s="192" t="s">
        <v>836</v>
      </c>
      <c r="K308" s="193">
        <f t="shared" si="113"/>
        <v>-42.5</v>
      </c>
      <c r="L308" s="194">
        <f t="shared" si="114"/>
        <v>-0.14782608695652175</v>
      </c>
      <c r="M308" s="190" t="s">
        <v>607</v>
      </c>
      <c r="N308" s="187">
        <v>44508</v>
      </c>
      <c r="O308" s="1"/>
      <c r="R308" s="225" t="s">
        <v>794</v>
      </c>
    </row>
    <row r="309" spans="1:26" ht="12.75" customHeight="1">
      <c r="A309" s="207">
        <v>167</v>
      </c>
      <c r="B309" s="208">
        <v>44368</v>
      </c>
      <c r="C309" s="208"/>
      <c r="D309" s="209" t="s">
        <v>490</v>
      </c>
      <c r="E309" s="210" t="s">
        <v>593</v>
      </c>
      <c r="F309" s="180">
        <v>241</v>
      </c>
      <c r="G309" s="210"/>
      <c r="H309" s="210">
        <v>298</v>
      </c>
      <c r="I309" s="212">
        <v>320</v>
      </c>
      <c r="J309" s="182" t="s">
        <v>687</v>
      </c>
      <c r="K309" s="183">
        <f t="shared" si="113"/>
        <v>57</v>
      </c>
      <c r="L309" s="184">
        <f t="shared" si="114"/>
        <v>0.23651452282157676</v>
      </c>
      <c r="M309" s="179" t="s">
        <v>596</v>
      </c>
      <c r="N309" s="185">
        <v>44802</v>
      </c>
      <c r="O309" s="41"/>
      <c r="R309" s="225" t="s">
        <v>794</v>
      </c>
    </row>
    <row r="310" spans="1:26" ht="12.75" customHeight="1">
      <c r="A310" s="207">
        <v>168</v>
      </c>
      <c r="B310" s="208">
        <v>44406</v>
      </c>
      <c r="C310" s="208"/>
      <c r="D310" s="209" t="s">
        <v>798</v>
      </c>
      <c r="E310" s="210" t="s">
        <v>593</v>
      </c>
      <c r="F310" s="180">
        <v>162.5</v>
      </c>
      <c r="G310" s="210"/>
      <c r="H310" s="210">
        <v>200</v>
      </c>
      <c r="I310" s="212">
        <v>200</v>
      </c>
      <c r="J310" s="182" t="s">
        <v>687</v>
      </c>
      <c r="K310" s="183">
        <f t="shared" si="113"/>
        <v>37.5</v>
      </c>
      <c r="L310" s="184">
        <f t="shared" si="114"/>
        <v>0.23076923076923078</v>
      </c>
      <c r="M310" s="179" t="s">
        <v>596</v>
      </c>
      <c r="N310" s="185">
        <v>44802</v>
      </c>
      <c r="O310" s="1"/>
      <c r="R310" s="225" t="s">
        <v>794</v>
      </c>
    </row>
    <row r="311" spans="1:26" ht="12.75" customHeight="1">
      <c r="A311" s="207">
        <v>169</v>
      </c>
      <c r="B311" s="208">
        <v>44462</v>
      </c>
      <c r="C311" s="208"/>
      <c r="D311" s="209" t="s">
        <v>447</v>
      </c>
      <c r="E311" s="210" t="s">
        <v>593</v>
      </c>
      <c r="F311" s="180">
        <v>1235</v>
      </c>
      <c r="G311" s="210"/>
      <c r="H311" s="210">
        <v>1505</v>
      </c>
      <c r="I311" s="212">
        <v>1500</v>
      </c>
      <c r="J311" s="182" t="s">
        <v>687</v>
      </c>
      <c r="K311" s="183">
        <f t="shared" si="113"/>
        <v>270</v>
      </c>
      <c r="L311" s="184">
        <f t="shared" si="114"/>
        <v>0.21862348178137653</v>
      </c>
      <c r="M311" s="179" t="s">
        <v>596</v>
      </c>
      <c r="N311" s="185">
        <v>44564</v>
      </c>
      <c r="O311" s="1"/>
      <c r="R311" s="225" t="s">
        <v>794</v>
      </c>
    </row>
    <row r="312" spans="1:26" ht="12.75" customHeight="1">
      <c r="A312" s="226">
        <v>170</v>
      </c>
      <c r="B312" s="227">
        <v>44480</v>
      </c>
      <c r="C312" s="227"/>
      <c r="D312" s="228" t="s">
        <v>837</v>
      </c>
      <c r="E312" s="229" t="s">
        <v>593</v>
      </c>
      <c r="F312" s="62">
        <v>58.75</v>
      </c>
      <c r="G312" s="229"/>
      <c r="H312" s="230"/>
      <c r="I312" s="56"/>
      <c r="J312" s="231" t="s">
        <v>594</v>
      </c>
      <c r="K312" s="226"/>
      <c r="L312" s="227"/>
      <c r="M312" s="227"/>
      <c r="N312" s="228"/>
      <c r="O312" s="41"/>
      <c r="R312" s="225" t="s">
        <v>794</v>
      </c>
    </row>
    <row r="313" spans="1:26" ht="12.75" customHeight="1">
      <c r="A313" s="232">
        <v>171</v>
      </c>
      <c r="B313" s="233">
        <v>44481</v>
      </c>
      <c r="C313" s="233"/>
      <c r="D313" s="234" t="s">
        <v>279</v>
      </c>
      <c r="E313" s="56" t="s">
        <v>593</v>
      </c>
      <c r="F313" s="235" t="s">
        <v>838</v>
      </c>
      <c r="G313" s="56"/>
      <c r="H313" s="56"/>
      <c r="I313" s="56">
        <v>380</v>
      </c>
      <c r="J313" s="236" t="s">
        <v>594</v>
      </c>
      <c r="K313" s="232"/>
      <c r="L313" s="233"/>
      <c r="M313" s="233"/>
      <c r="N313" s="234"/>
      <c r="O313" s="41"/>
      <c r="R313" s="225" t="s">
        <v>794</v>
      </c>
    </row>
    <row r="314" spans="1:26" ht="12.75" customHeight="1">
      <c r="A314" s="207">
        <v>172</v>
      </c>
      <c r="B314" s="208">
        <v>44481</v>
      </c>
      <c r="C314" s="208"/>
      <c r="D314" s="209" t="s">
        <v>839</v>
      </c>
      <c r="E314" s="210" t="s">
        <v>593</v>
      </c>
      <c r="F314" s="180">
        <v>45.5</v>
      </c>
      <c r="G314" s="210"/>
      <c r="H314" s="210">
        <v>56.5</v>
      </c>
      <c r="I314" s="212">
        <v>56</v>
      </c>
      <c r="J314" s="182" t="s">
        <v>687</v>
      </c>
      <c r="K314" s="183">
        <f t="shared" ref="K314:K315" si="115">H314-F314</f>
        <v>11</v>
      </c>
      <c r="L314" s="184">
        <f t="shared" ref="L314:L315" si="116">K314/F314</f>
        <v>0.24175824175824176</v>
      </c>
      <c r="M314" s="179" t="s">
        <v>596</v>
      </c>
      <c r="N314" s="185">
        <v>44881</v>
      </c>
      <c r="O314" s="41"/>
      <c r="R314" s="225"/>
    </row>
    <row r="315" spans="1:26" ht="12.75" customHeight="1">
      <c r="A315" s="207">
        <v>173</v>
      </c>
      <c r="B315" s="208">
        <v>44551</v>
      </c>
      <c r="C315" s="208"/>
      <c r="D315" s="209" t="s">
        <v>131</v>
      </c>
      <c r="E315" s="210" t="s">
        <v>593</v>
      </c>
      <c r="F315" s="180">
        <v>2300</v>
      </c>
      <c r="G315" s="210"/>
      <c r="H315" s="210">
        <f>(2820+2200)/2</f>
        <v>2510</v>
      </c>
      <c r="I315" s="212">
        <v>3000</v>
      </c>
      <c r="J315" s="182" t="s">
        <v>840</v>
      </c>
      <c r="K315" s="183">
        <f t="shared" si="115"/>
        <v>210</v>
      </c>
      <c r="L315" s="184">
        <f t="shared" si="116"/>
        <v>9.1304347826086957E-2</v>
      </c>
      <c r="M315" s="179" t="s">
        <v>596</v>
      </c>
      <c r="N315" s="185">
        <v>44649</v>
      </c>
      <c r="O315" s="1"/>
      <c r="R315" s="225"/>
    </row>
    <row r="316" spans="1:26" ht="12.75" customHeight="1">
      <c r="A316" s="207">
        <v>174</v>
      </c>
      <c r="B316" s="208">
        <v>44606</v>
      </c>
      <c r="C316" s="208"/>
      <c r="D316" s="209" t="s">
        <v>437</v>
      </c>
      <c r="E316" s="210" t="s">
        <v>593</v>
      </c>
      <c r="F316" s="180">
        <v>635</v>
      </c>
      <c r="G316" s="210"/>
      <c r="H316" s="210">
        <v>700</v>
      </c>
      <c r="I316" s="212">
        <v>764</v>
      </c>
      <c r="J316" s="182" t="s">
        <v>1139</v>
      </c>
      <c r="K316" s="183">
        <f t="shared" ref="K316" si="117">H316-F316</f>
        <v>65</v>
      </c>
      <c r="L316" s="184">
        <f t="shared" ref="L316" si="118">K316/F316</f>
        <v>0.10236220472440945</v>
      </c>
      <c r="M316" s="179" t="s">
        <v>596</v>
      </c>
      <c r="N316" s="185">
        <v>45159</v>
      </c>
      <c r="O316" s="41"/>
      <c r="R316" s="225"/>
    </row>
    <row r="317" spans="1:26" ht="12.75" customHeight="1">
      <c r="A317" s="207">
        <v>175</v>
      </c>
      <c r="B317" s="208">
        <v>44613</v>
      </c>
      <c r="C317" s="208"/>
      <c r="D317" s="209" t="s">
        <v>447</v>
      </c>
      <c r="E317" s="210" t="s">
        <v>593</v>
      </c>
      <c r="F317" s="180">
        <v>1255</v>
      </c>
      <c r="G317" s="210"/>
      <c r="H317" s="210">
        <v>1515</v>
      </c>
      <c r="I317" s="212">
        <v>1510</v>
      </c>
      <c r="J317" s="182" t="s">
        <v>687</v>
      </c>
      <c r="K317" s="183">
        <f>H317-F317</f>
        <v>260</v>
      </c>
      <c r="L317" s="184">
        <f>K317/F317</f>
        <v>0.20717131474103587</v>
      </c>
      <c r="M317" s="179" t="s">
        <v>596</v>
      </c>
      <c r="N317" s="185">
        <v>44834</v>
      </c>
      <c r="O317" s="41"/>
      <c r="R317" s="225"/>
    </row>
    <row r="318" spans="1:26" ht="12.75" customHeight="1">
      <c r="A318">
        <v>176</v>
      </c>
      <c r="B318" s="233">
        <v>44670</v>
      </c>
      <c r="C318" s="233"/>
      <c r="D318" s="58" t="s">
        <v>553</v>
      </c>
      <c r="E318" s="237" t="s">
        <v>593</v>
      </c>
      <c r="F318" s="56" t="s">
        <v>841</v>
      </c>
      <c r="G318" s="56"/>
      <c r="H318" s="56"/>
      <c r="I318" s="56">
        <v>553</v>
      </c>
      <c r="J318" s="56" t="s">
        <v>594</v>
      </c>
      <c r="K318" s="56"/>
      <c r="L318" s="56"/>
      <c r="M318" s="56"/>
      <c r="N318" s="56"/>
      <c r="O318" s="41"/>
      <c r="R318" s="225"/>
    </row>
    <row r="319" spans="1:26" ht="12.75" customHeight="1">
      <c r="A319" s="207">
        <v>177</v>
      </c>
      <c r="B319" s="208">
        <v>44746</v>
      </c>
      <c r="C319" s="208"/>
      <c r="D319" s="209" t="s">
        <v>842</v>
      </c>
      <c r="E319" s="210" t="s">
        <v>593</v>
      </c>
      <c r="F319" s="180">
        <v>207.5</v>
      </c>
      <c r="G319" s="210"/>
      <c r="H319" s="210">
        <v>254</v>
      </c>
      <c r="I319" s="212">
        <v>254</v>
      </c>
      <c r="J319" s="182" t="s">
        <v>687</v>
      </c>
      <c r="K319" s="183">
        <f t="shared" ref="K319:K321" si="119">H319-F319</f>
        <v>46.5</v>
      </c>
      <c r="L319" s="184">
        <f t="shared" ref="L319:L321" si="120">K319/F319</f>
        <v>0.22409638554216868</v>
      </c>
      <c r="M319" s="179" t="s">
        <v>596</v>
      </c>
      <c r="N319" s="185">
        <v>44792</v>
      </c>
      <c r="O319" s="1"/>
      <c r="R319" s="225"/>
    </row>
    <row r="320" spans="1:26" ht="12.75" customHeight="1">
      <c r="A320" s="207">
        <v>178</v>
      </c>
      <c r="B320" s="208">
        <v>44775</v>
      </c>
      <c r="C320" s="208"/>
      <c r="D320" s="209" t="s">
        <v>492</v>
      </c>
      <c r="E320" s="210" t="s">
        <v>593</v>
      </c>
      <c r="F320" s="180">
        <v>31.25</v>
      </c>
      <c r="G320" s="210"/>
      <c r="H320" s="210">
        <v>38.75</v>
      </c>
      <c r="I320" s="212">
        <v>38</v>
      </c>
      <c r="J320" s="182" t="s">
        <v>687</v>
      </c>
      <c r="K320" s="183">
        <f t="shared" si="119"/>
        <v>7.5</v>
      </c>
      <c r="L320" s="184">
        <f t="shared" si="120"/>
        <v>0.24</v>
      </c>
      <c r="M320" s="179" t="s">
        <v>596</v>
      </c>
      <c r="N320" s="185">
        <v>44844</v>
      </c>
      <c r="O320" s="41"/>
      <c r="R320" s="62"/>
    </row>
    <row r="321" spans="1:38" ht="12.75" customHeight="1">
      <c r="A321" s="207">
        <v>179</v>
      </c>
      <c r="B321" s="208">
        <v>44841</v>
      </c>
      <c r="C321" s="208"/>
      <c r="D321" s="209" t="s">
        <v>843</v>
      </c>
      <c r="E321" s="210" t="s">
        <v>593</v>
      </c>
      <c r="F321" s="180">
        <v>665</v>
      </c>
      <c r="G321" s="210"/>
      <c r="H321" s="210">
        <v>807.5</v>
      </c>
      <c r="I321" s="212">
        <v>840</v>
      </c>
      <c r="J321" s="182" t="s">
        <v>840</v>
      </c>
      <c r="K321" s="183">
        <f t="shared" si="119"/>
        <v>142.5</v>
      </c>
      <c r="L321" s="184">
        <f t="shared" si="120"/>
        <v>0.21428571428571427</v>
      </c>
      <c r="M321" s="179" t="s">
        <v>596</v>
      </c>
      <c r="N321" s="185">
        <v>45097</v>
      </c>
      <c r="O321" s="41"/>
      <c r="R321" s="62"/>
    </row>
    <row r="322" spans="1:38" ht="12.75" customHeight="1">
      <c r="A322" s="207">
        <v>180</v>
      </c>
      <c r="B322" s="208">
        <v>44844</v>
      </c>
      <c r="C322" s="208"/>
      <c r="D322" s="209" t="s">
        <v>439</v>
      </c>
      <c r="E322" s="210" t="s">
        <v>593</v>
      </c>
      <c r="F322" s="180">
        <v>227.5</v>
      </c>
      <c r="G322" s="210"/>
      <c r="H322" s="210">
        <v>270</v>
      </c>
      <c r="I322" s="212">
        <v>291</v>
      </c>
      <c r="J322" s="182" t="s">
        <v>1156</v>
      </c>
      <c r="K322" s="183">
        <f t="shared" ref="K322" si="121">H322-F322</f>
        <v>42.5</v>
      </c>
      <c r="L322" s="184">
        <f t="shared" ref="L322" si="122">K322/F322</f>
        <v>0.18681318681318682</v>
      </c>
      <c r="M322" s="179" t="s">
        <v>596</v>
      </c>
      <c r="N322" s="185">
        <v>45160</v>
      </c>
      <c r="O322" s="41"/>
      <c r="Q322" s="41"/>
      <c r="R322" s="62"/>
    </row>
    <row r="323" spans="1:38" ht="12.75" customHeight="1">
      <c r="A323" s="207">
        <v>181</v>
      </c>
      <c r="B323" s="208">
        <v>44845</v>
      </c>
      <c r="C323" s="208"/>
      <c r="D323" s="209" t="s">
        <v>437</v>
      </c>
      <c r="E323" s="210" t="s">
        <v>593</v>
      </c>
      <c r="F323" s="180">
        <v>555</v>
      </c>
      <c r="G323" s="210"/>
      <c r="H323" s="210">
        <v>700</v>
      </c>
      <c r="I323" s="212">
        <v>765</v>
      </c>
      <c r="J323" s="182" t="s">
        <v>1140</v>
      </c>
      <c r="K323" s="183">
        <f t="shared" ref="K323" si="123">H323-F323</f>
        <v>145</v>
      </c>
      <c r="L323" s="184">
        <f t="shared" ref="L323" si="124">K323/F323</f>
        <v>0.26126126126126126</v>
      </c>
      <c r="M323" s="179" t="s">
        <v>596</v>
      </c>
      <c r="N323" s="185">
        <v>45159</v>
      </c>
      <c r="O323" s="41"/>
      <c r="Q323" s="41"/>
      <c r="R323" s="62"/>
    </row>
    <row r="324" spans="1:38" ht="12.75" customHeight="1">
      <c r="A324" s="207">
        <v>182</v>
      </c>
      <c r="B324" s="208">
        <v>44981</v>
      </c>
      <c r="C324" s="208"/>
      <c r="D324" s="209" t="s">
        <v>454</v>
      </c>
      <c r="E324" s="210" t="s">
        <v>593</v>
      </c>
      <c r="F324" s="180">
        <v>1675</v>
      </c>
      <c r="G324" s="210"/>
      <c r="H324" s="210">
        <v>2080</v>
      </c>
      <c r="I324" s="212">
        <v>2080</v>
      </c>
      <c r="J324" s="182" t="s">
        <v>687</v>
      </c>
      <c r="K324" s="183">
        <f>H324-F324</f>
        <v>405</v>
      </c>
      <c r="L324" s="184">
        <f>K324/F324</f>
        <v>0.2417910447761194</v>
      </c>
      <c r="M324" s="179" t="s">
        <v>596</v>
      </c>
      <c r="N324" s="185">
        <v>45119</v>
      </c>
      <c r="O324" s="41"/>
      <c r="R324" s="62" t="s">
        <v>908</v>
      </c>
    </row>
    <row r="325" spans="1:38" ht="12.75" customHeight="1">
      <c r="A325" s="207">
        <v>183</v>
      </c>
      <c r="B325" s="208">
        <v>44986</v>
      </c>
      <c r="C325" s="208"/>
      <c r="D325" s="209" t="s">
        <v>492</v>
      </c>
      <c r="E325" s="210" t="s">
        <v>593</v>
      </c>
      <c r="F325" s="180">
        <v>57.5</v>
      </c>
      <c r="G325" s="210"/>
      <c r="H325" s="210">
        <v>120</v>
      </c>
      <c r="I325" s="212">
        <v>120</v>
      </c>
      <c r="J325" s="182" t="s">
        <v>687</v>
      </c>
      <c r="K325" s="183">
        <f>H325-F325</f>
        <v>62.5</v>
      </c>
      <c r="L325" s="184">
        <f>K325/F325</f>
        <v>1.0869565217391304</v>
      </c>
      <c r="M325" s="179" t="s">
        <v>596</v>
      </c>
      <c r="N325" s="185">
        <v>45049</v>
      </c>
      <c r="O325" s="41"/>
      <c r="R325" s="62" t="s">
        <v>908</v>
      </c>
    </row>
    <row r="326" spans="1:38" ht="12.75" customHeight="1">
      <c r="A326" s="238">
        <v>184</v>
      </c>
      <c r="B326" s="233">
        <v>45008</v>
      </c>
      <c r="C326" s="233"/>
      <c r="D326" s="58" t="s">
        <v>509</v>
      </c>
      <c r="E326" s="237" t="s">
        <v>593</v>
      </c>
      <c r="F326" s="237" t="s">
        <v>844</v>
      </c>
      <c r="G326" s="56"/>
      <c r="H326" s="56"/>
      <c r="I326" s="56">
        <v>3523</v>
      </c>
      <c r="J326" s="56" t="s">
        <v>594</v>
      </c>
      <c r="K326" s="56"/>
      <c r="L326" s="56"/>
      <c r="M326" s="56"/>
      <c r="N326" s="56"/>
      <c r="O326" s="41"/>
      <c r="R326" s="62" t="s">
        <v>908</v>
      </c>
    </row>
    <row r="327" spans="1:38" ht="12.75" customHeight="1">
      <c r="A327" s="207">
        <v>185</v>
      </c>
      <c r="B327" s="208">
        <v>45027</v>
      </c>
      <c r="C327" s="208"/>
      <c r="D327" s="209" t="s">
        <v>845</v>
      </c>
      <c r="E327" s="210" t="s">
        <v>593</v>
      </c>
      <c r="F327" s="180">
        <v>460</v>
      </c>
      <c r="G327" s="210"/>
      <c r="H327" s="210">
        <v>825</v>
      </c>
      <c r="I327" s="212">
        <v>810</v>
      </c>
      <c r="J327" s="182" t="s">
        <v>687</v>
      </c>
      <c r="K327" s="183">
        <f>H327-F327</f>
        <v>365</v>
      </c>
      <c r="L327" s="184">
        <f>K327/F327</f>
        <v>0.79347826086956519</v>
      </c>
      <c r="M327" s="179" t="s">
        <v>596</v>
      </c>
      <c r="N327" s="185">
        <v>45155</v>
      </c>
      <c r="O327" s="41"/>
      <c r="R327" s="62" t="s">
        <v>908</v>
      </c>
    </row>
    <row r="328" spans="1:38" ht="12.75" customHeight="1">
      <c r="A328" s="232">
        <v>186</v>
      </c>
      <c r="B328" s="233">
        <v>45050</v>
      </c>
      <c r="C328" s="58"/>
      <c r="D328" s="58" t="s">
        <v>42</v>
      </c>
      <c r="E328" s="237" t="s">
        <v>593</v>
      </c>
      <c r="F328" s="56" t="s">
        <v>846</v>
      </c>
      <c r="G328" s="56"/>
      <c r="H328" s="56"/>
      <c r="I328" s="56">
        <v>5040</v>
      </c>
      <c r="J328" s="56" t="s">
        <v>594</v>
      </c>
      <c r="K328" s="56"/>
      <c r="L328" s="56"/>
      <c r="M328" s="56"/>
      <c r="N328" s="56"/>
      <c r="O328" s="41"/>
      <c r="R328" s="62" t="s">
        <v>908</v>
      </c>
    </row>
    <row r="329" spans="1:38" ht="12.75" customHeight="1">
      <c r="A329" s="207">
        <v>187</v>
      </c>
      <c r="B329" s="208">
        <v>45075</v>
      </c>
      <c r="C329" s="208"/>
      <c r="D329" s="209" t="s">
        <v>847</v>
      </c>
      <c r="E329" s="210" t="s">
        <v>593</v>
      </c>
      <c r="F329" s="180">
        <v>585</v>
      </c>
      <c r="G329" s="210"/>
      <c r="H329" s="210">
        <v>732</v>
      </c>
      <c r="I329" s="212">
        <v>732</v>
      </c>
      <c r="J329" s="182" t="s">
        <v>687</v>
      </c>
      <c r="K329" s="183">
        <f>H329-F329</f>
        <v>147</v>
      </c>
      <c r="L329" s="184">
        <f>K329/F329</f>
        <v>0.25128205128205128</v>
      </c>
      <c r="M329" s="179" t="s">
        <v>596</v>
      </c>
      <c r="N329" s="185">
        <v>45152</v>
      </c>
      <c r="O329" s="41"/>
      <c r="Q329" s="41"/>
      <c r="R329" s="62" t="s">
        <v>908</v>
      </c>
      <c r="T329" s="41"/>
      <c r="V329" s="41"/>
      <c r="W329" s="62"/>
      <c r="Y329" s="41"/>
      <c r="AA329" s="41"/>
      <c r="AB329" s="62"/>
      <c r="AD329" s="41"/>
      <c r="AF329" s="41"/>
      <c r="AG329" s="62"/>
      <c r="AI329" s="41"/>
      <c r="AK329" s="41"/>
      <c r="AL329" s="62"/>
    </row>
    <row r="330" spans="1:38" ht="12.75" customHeight="1">
      <c r="A330" s="232">
        <v>188</v>
      </c>
      <c r="B330" s="233">
        <v>45078</v>
      </c>
      <c r="C330" s="58"/>
      <c r="D330" s="58" t="s">
        <v>541</v>
      </c>
      <c r="E330" s="237" t="s">
        <v>593</v>
      </c>
      <c r="F330" s="56" t="s">
        <v>848</v>
      </c>
      <c r="G330" s="56"/>
      <c r="H330" s="56"/>
      <c r="I330" s="56">
        <v>4300</v>
      </c>
      <c r="J330" s="56" t="s">
        <v>594</v>
      </c>
      <c r="K330" s="56"/>
      <c r="L330" s="56"/>
      <c r="M330" s="56"/>
      <c r="N330" s="56"/>
      <c r="O330" s="41"/>
      <c r="Q330" s="41"/>
      <c r="R330" s="62" t="s">
        <v>908</v>
      </c>
      <c r="T330" s="41"/>
      <c r="V330" s="41"/>
      <c r="W330" s="62"/>
      <c r="Y330" s="41"/>
      <c r="AA330" s="41"/>
      <c r="AB330" s="62"/>
      <c r="AD330" s="41"/>
      <c r="AF330" s="41"/>
      <c r="AG330" s="62"/>
      <c r="AI330" s="41"/>
      <c r="AK330" s="41"/>
      <c r="AL330" s="62"/>
    </row>
    <row r="331" spans="1:38" ht="12.75" customHeight="1">
      <c r="A331" s="232">
        <v>189</v>
      </c>
      <c r="B331" s="233">
        <v>45103</v>
      </c>
      <c r="C331" s="58"/>
      <c r="D331" s="58" t="s">
        <v>882</v>
      </c>
      <c r="E331" s="237" t="s">
        <v>593</v>
      </c>
      <c r="F331" s="56" t="s">
        <v>667</v>
      </c>
      <c r="G331" s="56"/>
      <c r="H331" s="56"/>
      <c r="I331" s="56">
        <v>383</v>
      </c>
      <c r="J331" s="56" t="s">
        <v>594</v>
      </c>
      <c r="K331" s="56"/>
      <c r="L331" s="56"/>
      <c r="M331" s="56"/>
      <c r="N331" s="56"/>
      <c r="O331" s="41"/>
      <c r="Q331" s="41"/>
      <c r="R331" s="62" t="s">
        <v>908</v>
      </c>
      <c r="T331" s="41"/>
      <c r="V331" s="41"/>
      <c r="W331" s="62"/>
      <c r="Y331" s="41"/>
      <c r="AA331" s="41"/>
      <c r="AB331" s="62"/>
      <c r="AD331" s="41"/>
      <c r="AF331" s="41"/>
      <c r="AG331" s="62"/>
      <c r="AI331" s="41"/>
      <c r="AK331" s="41"/>
      <c r="AL331" s="62"/>
    </row>
    <row r="332" spans="1:38" ht="12.75" customHeight="1">
      <c r="A332" s="232">
        <v>190</v>
      </c>
      <c r="B332" s="233">
        <v>45120</v>
      </c>
      <c r="C332" s="58"/>
      <c r="D332" s="58" t="s">
        <v>540</v>
      </c>
      <c r="E332" s="237" t="s">
        <v>593</v>
      </c>
      <c r="F332" s="56" t="s">
        <v>880</v>
      </c>
      <c r="G332" s="56"/>
      <c r="H332" s="56"/>
      <c r="I332" s="56">
        <v>2935</v>
      </c>
      <c r="J332" s="56" t="s">
        <v>594</v>
      </c>
      <c r="K332" s="56"/>
      <c r="L332" s="56"/>
      <c r="M332" s="56"/>
      <c r="N332" s="56"/>
      <c r="O332" s="41"/>
      <c r="Q332" s="41"/>
      <c r="R332" s="62" t="s">
        <v>908</v>
      </c>
      <c r="T332" s="41"/>
      <c r="V332" s="41"/>
      <c r="W332" s="62"/>
      <c r="Y332" s="41"/>
      <c r="AA332" s="41"/>
      <c r="AB332" s="62"/>
      <c r="AD332" s="41"/>
      <c r="AF332" s="41"/>
      <c r="AG332" s="62"/>
      <c r="AI332" s="41"/>
      <c r="AK332" s="41"/>
      <c r="AL332" s="62"/>
    </row>
    <row r="333" spans="1:38" ht="12.75" customHeight="1">
      <c r="A333" s="207">
        <v>191</v>
      </c>
      <c r="B333" s="208">
        <v>45125</v>
      </c>
      <c r="C333" s="208"/>
      <c r="D333" s="209" t="s">
        <v>203</v>
      </c>
      <c r="E333" s="210" t="s">
        <v>593</v>
      </c>
      <c r="F333" s="180">
        <v>3980</v>
      </c>
      <c r="G333" s="210"/>
      <c r="H333" s="210">
        <v>4895</v>
      </c>
      <c r="I333" s="212">
        <v>4895</v>
      </c>
      <c r="J333" s="182" t="s">
        <v>687</v>
      </c>
      <c r="K333" s="183">
        <f>H333-F333</f>
        <v>915</v>
      </c>
      <c r="L333" s="184">
        <f>K333/F333</f>
        <v>0.22989949748743718</v>
      </c>
      <c r="M333" s="179" t="s">
        <v>596</v>
      </c>
      <c r="N333" s="185">
        <v>45155</v>
      </c>
      <c r="O333" s="41"/>
      <c r="R333" s="62" t="s">
        <v>908</v>
      </c>
      <c r="T333" s="41"/>
      <c r="W333" s="62"/>
      <c r="Y333" s="41"/>
      <c r="AB333" s="62"/>
      <c r="AD333" s="41"/>
      <c r="AG333" s="62"/>
      <c r="AI333" s="41"/>
      <c r="AL333" s="62"/>
    </row>
    <row r="334" spans="1:38" ht="12.75" customHeight="1">
      <c r="A334" s="232">
        <v>192</v>
      </c>
      <c r="B334" s="233">
        <v>45145</v>
      </c>
      <c r="C334" s="58"/>
      <c r="D334" s="58" t="s">
        <v>960</v>
      </c>
      <c r="E334" s="237" t="s">
        <v>593</v>
      </c>
      <c r="F334" s="56" t="s">
        <v>961</v>
      </c>
      <c r="G334" s="56"/>
      <c r="H334" s="56"/>
      <c r="I334" s="56">
        <v>725</v>
      </c>
      <c r="J334" s="56" t="s">
        <v>594</v>
      </c>
      <c r="K334" s="56"/>
      <c r="L334" s="56"/>
      <c r="M334" s="56"/>
      <c r="N334" s="56"/>
      <c r="O334" s="41"/>
      <c r="R334" s="62"/>
      <c r="T334" s="41"/>
      <c r="W334" s="62"/>
      <c r="Y334" s="41"/>
      <c r="AB334" s="62"/>
      <c r="AD334" s="41"/>
      <c r="AG334" s="62"/>
      <c r="AI334" s="41"/>
      <c r="AL334" s="62"/>
    </row>
    <row r="335" spans="1:38" ht="12.75" customHeight="1">
      <c r="A335" s="232"/>
      <c r="B335" s="233"/>
      <c r="C335" s="58"/>
      <c r="D335" s="58"/>
      <c r="E335" s="237"/>
      <c r="F335" s="56"/>
      <c r="G335" s="56"/>
      <c r="H335" s="56"/>
      <c r="I335" s="56"/>
      <c r="J335" s="56"/>
      <c r="K335" s="56"/>
      <c r="L335" s="56"/>
      <c r="M335" s="56"/>
      <c r="N335" s="56"/>
      <c r="O335" s="41"/>
      <c r="R335" s="62"/>
      <c r="T335" s="41"/>
      <c r="W335" s="62"/>
      <c r="Y335" s="41"/>
      <c r="AB335" s="62"/>
      <c r="AD335" s="41"/>
      <c r="AG335" s="62"/>
      <c r="AI335" s="41"/>
      <c r="AL335" s="62"/>
    </row>
    <row r="336" spans="1:38" ht="12.75" customHeight="1">
      <c r="A336" s="232"/>
      <c r="B336" s="233"/>
      <c r="C336" s="58"/>
      <c r="D336" s="58"/>
      <c r="E336" s="237"/>
      <c r="F336" s="56"/>
      <c r="G336" s="56"/>
      <c r="H336" s="56"/>
      <c r="I336" s="56"/>
      <c r="J336" s="56"/>
      <c r="K336" s="56"/>
      <c r="L336" s="56"/>
      <c r="M336" s="56"/>
      <c r="N336" s="56"/>
      <c r="O336" s="41"/>
      <c r="R336" s="62"/>
      <c r="T336" s="41"/>
      <c r="W336" s="62"/>
      <c r="Y336" s="41"/>
      <c r="AB336" s="62"/>
      <c r="AD336" s="41"/>
      <c r="AG336" s="62"/>
      <c r="AI336" s="41"/>
      <c r="AL336" s="62"/>
    </row>
    <row r="337" spans="1:38" ht="12.75" customHeight="1">
      <c r="A337" s="58"/>
      <c r="B337" s="58"/>
      <c r="C337" s="58"/>
      <c r="D337" s="58"/>
      <c r="E337" s="58"/>
      <c r="F337" s="56"/>
      <c r="G337" s="56"/>
      <c r="H337" s="56"/>
      <c r="I337" s="56"/>
      <c r="J337" s="31"/>
      <c r="K337" s="56"/>
      <c r="L337" s="56"/>
      <c r="M337" s="56"/>
      <c r="N337" s="58"/>
      <c r="O337" s="41"/>
      <c r="R337" s="62"/>
      <c r="T337" s="41"/>
      <c r="W337" s="62"/>
      <c r="Y337" s="41"/>
      <c r="AB337" s="62"/>
      <c r="AD337" s="41"/>
      <c r="AG337" s="62"/>
      <c r="AI337" s="41"/>
      <c r="AL337" s="62"/>
    </row>
    <row r="338" spans="1:38" ht="12.75" customHeight="1">
      <c r="B338" s="239" t="s">
        <v>849</v>
      </c>
      <c r="F338" s="62"/>
      <c r="G338" s="62"/>
      <c r="H338" s="62"/>
      <c r="I338" s="62"/>
      <c r="J338" s="41"/>
      <c r="K338" s="62"/>
      <c r="L338" s="62"/>
      <c r="M338" s="62"/>
      <c r="O338" s="41"/>
      <c r="R338" s="62"/>
      <c r="T338" s="41"/>
      <c r="W338" s="62"/>
      <c r="Y338" s="41"/>
      <c r="AB338" s="62"/>
      <c r="AD338" s="41"/>
      <c r="AG338" s="62"/>
      <c r="AI338" s="41"/>
      <c r="AL338" s="62"/>
    </row>
    <row r="339" spans="1:38" ht="12.75" customHeight="1">
      <c r="A339" s="240"/>
      <c r="F339" s="62"/>
      <c r="G339" s="62"/>
      <c r="H339" s="62"/>
      <c r="I339" s="62"/>
      <c r="J339" s="41"/>
      <c r="K339" s="62"/>
      <c r="L339" s="62"/>
      <c r="M339" s="62"/>
      <c r="O339" s="41"/>
      <c r="R339" s="62"/>
      <c r="T339" s="41"/>
      <c r="W339" s="62"/>
      <c r="Y339" s="41"/>
      <c r="AB339" s="62"/>
      <c r="AD339" s="41"/>
      <c r="AG339" s="62"/>
      <c r="AI339" s="41"/>
      <c r="AL339" s="62"/>
    </row>
    <row r="340" spans="1:38" ht="12.75" customHeight="1">
      <c r="A340" s="240"/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1:38" ht="12.75" customHeight="1">
      <c r="A341" s="56"/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1:3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1:3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1:3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1:3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1:3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1:3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1:3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1:3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1:3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1:3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1:3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</sheetData>
  <autoFilter ref="R1:R337"/>
  <mergeCells count="10">
    <mergeCell ref="O116:O117"/>
    <mergeCell ref="P116:P117"/>
    <mergeCell ref="N116:N117"/>
    <mergeCell ref="I105:I106"/>
    <mergeCell ref="B105:B106"/>
    <mergeCell ref="A105:A106"/>
    <mergeCell ref="J105:J106"/>
    <mergeCell ref="A116:A117"/>
    <mergeCell ref="B116:B117"/>
    <mergeCell ref="J116:J11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89:F90 F91:F1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2023-08-23T02:51:02Z</dcterms:modified>
</cp:coreProperties>
</file>