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5" i="7"/>
  <c r="M105" s="1"/>
  <c r="L75"/>
  <c r="K75"/>
  <c r="M75" s="1"/>
  <c r="L27"/>
  <c r="K27"/>
  <c r="L70"/>
  <c r="K70"/>
  <c r="L63"/>
  <c r="K63"/>
  <c r="L74"/>
  <c r="K74"/>
  <c r="M74" s="1"/>
  <c r="L60"/>
  <c r="K60"/>
  <c r="M60" s="1"/>
  <c r="L90"/>
  <c r="K90"/>
  <c r="L89"/>
  <c r="K89"/>
  <c r="L29"/>
  <c r="K29"/>
  <c r="M29" s="1"/>
  <c r="L25"/>
  <c r="K25"/>
  <c r="L24"/>
  <c r="K24"/>
  <c r="L22"/>
  <c r="K22"/>
  <c r="L21"/>
  <c r="K21"/>
  <c r="M21" s="1"/>
  <c r="L28"/>
  <c r="K28"/>
  <c r="M28" s="1"/>
  <c r="L68"/>
  <c r="K68"/>
  <c r="L67"/>
  <c r="K67"/>
  <c r="L88"/>
  <c r="K88"/>
  <c r="K104"/>
  <c r="M104" s="1"/>
  <c r="L66"/>
  <c r="K66"/>
  <c r="L65"/>
  <c r="K65"/>
  <c r="L64"/>
  <c r="K64"/>
  <c r="L56"/>
  <c r="K56"/>
  <c r="L54"/>
  <c r="K54"/>
  <c r="L23"/>
  <c r="K23"/>
  <c r="K103"/>
  <c r="M103" s="1"/>
  <c r="L55"/>
  <c r="K55"/>
  <c r="L58"/>
  <c r="K58"/>
  <c r="L62"/>
  <c r="K62"/>
  <c r="L87"/>
  <c r="K87"/>
  <c r="L59"/>
  <c r="K59"/>
  <c r="L86"/>
  <c r="M86" s="1"/>
  <c r="L53"/>
  <c r="M63" l="1"/>
  <c r="M70"/>
  <c r="M89"/>
  <c r="M27"/>
  <c r="M68"/>
  <c r="M56"/>
  <c r="M90"/>
  <c r="M22"/>
  <c r="M24"/>
  <c r="M25"/>
  <c r="M67"/>
  <c r="M23"/>
  <c r="M54"/>
  <c r="M65"/>
  <c r="M59"/>
  <c r="M64"/>
  <c r="M88"/>
  <c r="M66"/>
  <c r="M55"/>
  <c r="M87"/>
  <c r="M58"/>
  <c r="M62"/>
  <c r="K53"/>
  <c r="M53" s="1"/>
  <c r="K99"/>
  <c r="M99" s="1"/>
  <c r="L57"/>
  <c r="K57"/>
  <c r="M57" l="1"/>
  <c r="L11"/>
  <c r="K11"/>
  <c r="L18"/>
  <c r="K18"/>
  <c r="L19"/>
  <c r="K19"/>
  <c r="L51"/>
  <c r="K51"/>
  <c r="L45"/>
  <c r="K45"/>
  <c r="L44"/>
  <c r="K44"/>
  <c r="L20"/>
  <c r="K20"/>
  <c r="L49"/>
  <c r="K49"/>
  <c r="M20" l="1"/>
  <c r="M19"/>
  <c r="M49"/>
  <c r="M45"/>
  <c r="M11"/>
  <c r="M18"/>
  <c r="M51"/>
  <c r="M44"/>
  <c r="L13"/>
  <c r="K13"/>
  <c r="L17"/>
  <c r="K17"/>
  <c r="L52"/>
  <c r="K52"/>
  <c r="L47"/>
  <c r="K47"/>
  <c r="L48"/>
  <c r="K48"/>
  <c r="L43"/>
  <c r="K43"/>
  <c r="L42"/>
  <c r="K42"/>
  <c r="M43" l="1"/>
  <c r="M17"/>
  <c r="M52"/>
  <c r="M48"/>
  <c r="M13"/>
  <c r="M47"/>
  <c r="M42"/>
  <c r="L46"/>
  <c r="K46"/>
  <c r="L16"/>
  <c r="K16"/>
  <c r="M46" l="1"/>
  <c r="M16"/>
  <c r="L14" l="1"/>
  <c r="K14"/>
  <c r="M14" l="1"/>
  <c r="L10"/>
  <c r="L12"/>
  <c r="K12"/>
  <c r="K10"/>
  <c r="M10" l="1"/>
  <c r="M12"/>
  <c r="K271" l="1"/>
  <c r="L271" s="1"/>
  <c r="M7" l="1"/>
  <c r="F259" l="1"/>
  <c r="K260"/>
  <c r="L260" s="1"/>
  <c r="K251"/>
  <c r="L251" s="1"/>
  <c r="K254"/>
  <c r="L254" s="1"/>
  <c r="K262" l="1"/>
  <c r="L262" s="1"/>
  <c r="F253"/>
  <c r="F252"/>
  <c r="F250"/>
  <c r="K250" s="1"/>
  <c r="L250" s="1"/>
  <c r="F230"/>
  <c r="F182"/>
  <c r="K261" l="1"/>
  <c r="L261" s="1"/>
  <c r="K259"/>
  <c r="L259" s="1"/>
  <c r="K265"/>
  <c r="L265" s="1"/>
  <c r="K266"/>
  <c r="L266" s="1"/>
  <c r="K258"/>
  <c r="L258" s="1"/>
  <c r="K268"/>
  <c r="L268" s="1"/>
  <c r="K264"/>
  <c r="L264" s="1"/>
  <c r="K257" l="1"/>
  <c r="L257" s="1"/>
  <c r="K246"/>
  <c r="L246" s="1"/>
  <c r="K248"/>
  <c r="L248" s="1"/>
  <c r="K245"/>
  <c r="L245" s="1"/>
  <c r="K247"/>
  <c r="L247" s="1"/>
  <c r="K176"/>
  <c r="L176" s="1"/>
  <c r="K229"/>
  <c r="L229" s="1"/>
  <c r="K243"/>
  <c r="L243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K230"/>
  <c r="L230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K178"/>
  <c r="L178" s="1"/>
  <c r="K177"/>
  <c r="L177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D7" i="6"/>
  <c r="K6" i="4"/>
  <c r="K6" i="3"/>
  <c r="L6" i="2"/>
</calcChain>
</file>

<file path=xl/sharedStrings.xml><?xml version="1.0" encoding="utf-8"?>
<sst xmlns="http://schemas.openxmlformats.org/spreadsheetml/2006/main" count="7708" uniqueCount="3855">
  <si>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</si>
  <si>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</si>
  <si>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</si>
  <si>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</si>
  <si>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</si>
  <si>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</si>
  <si>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</si>
  <si>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</si>
  <si>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</si>
  <si>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</si>
  <si>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</si>
  <si>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</si>
  <si>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</si>
  <si>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</si>
  <si>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</si>
  <si>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</si>
  <si>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</si>
  <si>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</si>
  <si>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</si>
  <si>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</si>
  <si>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</si>
  <si>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</si>
  <si>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</si>
  <si>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</si>
  <si>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</si>
  <si>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</si>
  <si>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</si>
  <si>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</si>
  <si>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</si>
  <si>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</si>
  <si>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</si>
  <si>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</si>
  <si>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</si>
  <si>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</si>
  <si>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</si>
  <si>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</si>
  <si>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</si>
  <si>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</si>
  <si>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</si>
  <si>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</si>
  <si>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</si>
  <si>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</si>
  <si>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</si>
  <si>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</si>
  <si>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</si>
  <si>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</si>
  <si>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</si>
  <si>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</si>
  <si>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</si>
  <si>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</si>
  <si>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</si>
  <si>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</si>
  <si>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</si>
  <si>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</si>
  <si>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</si>
  <si>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</si>
  <si>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</si>
  <si>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</si>
  <si>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</si>
  <si>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</si>
  <si>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</si>
  <si>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</si>
  <si>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</si>
  <si>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</si>
  <si>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</si>
  <si>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</si>
  <si>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</si>
  <si>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</si>
  <si>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</si>
  <si>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</si>
  <si>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</si>
  <si>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</si>
  <si>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</si>
  <si>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</si>
  <si>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</si>
  <si>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</si>
  <si>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</si>
  <si>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</si>
  <si>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</si>
  <si>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</si>
  <si>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</si>
  <si>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</si>
  <si>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</si>
  <si>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</si>
  <si>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</si>
  <si>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</si>
  <si>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</si>
  <si>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</si>
  <si>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</si>
  <si>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</si>
  <si>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</si>
  <si>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</si>
  <si>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</si>
  <si>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</si>
  <si>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</si>
  <si>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</si>
  <si>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</si>
  <si>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</si>
  <si>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</si>
  <si>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</si>
  <si>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</si>
  <si>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</si>
  <si>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</si>
  <si>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</si>
  <si>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</si>
  <si>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</si>
  <si>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</si>
  <si>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</si>
  <si>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</si>
  <si>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</si>
  <si>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</si>
  <si>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</si>
  <si>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</si>
  <si>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</si>
  <si>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</si>
  <si>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</si>
  <si>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</si>
  <si>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</si>
  <si>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</si>
  <si>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</si>
  <si>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</si>
  <si>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</si>
  <si>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</si>
  <si>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</si>
  <si>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</si>
  <si>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</si>
  <si>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</si>
  <si>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</si>
  <si>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</si>
  <si>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</si>
  <si>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</si>
  <si>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</si>
  <si>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</si>
  <si>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</si>
  <si>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</si>
  <si>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</si>
  <si>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</si>
  <si>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</si>
  <si>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</si>
  <si>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</si>
  <si>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</si>
  <si>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</si>
  <si>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</si>
  <si>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</si>
  <si>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</si>
  <si>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</si>
  <si>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</si>
  <si>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</si>
  <si>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</si>
  <si>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</si>
  <si>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</si>
  <si>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</si>
  <si>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</si>
  <si>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</si>
  <si>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</si>
  <si>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</si>
  <si>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</si>
  <si>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</si>
  <si>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</si>
  <si>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</si>
  <si>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</si>
  <si>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</si>
  <si>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</si>
  <si>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</si>
  <si>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</si>
  <si>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</si>
  <si>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</si>
  <si>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</si>
  <si>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</si>
  <si>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</si>
  <si>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</si>
  <si>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</si>
  <si>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</si>
  <si>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</si>
  <si>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</si>
  <si>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</si>
  <si>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</si>
  <si>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</si>
  <si>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</si>
  <si>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</si>
  <si>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</si>
  <si>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</si>
  <si>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</si>
  <si>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</si>
  <si>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</si>
  <si>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</si>
  <si>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</si>
  <si>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</si>
  <si>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</si>
  <si>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</si>
  <si>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</si>
  <si>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</si>
  <si>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</si>
  <si>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</si>
  <si>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</si>
  <si>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</si>
  <si>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</si>
  <si>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</si>
  <si>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</si>
  <si>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</si>
  <si>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</si>
  <si>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</si>
  <si>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</si>
  <si>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</si>
  <si>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</si>
  <si>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</si>
  <si>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</si>
  <si>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</si>
  <si>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</si>
  <si>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</si>
  <si>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</si>
  <si>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</si>
  <si>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</si>
  <si>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</si>
  <si>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</si>
  <si>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</si>
  <si>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</si>
  <si>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</si>
  <si>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</si>
  <si>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</si>
  <si>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</si>
  <si>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</si>
  <si>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</si>
  <si>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</si>
  <si>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</si>
  <si>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</si>
  <si>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</si>
  <si>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</si>
  <si>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</si>
  <si>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</si>
  <si>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</si>
  <si>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</si>
  <si>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</si>
  <si>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</si>
  <si>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</si>
  <si>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</si>
  <si>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</si>
  <si>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</si>
  <si>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</si>
  <si>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</si>
  <si>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</si>
  <si>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</si>
  <si>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</si>
  <si>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</si>
  <si>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</si>
  <si>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</si>
  <si>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</si>
  <si>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</si>
  <si>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</si>
  <si>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</si>
  <si>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</si>
  <si>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</si>
  <si>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</si>
  <si>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</si>
  <si>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</si>
  <si>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</si>
  <si>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</si>
  <si>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</si>
  <si>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</si>
  <si>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</si>
  <si>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</si>
  <si>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</si>
  <si>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</si>
  <si>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</si>
  <si>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</si>
  <si>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</si>
  <si>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</si>
  <si>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</si>
  <si>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</si>
  <si>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</si>
  <si>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</si>
  <si>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</si>
  <si>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</si>
  <si>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</si>
  <si>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</si>
  <si>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</si>
  <si>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</si>
  <si>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</si>
  <si>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</si>
  <si>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</si>
  <si>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</si>
  <si>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</si>
  <si>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</si>
  <si>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</si>
  <si>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</si>
  <si>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</si>
  <si>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</si>
  <si>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</si>
  <si>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</si>
  <si>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</si>
  <si>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</si>
  <si>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</si>
  <si>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</si>
  <si>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</si>
  <si>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</si>
  <si>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</si>
  <si>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</si>
  <si>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</si>
  <si>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</si>
  <si>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</si>
  <si>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</si>
  <si>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</si>
  <si>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</si>
  <si>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</si>
  <si>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</si>
  <si>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</si>
  <si>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</si>
  <si>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</si>
  <si>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</si>
  <si>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</si>
  <si>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</si>
  <si>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</si>
  <si>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</si>
  <si>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</si>
  <si>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</si>
  <si>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</si>
  <si>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</si>
  <si>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</si>
  <si>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</si>
  <si>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</si>
  <si>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</si>
  <si>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</si>
  <si>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</si>
  <si>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</si>
  <si>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</si>
  <si>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</si>
  <si>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</si>
  <si>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</si>
  <si>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</si>
  <si>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</si>
  <si>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</si>
  <si>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</si>
  <si>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</si>
  <si>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</si>
  <si>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</si>
  <si>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</si>
  <si>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</si>
  <si>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</si>
  <si>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</si>
  <si>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</si>
  <si>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</si>
  <si>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</si>
  <si>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</si>
  <si>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</si>
  <si>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</si>
  <si>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</si>
  <si>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</si>
  <si>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</si>
  <si>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</si>
  <si>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</si>
  <si>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</si>
  <si>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</si>
  <si>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</si>
  <si>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</si>
  <si>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</si>
  <si>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</si>
  <si>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</si>
  <si>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</si>
  <si>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</si>
  <si>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</si>
  <si>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</si>
  <si>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</si>
  <si>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</si>
  <si>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</si>
  <si>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</si>
  <si>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</si>
  <si>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</si>
  <si>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</si>
  <si>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</si>
  <si>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</si>
  <si>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</si>
  <si>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</si>
  <si>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</si>
  <si>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</si>
  <si>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</si>
  <si>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</si>
  <si>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</si>
  <si>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</si>
  <si>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</si>
  <si>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</si>
  <si>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</si>
  <si>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</si>
  <si>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</si>
  <si>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</si>
  <si>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</si>
  <si>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</si>
  <si>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</si>
  <si>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</si>
  <si>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</si>
  <si>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</si>
  <si>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</si>
  <si>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</si>
  <si>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</si>
  <si>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</si>
  <si>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</si>
  <si>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</si>
  <si>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</si>
  <si>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</si>
  <si>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</si>
  <si>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</si>
  <si>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</si>
  <si>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</si>
  <si>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</si>
  <si>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</si>
  <si>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</si>
  <si>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</si>
  <si>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</si>
  <si>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</si>
  <si>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</si>
  <si>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</si>
  <si>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</si>
  <si>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</si>
  <si>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</si>
  <si>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</si>
  <si>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</si>
  <si>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</si>
  <si>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</si>
  <si>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</si>
  <si>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</si>
  <si>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</si>
  <si>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</si>
  <si>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</si>
  <si>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</si>
  <si>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</si>
  <si>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</si>
  <si>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</si>
  <si>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</si>
  <si>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</si>
  <si>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</si>
  <si>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</si>
  <si>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</si>
  <si>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</si>
  <si>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</si>
  <si>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</si>
  <si>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</si>
  <si>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</si>
  <si>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</si>
  <si>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</si>
  <si>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</si>
  <si>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</si>
  <si>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</si>
  <si>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</si>
  <si>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</si>
  <si>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</si>
  <si>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</si>
  <si>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</si>
  <si>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</si>
  <si>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</si>
  <si>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</si>
  <si>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</si>
  <si>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</si>
  <si>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</si>
  <si>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</si>
  <si>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</si>
  <si>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</si>
  <si>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</si>
  <si>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</si>
  <si>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</si>
  <si>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</si>
  <si>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</si>
  <si>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</si>
  <si>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</si>
  <si>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</si>
  <si>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</si>
  <si>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</si>
  <si>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</si>
  <si>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</si>
  <si>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</si>
  <si>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</si>
  <si>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</si>
  <si>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</si>
  <si>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</si>
  <si>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</si>
  <si>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</si>
  <si>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</si>
  <si>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</si>
  <si>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</si>
  <si>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</si>
  <si>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</si>
  <si>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</si>
  <si>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</si>
  <si>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</si>
  <si>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</si>
  <si>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</si>
  <si>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</si>
  <si>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</si>
  <si>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</si>
  <si>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</si>
  <si>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</si>
  <si>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</si>
  <si>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</si>
  <si>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</si>
  <si>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</si>
  <si>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</si>
  <si>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</si>
  <si>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</si>
  <si>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</si>
  <si>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</si>
  <si>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</si>
  <si>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</si>
  <si>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</si>
  <si>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</si>
  <si>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</si>
  <si>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</si>
  <si>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</si>
  <si>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</si>
  <si>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</si>
  <si>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</si>
  <si>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</si>
  <si>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</si>
  <si>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</si>
  <si>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</si>
  <si>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</si>
  <si>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</si>
  <si>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</si>
  <si>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</si>
  <si>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</si>
  <si>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</si>
  <si>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</si>
  <si>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</si>
  <si>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</si>
  <si>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</si>
  <si>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</si>
  <si>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</si>
  <si>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</si>
  <si>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</si>
  <si>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</si>
  <si>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</si>
  <si>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</si>
  <si>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</si>
  <si>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</si>
  <si>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</si>
  <si>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</si>
  <si>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</si>
  <si>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</si>
  <si>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</si>
  <si>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</si>
  <si>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</si>
  <si>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</si>
  <si>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</si>
  <si>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</si>
  <si>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</si>
  <si>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</si>
  <si>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</si>
  <si>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</si>
  <si>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</si>
  <si>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</si>
  <si>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</si>
  <si>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</si>
  <si>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</si>
  <si>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</si>
  <si>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</si>
  <si>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</si>
  <si>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</si>
  <si>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</si>
  <si>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</si>
  <si>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</si>
  <si>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</si>
  <si>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</si>
  <si>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</si>
  <si>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</si>
  <si>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</si>
  <si>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</si>
  <si>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</si>
  <si>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</si>
  <si>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</si>
  <si>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</si>
  <si>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</si>
  <si>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</si>
  <si>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</si>
  <si>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</si>
  <si>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</si>
  <si>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</si>
  <si>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</si>
  <si>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</si>
  <si>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</si>
  <si>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</si>
  <si>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</si>
  <si>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</si>
  <si>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</si>
  <si>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</si>
  <si>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</si>
  <si>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</si>
  <si>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</si>
  <si>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</si>
  <si>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</si>
  <si>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</si>
  <si>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</si>
  <si>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</si>
  <si>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</si>
  <si>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</si>
  <si>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</si>
  <si>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</si>
  <si>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</si>
  <si>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</si>
  <si>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</si>
  <si>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</si>
  <si>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</si>
  <si>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</si>
  <si>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</si>
  <si>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</si>
  <si>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</si>
  <si>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</si>
  <si>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</si>
  <si>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</si>
  <si>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</si>
  <si>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</si>
  <si>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</si>
  <si>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</si>
  <si>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</si>
  <si>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</si>
  <si>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</si>
  <si>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</si>
  <si>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</si>
  <si>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</si>
  <si>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</si>
  <si>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</si>
  <si>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</si>
  <si>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</si>
  <si>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</si>
  <si>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</si>
  <si>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</si>
  <si>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</si>
  <si>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</si>
  <si>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</si>
  <si>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</si>
  <si>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</si>
  <si>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</si>
  <si>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</si>
  <si>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</si>
  <si>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</si>
  <si>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</si>
  <si>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</si>
  <si>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</si>
  <si>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</si>
  <si>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</si>
  <si>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</si>
  <si>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</si>
  <si>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</si>
  <si>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</si>
  <si>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</si>
  <si>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</si>
  <si>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</si>
  <si>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</si>
  <si>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</si>
  <si>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</si>
  <si>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</si>
  <si>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</si>
  <si>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</si>
  <si>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</si>
  <si>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</si>
  <si>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</si>
  <si>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</si>
  <si>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</si>
  <si>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</si>
  <si>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</si>
  <si>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</si>
  <si>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</si>
  <si>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</si>
  <si>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</si>
  <si>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</si>
  <si>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</si>
  <si>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</si>
  <si>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</si>
  <si>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</si>
  <si>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</si>
  <si>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</si>
  <si>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</si>
  <si>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</si>
  <si>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</si>
  <si>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</si>
  <si>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</si>
  <si>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</si>
  <si>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</si>
  <si>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</si>
  <si>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</si>
  <si>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</si>
  <si>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</si>
  <si>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</si>
  <si>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</si>
  <si>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</si>
  <si>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</si>
  <si>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</si>
  <si>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</si>
  <si>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</si>
  <si>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</si>
  <si>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</si>
  <si>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</si>
  <si>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</si>
  <si>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</si>
  <si>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</si>
  <si>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</si>
  <si>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</si>
  <si>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</si>
  <si>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</si>
  <si>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</si>
  <si>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</si>
  <si>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</si>
  <si>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</si>
  <si>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</si>
  <si>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</si>
  <si>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</si>
  <si>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</si>
  <si>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</si>
  <si>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</si>
  <si>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</si>
  <si>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</si>
  <si>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</si>
  <si>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</si>
  <si>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</si>
  <si>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</si>
  <si>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</si>
  <si>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</si>
  <si>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</si>
  <si>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</si>
  <si>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</si>
  <si>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</si>
  <si>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</si>
  <si>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</si>
  <si>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</si>
  <si>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</si>
  <si>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</si>
  <si>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</si>
  <si>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</si>
  <si>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</si>
  <si>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</si>
  <si>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</si>
  <si>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</si>
  <si>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</si>
  <si>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</si>
  <si>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</si>
  <si>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</si>
  <si>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</si>
  <si>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</si>
  <si>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</si>
  <si>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</si>
  <si>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</si>
  <si>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</si>
  <si>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</si>
  <si>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</si>
  <si>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</si>
  <si>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</si>
  <si>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</si>
  <si>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</si>
  <si>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</si>
  <si>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</si>
  <si>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</si>
  <si>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</si>
  <si>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</si>
  <si>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</si>
  <si>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</si>
  <si>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</si>
  <si>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</si>
  <si>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</si>
  <si>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</si>
  <si>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</si>
  <si>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</si>
  <si>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</si>
  <si>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</si>
  <si>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</si>
  <si>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</si>
  <si>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</si>
  <si>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</si>
  <si>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</si>
  <si>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</si>
  <si>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</si>
  <si>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</si>
  <si>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</si>
  <si>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</si>
  <si>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</si>
  <si>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</si>
  <si>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</si>
  <si>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</si>
  <si>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</si>
  <si>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</si>
  <si>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</si>
  <si>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</si>
  <si>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</si>
  <si>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</si>
  <si>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</si>
  <si>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</si>
  <si>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</si>
  <si>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</si>
  <si>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</si>
  <si>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</si>
  <si>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</si>
  <si>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</si>
  <si>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</si>
  <si>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</si>
  <si>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</si>
  <si>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</si>
  <si>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</si>
  <si>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</si>
  <si>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</si>
  <si>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</si>
  <si>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</si>
  <si>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</si>
  <si>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</si>
  <si>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</si>
  <si>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</si>
  <si>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</si>
  <si>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</si>
  <si>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</si>
  <si>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</si>
  <si>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</si>
  <si>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</si>
  <si>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</si>
  <si>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</si>
  <si>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</si>
  <si>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</si>
  <si>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</si>
  <si>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</si>
  <si>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</si>
  <si>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</si>
  <si>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</si>
  <si>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</si>
  <si>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</si>
  <si>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</si>
  <si>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</si>
  <si>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</si>
  <si>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</si>
  <si>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</si>
  <si>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</si>
  <si>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</si>
  <si>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</si>
  <si>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</si>
  <si>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</si>
  <si>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</si>
  <si>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</si>
  <si>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</si>
  <si>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</si>
  <si>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</si>
  <si>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</si>
  <si>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</si>
  <si>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</si>
  <si>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</si>
  <si>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</si>
  <si>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</si>
  <si>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</si>
  <si>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</si>
  <si>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</si>
  <si>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</si>
  <si>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</si>
  <si>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</si>
  <si>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</si>
  <si>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</si>
  <si>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</si>
  <si>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</si>
  <si>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</si>
  <si>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</si>
  <si>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</si>
  <si>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</si>
  <si>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</si>
  <si>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</si>
  <si>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</si>
  <si>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</si>
  <si>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</si>
  <si>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</si>
  <si>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</si>
  <si>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</si>
  <si>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</si>
  <si>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</si>
  <si>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</si>
  <si>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</si>
  <si>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</si>
  <si>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</si>
  <si>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</si>
  <si>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</si>
  <si>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</si>
  <si>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</si>
  <si>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</si>
  <si>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</si>
  <si>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</si>
  <si>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</si>
  <si>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</si>
  <si>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</si>
  <si>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</si>
  <si>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</si>
  <si>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</si>
  <si>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</si>
  <si>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</si>
  <si>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</si>
  <si>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</si>
  <si>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</si>
  <si>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</si>
  <si>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</si>
  <si>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</si>
  <si>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</si>
  <si>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</si>
  <si>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</si>
  <si>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</si>
  <si>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</si>
  <si>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</si>
  <si>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</si>
  <si>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</si>
  <si>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</si>
  <si>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</si>
  <si>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</si>
  <si>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</si>
  <si>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</si>
  <si>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</si>
  <si>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</si>
  <si>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</si>
  <si>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</si>
  <si>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</si>
  <si>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</si>
  <si>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</si>
  <si>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</si>
  <si>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</si>
  <si>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</si>
  <si>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</si>
  <si>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</si>
  <si>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</si>
  <si>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</si>
  <si>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</si>
  <si>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</si>
  <si>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</si>
  <si>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</si>
  <si>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</si>
  <si>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</si>
  <si>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</si>
  <si>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</si>
  <si>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</si>
  <si>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</si>
  <si>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</si>
  <si>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</si>
  <si>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</si>
  <si>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</si>
  <si>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</si>
  <si>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</si>
  <si>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</si>
  <si>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</si>
  <si>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</si>
  <si>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</si>
  <si>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</si>
  <si>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</si>
  <si>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</si>
  <si>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</si>
  <si>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</si>
  <si>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</si>
  <si>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</si>
  <si>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</si>
  <si>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</si>
  <si>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</si>
  <si>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</si>
  <si>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</si>
  <si>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</si>
  <si>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</si>
  <si>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</si>
  <si>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</si>
  <si>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</si>
  <si>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</si>
  <si>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</si>
  <si>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</si>
  <si>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</si>
  <si>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</si>
  <si>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</si>
  <si>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</si>
  <si>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</si>
  <si>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</si>
  <si>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</si>
  <si>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</si>
  <si>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</si>
  <si>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</si>
  <si>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</si>
  <si>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</si>
  <si>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</si>
  <si>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</si>
  <si>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</si>
  <si>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</si>
  <si>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</si>
  <si>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</si>
  <si>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</si>
  <si>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</si>
  <si>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</si>
  <si>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</si>
  <si>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</si>
  <si>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</si>
  <si>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</si>
  <si>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</si>
  <si>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</si>
  <si>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</si>
  <si>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</si>
  <si>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</si>
  <si>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</si>
  <si>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</si>
  <si>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</si>
  <si>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</si>
  <si>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</si>
  <si>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</si>
  <si>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</si>
  <si>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</si>
  <si>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</si>
  <si>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</si>
  <si>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</si>
  <si>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</si>
  <si>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</si>
  <si>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</si>
  <si>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</si>
  <si>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</si>
  <si>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</si>
  <si>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</si>
  <si>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</si>
  <si>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</si>
  <si>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</si>
  <si>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</si>
  <si>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</si>
  <si>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</si>
  <si>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</si>
  <si>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</si>
  <si>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</si>
  <si>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</si>
  <si>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</si>
  <si>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</si>
  <si>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</si>
  <si>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</si>
  <si>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</si>
  <si>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</si>
  <si>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</si>
  <si>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</si>
  <si>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</si>
  <si>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</si>
  <si>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</si>
  <si>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</si>
  <si>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</si>
  <si>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</si>
  <si>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</si>
  <si>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</si>
  <si>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</si>
  <si>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</si>
  <si>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</si>
  <si>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</si>
  <si>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</si>
  <si>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</si>
  <si>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</si>
  <si>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</si>
  <si>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</si>
  <si>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</si>
  <si>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</si>
  <si>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</si>
  <si>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</si>
  <si>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</si>
  <si>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</si>
  <si>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</si>
  <si>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</si>
  <si>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</si>
  <si>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</si>
  <si>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</si>
  <si>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</si>
  <si>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</si>
  <si>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</si>
  <si>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</si>
  <si>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</si>
  <si>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</si>
  <si>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</si>
  <si>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</si>
  <si>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</si>
  <si>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</si>
  <si>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</si>
  <si>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</si>
  <si>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</si>
  <si>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</si>
  <si>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</si>
  <si>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</si>
  <si>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</si>
  <si>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</si>
  <si>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</si>
  <si>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</si>
  <si>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</si>
  <si>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</si>
  <si>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</si>
  <si>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</si>
  <si>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</si>
  <si>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</si>
  <si>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</si>
  <si>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</si>
  <si>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</si>
  <si>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</si>
  <si>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</si>
  <si>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</si>
  <si>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</si>
  <si>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</si>
  <si>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</si>
  <si>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</si>
  <si>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</si>
  <si>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</si>
  <si>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</si>
  <si>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</si>
  <si>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</si>
  <si>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</si>
  <si>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</si>
  <si>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</si>
  <si>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</si>
  <si>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</si>
  <si>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</si>
  <si>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</si>
  <si>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</si>
  <si>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</si>
  <si>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</si>
  <si>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</si>
  <si>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</si>
  <si>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</si>
  <si>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</si>
  <si>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</si>
  <si>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</si>
  <si>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</si>
  <si>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</si>
  <si>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</si>
  <si>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</si>
  <si>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</si>
  <si>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</si>
  <si>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</si>
  <si>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</si>
  <si>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</si>
  <si>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</si>
  <si>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</si>
  <si>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</si>
  <si>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</si>
  <si>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</si>
  <si>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</si>
  <si>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</si>
  <si>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</si>
  <si>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</si>
  <si>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</si>
  <si>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</si>
  <si>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</si>
  <si>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</si>
  <si>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</si>
  <si>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</si>
  <si>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</si>
  <si>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</si>
  <si>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</si>
  <si>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</si>
  <si>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</si>
  <si>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</si>
  <si>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</si>
  <si>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</si>
  <si>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</si>
  <si>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</si>
  <si>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</si>
  <si>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</si>
  <si>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</si>
  <si>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</si>
  <si>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</si>
  <si>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</si>
  <si>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</si>
  <si>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</si>
  <si>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</si>
  <si>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</si>
  <si>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</si>
  <si>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</si>
  <si>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</si>
  <si>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</si>
  <si>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</si>
  <si>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</si>
  <si>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</si>
  <si>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</si>
  <si>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</si>
  <si>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</si>
  <si>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</si>
  <si>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</si>
  <si>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</si>
  <si>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</si>
  <si>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</si>
  <si>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</si>
  <si>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</si>
  <si>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</si>
  <si>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</si>
  <si>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</si>
  <si>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</si>
  <si>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</si>
  <si>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</si>
  <si>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</si>
  <si>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</si>
  <si>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</si>
  <si>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</si>
  <si>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</si>
  <si>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</si>
  <si>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</si>
  <si>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</si>
  <si>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</si>
  <si>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</si>
  <si>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</si>
  <si>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</si>
  <si>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</si>
  <si>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</si>
  <si>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</si>
  <si>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</si>
  <si>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</si>
  <si>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</si>
  <si>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</si>
  <si>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</si>
  <si>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</si>
  <si>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</si>
  <si>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</si>
  <si>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</si>
  <si>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</si>
  <si>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</si>
  <si>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</si>
  <si>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</si>
  <si>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</si>
  <si>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</si>
  <si>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</si>
  <si>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</si>
  <si>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</si>
  <si>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</si>
  <si>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</si>
  <si>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</si>
  <si>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</si>
  <si>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</si>
  <si>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</si>
  <si>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</si>
  <si>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</si>
  <si>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</si>
  <si>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</si>
  <si>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</si>
  <si>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</si>
  <si>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</si>
  <si>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</si>
  <si>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</si>
  <si>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</si>
  <si>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</si>
  <si>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</si>
  <si>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</si>
  <si>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</si>
  <si>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</si>
  <si>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</si>
  <si>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</si>
  <si>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</si>
  <si>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</si>
  <si>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</si>
  <si>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</si>
  <si>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</si>
  <si>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</si>
  <si>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</si>
  <si>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</si>
  <si>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</si>
  <si>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</si>
  <si>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</si>
  <si>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</si>
  <si>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</si>
  <si>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</si>
  <si>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</si>
  <si>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</si>
  <si>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</si>
  <si>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</si>
  <si>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</si>
  <si>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</si>
  <si>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</si>
  <si>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</si>
  <si>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</si>
  <si>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</si>
  <si>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</si>
  <si>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</si>
  <si>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</si>
  <si>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</si>
  <si>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</si>
  <si>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</si>
  <si>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</si>
  <si>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</si>
  <si>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</si>
  <si>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</si>
  <si>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</si>
  <si>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</si>
  <si>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</si>
  <si>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</si>
  <si>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</si>
  <si>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</si>
  <si>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</si>
  <si>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</si>
  <si>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</si>
  <si>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</si>
  <si>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</si>
  <si>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</si>
  <si>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</si>
  <si>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</si>
  <si>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</si>
  <si>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</si>
  <si>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</si>
  <si>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</si>
  <si>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</si>
  <si>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</si>
  <si>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</si>
  <si>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</si>
  <si>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</si>
  <si>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</si>
  <si>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</si>
  <si>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</si>
  <si>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</si>
  <si>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</si>
  <si>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</si>
  <si>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</si>
  <si>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</si>
  <si>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</si>
  <si>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</si>
  <si>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</si>
  <si>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</si>
  <si>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</si>
  <si>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</si>
  <si>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</si>
  <si>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</si>
  <si>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</si>
  <si>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</si>
  <si>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</si>
  <si>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</si>
  <si>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</si>
  <si>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</si>
  <si>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</si>
  <si>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</si>
  <si>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</si>
  <si>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</si>
  <si>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</si>
  <si>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</si>
  <si>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</si>
  <si>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</si>
  <si>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</si>
  <si>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</si>
  <si>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</si>
  <si>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</si>
  <si>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</si>
  <si>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</si>
  <si>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</si>
  <si>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</si>
  <si>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</si>
  <si>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</si>
  <si>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</si>
  <si>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</si>
  <si>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</si>
  <si>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</si>
  <si>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</si>
  <si>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</si>
  <si>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</si>
  <si>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</si>
  <si>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</si>
  <si>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</si>
  <si>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</si>
  <si>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</si>
  <si>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</si>
  <si>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</si>
  <si>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</si>
  <si>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</si>
  <si>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</si>
  <si>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</si>
  <si>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</si>
  <si>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</si>
  <si>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</si>
  <si>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</si>
  <si>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</si>
  <si>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</si>
  <si>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</si>
  <si>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</si>
  <si>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</si>
  <si>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</si>
  <si>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</si>
  <si>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</si>
  <si>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</si>
  <si>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</si>
  <si>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</si>
  <si>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</si>
  <si>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</si>
  <si>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</si>
  <si>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</si>
  <si>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</si>
  <si>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</si>
  <si>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</si>
  <si>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</si>
  <si>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</si>
  <si>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</si>
  <si>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</si>
  <si>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</si>
  <si>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</si>
  <si>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</si>
  <si>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</si>
  <si>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</si>
  <si>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</si>
  <si>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</si>
  <si>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</si>
  <si>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</si>
  <si>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</si>
  <si>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</si>
  <si>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</si>
  <si>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</si>
  <si>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</si>
  <si>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</si>
  <si>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</si>
  <si>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</si>
  <si>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</si>
  <si>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</si>
  <si>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</si>
  <si>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</si>
  <si>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</si>
  <si>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</si>
  <si>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</si>
  <si>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</si>
  <si>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</si>
  <si>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</si>
  <si>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</si>
  <si>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</si>
  <si>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</si>
  <si>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</si>
  <si>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</si>
  <si>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</si>
  <si>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</si>
  <si>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</si>
  <si>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</si>
  <si>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</si>
  <si>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</si>
  <si>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</si>
  <si>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</si>
  <si>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</si>
  <si>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</si>
  <si>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</si>
  <si>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</si>
  <si>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</si>
  <si>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</si>
  <si>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</si>
  <si>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</si>
  <si>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</si>
  <si>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</si>
  <si>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</si>
  <si>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</si>
  <si>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</si>
  <si>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</si>
  <si>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</si>
  <si>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</si>
  <si>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</si>
  <si>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</si>
  <si>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</si>
  <si>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</si>
  <si>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</si>
  <si>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</si>
  <si>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</si>
  <si>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</si>
  <si>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</si>
  <si>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</si>
  <si>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</si>
  <si>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</si>
  <si>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</si>
  <si>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</si>
  <si>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</si>
  <si>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</si>
  <si>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</si>
  <si>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</si>
  <si>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</si>
  <si>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</si>
  <si>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</si>
  <si>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</si>
  <si>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</si>
  <si>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</si>
  <si>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</si>
  <si>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</si>
  <si>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</si>
  <si>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</si>
  <si>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</si>
  <si>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</si>
  <si>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</si>
  <si>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</si>
  <si>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</si>
  <si>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</si>
  <si>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</si>
  <si>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</si>
  <si>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</si>
  <si>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</si>
  <si>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</si>
  <si>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</si>
  <si>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</si>
  <si>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</si>
  <si>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</si>
  <si>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</si>
  <si>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</si>
  <si>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</si>
  <si>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</si>
  <si>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</si>
  <si>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</si>
  <si>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</si>
  <si>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</si>
  <si>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</si>
  <si>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</si>
  <si>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</si>
  <si>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</si>
  <si>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</si>
  <si>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</si>
  <si>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</si>
  <si>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</si>
  <si>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</si>
  <si>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</si>
  <si>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</si>
  <si>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</si>
  <si>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</si>
  <si>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</si>
  <si>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</si>
  <si>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</si>
  <si>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</si>
  <si>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</si>
  <si>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</si>
  <si>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</si>
  <si>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</si>
  <si>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</si>
  <si>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</si>
  <si>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</si>
  <si>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</si>
  <si>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</si>
  <si>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</si>
  <si>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</si>
  <si>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</si>
  <si>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</si>
  <si>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</si>
  <si>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</si>
  <si>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</si>
  <si>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</si>
  <si>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</si>
  <si>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</si>
  <si>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</si>
  <si>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</si>
  <si>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</si>
  <si>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</si>
  <si>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</si>
  <si>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</si>
  <si>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</si>
  <si>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</si>
  <si>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</si>
  <si>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</si>
  <si>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</si>
  <si>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</si>
  <si>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</si>
  <si>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</si>
  <si>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</si>
  <si>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</si>
  <si>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</si>
  <si>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</si>
  <si>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</si>
  <si>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</si>
  <si>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</si>
  <si>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</si>
  <si>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</si>
  <si>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</si>
  <si>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</si>
  <si>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</si>
  <si>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</si>
  <si>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</si>
  <si>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</si>
  <si>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</si>
  <si>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</si>
  <si>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</si>
  <si>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</si>
  <si>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</si>
  <si>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</si>
  <si>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</si>
  <si>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</si>
  <si>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</si>
  <si>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</si>
  <si>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</si>
  <si>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</si>
  <si>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</si>
  <si>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</si>
  <si>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</si>
  <si>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</si>
  <si>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</si>
  <si>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</si>
  <si>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</si>
  <si>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</si>
  <si>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</si>
  <si>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</si>
  <si>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</si>
  <si>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</si>
  <si>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</si>
  <si>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</si>
  <si>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</si>
  <si>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</si>
  <si>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</si>
  <si>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</si>
  <si>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</si>
  <si>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</si>
  <si>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</si>
  <si>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</si>
  <si>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</si>
  <si>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</si>
  <si>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</si>
  <si>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</si>
  <si>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</si>
  <si>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</si>
  <si>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</si>
  <si>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</si>
  <si>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</si>
  <si>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</si>
  <si>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</si>
  <si>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</si>
  <si>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</si>
  <si>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</si>
  <si>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</si>
  <si>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</si>
  <si>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</si>
  <si>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</si>
  <si>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</si>
  <si>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</si>
  <si>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</si>
  <si>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</si>
  <si>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</si>
  <si>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</si>
  <si>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</si>
  <si>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</si>
  <si>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</si>
  <si>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</si>
  <si>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</si>
  <si>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</si>
  <si>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</si>
  <si>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</si>
  <si>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</si>
  <si>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</si>
  <si>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</si>
  <si>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</si>
  <si>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</si>
  <si>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</si>
  <si>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</si>
  <si>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</si>
  <si>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</si>
  <si>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</si>
  <si>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</si>
  <si>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</si>
  <si>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</si>
  <si>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</si>
  <si>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</si>
  <si>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</si>
  <si>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</si>
  <si>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</si>
  <si>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</si>
  <si>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</si>
  <si>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</si>
  <si>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</si>
  <si>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</si>
  <si>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</si>
  <si>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</si>
  <si>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</si>
  <si>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</si>
  <si>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</si>
  <si>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</si>
  <si>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</si>
  <si>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</si>
  <si>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</si>
  <si>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</si>
  <si>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</si>
  <si>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</si>
  <si>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</si>
  <si>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</si>
  <si>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</si>
  <si>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</si>
  <si>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</si>
  <si>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</si>
  <si>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</si>
  <si>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</si>
  <si>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</si>
  <si>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</si>
  <si>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</si>
  <si>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</si>
  <si>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</si>
  <si>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</si>
  <si>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</si>
  <si>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</si>
  <si>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</si>
  <si>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</si>
  <si>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</si>
  <si>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</si>
  <si>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</si>
  <si>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</si>
  <si>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</si>
  <si>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</si>
  <si>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</si>
  <si>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</si>
  <si>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</si>
  <si>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</si>
  <si>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</si>
  <si>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</si>
  <si>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</si>
  <si>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</si>
  <si>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</si>
  <si>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</si>
  <si>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</si>
  <si>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</si>
  <si>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</si>
  <si>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</si>
  <si>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</si>
  <si>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</si>
  <si>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</si>
  <si>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</si>
  <si>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</si>
  <si>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</si>
  <si>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</si>
  <si>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</si>
  <si>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</si>
  <si>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</si>
  <si>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</si>
  <si>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</si>
  <si>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</si>
  <si>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</si>
  <si>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</si>
  <si>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</si>
  <si>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</si>
  <si>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</si>
  <si>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</si>
  <si>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</si>
  <si>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</si>
  <si>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</si>
  <si>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</si>
  <si>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</si>
  <si>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</si>
  <si>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</si>
  <si>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</si>
  <si>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</si>
  <si>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</si>
  <si>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</si>
  <si>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</si>
  <si>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</si>
  <si>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</si>
  <si>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</si>
  <si>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</si>
  <si>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</si>
  <si>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</si>
  <si>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</si>
  <si>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</si>
  <si>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</si>
  <si>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</si>
  <si>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</si>
  <si>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</si>
  <si>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</si>
  <si>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</si>
  <si>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</si>
  <si>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</si>
  <si>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</si>
  <si>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</si>
  <si>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</si>
  <si>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</si>
  <si>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</si>
  <si>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</si>
  <si>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</si>
  <si>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</si>
  <si>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</si>
  <si>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</si>
  <si>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</si>
  <si>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</si>
  <si>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</si>
  <si>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</si>
  <si>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</si>
  <si>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</si>
  <si>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</si>
  <si>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</si>
  <si>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</si>
  <si>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</si>
  <si>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</si>
  <si>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</si>
  <si>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</si>
  <si>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</si>
  <si>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</si>
  <si>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</si>
  <si>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</si>
  <si>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</si>
  <si>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</si>
  <si>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</si>
  <si>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</si>
  <si>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</si>
  <si>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</si>
  <si>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</si>
  <si>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</si>
  <si>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</si>
  <si>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</si>
  <si>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</si>
  <si>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</si>
  <si>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</si>
  <si>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</si>
  <si>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</si>
  <si>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</si>
  <si>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</si>
  <si>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</si>
  <si>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</si>
  <si>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</si>
  <si>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</si>
  <si>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</si>
  <si>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</si>
  <si>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</si>
  <si>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</si>
  <si>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</si>
  <si>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</si>
  <si>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</si>
  <si>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</si>
  <si>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</si>
  <si>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</si>
  <si>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</si>
  <si>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</si>
  <si>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</si>
  <si>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</si>
  <si>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</si>
  <si>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</si>
  <si>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</si>
  <si>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</si>
  <si>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</si>
  <si>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</si>
  <si>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</si>
  <si>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</si>
  <si>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</si>
  <si>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</si>
  <si>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</si>
  <si>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</si>
  <si>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</si>
  <si>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</si>
  <si>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</si>
  <si>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</si>
  <si>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</si>
  <si>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</si>
  <si>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</si>
  <si>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</si>
  <si>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</si>
  <si>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</si>
  <si>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</si>
  <si>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</si>
  <si>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</si>
  <si>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</si>
  <si>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</si>
  <si>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</si>
  <si>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</si>
  <si>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</si>
  <si>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</si>
  <si>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</si>
  <si>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</si>
  <si>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</si>
  <si>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</si>
  <si>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</si>
  <si>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</si>
  <si>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</si>
  <si>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</si>
  <si>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</si>
  <si>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</si>
  <si>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</si>
  <si>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</si>
  <si>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</si>
  <si>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</si>
  <si>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</si>
  <si>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</si>
  <si>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</si>
  <si>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</si>
  <si>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</si>
  <si>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</si>
  <si>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</si>
  <si>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</si>
  <si>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</si>
  <si>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</si>
  <si>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</si>
  <si>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</si>
  <si>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</si>
  <si>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</si>
  <si>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</si>
  <si>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</si>
  <si>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</si>
  <si>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</si>
  <si>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</si>
  <si>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</si>
  <si>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</si>
  <si>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</si>
  <si>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</si>
  <si>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</si>
  <si>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</si>
  <si>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</si>
  <si>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</si>
  <si>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</si>
  <si>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</si>
  <si>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</si>
  <si>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</si>
  <si>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</si>
  <si>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</si>
  <si>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</si>
  <si>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</si>
  <si>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</si>
  <si>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</si>
  <si>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</si>
  <si>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</si>
  <si>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</si>
  <si>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</si>
  <si>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</si>
  <si>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</si>
  <si>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</si>
  <si>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</si>
  <si>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</si>
  <si>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</si>
  <si>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</si>
  <si>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</si>
  <si>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</si>
  <si>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</si>
  <si>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</si>
  <si>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</si>
  <si>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</si>
  <si>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</si>
  <si>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</si>
  <si>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</si>
  <si>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</si>
  <si>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</si>
  <si>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</si>
  <si>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</si>
  <si>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</si>
  <si>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</si>
  <si>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</si>
  <si>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</si>
  <si>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</si>
  <si>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</si>
  <si>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</si>
  <si>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</si>
  <si>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</si>
  <si>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</si>
  <si>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</si>
  <si>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</si>
  <si>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</si>
  <si>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</si>
  <si>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</si>
  <si>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</si>
  <si>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</si>
  <si>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</si>
  <si>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</si>
  <si>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</si>
  <si>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</si>
  <si>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</si>
  <si>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</si>
  <si>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</si>
  <si>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</si>
  <si>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</si>
  <si>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</si>
  <si>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</si>
  <si>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</si>
  <si>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</si>
  <si>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</si>
  <si>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</si>
  <si>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</si>
  <si>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</si>
  <si>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</si>
  <si>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</si>
  <si>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</si>
  <si>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</si>
  <si>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</si>
  <si>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</si>
  <si>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</si>
  <si>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</si>
  <si>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</si>
  <si>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</si>
  <si>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</si>
  <si>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</si>
  <si>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</si>
  <si>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</si>
  <si>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</si>
  <si>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</si>
  <si>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</si>
  <si>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</si>
  <si>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</si>
  <si>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</si>
  <si>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</si>
  <si>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</si>
  <si>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</si>
  <si>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</si>
  <si>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</si>
  <si>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</si>
  <si>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</si>
  <si>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</si>
  <si>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</si>
  <si>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</si>
  <si>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</si>
  <si>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</si>
  <si>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</si>
  <si>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</si>
  <si>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</si>
  <si>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</si>
  <si>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</si>
  <si>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</si>
  <si>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</si>
  <si>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</si>
  <si>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</si>
  <si>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</si>
  <si>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</si>
  <si>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</si>
  <si>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</si>
  <si>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</si>
  <si>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</si>
  <si>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</si>
  <si>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</si>
  <si>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</si>
  <si>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</si>
  <si>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</si>
  <si>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</si>
  <si>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</si>
  <si>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</si>
  <si>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</si>
  <si>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</si>
  <si>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</si>
  <si>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</si>
  <si>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</si>
  <si>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</si>
  <si>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</si>
  <si>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</si>
  <si>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</si>
  <si>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</si>
  <si>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</si>
  <si>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</si>
  <si>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</si>
  <si>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</si>
  <si>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</si>
  <si>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</si>
  <si>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</si>
  <si>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</si>
  <si>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</si>
  <si>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</si>
  <si>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</si>
  <si>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</si>
  <si>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</si>
  <si>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</si>
  <si>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</si>
  <si>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</si>
  <si>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</si>
  <si>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</si>
  <si>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</si>
  <si>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</si>
  <si>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</si>
  <si>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</si>
  <si>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</si>
  <si>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</si>
  <si>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</si>
  <si>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</si>
  <si>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</si>
  <si>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</si>
  <si>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</si>
  <si>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</si>
  <si>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</si>
  <si>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</si>
  <si>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</si>
  <si>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</si>
  <si>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</si>
  <si>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</si>
  <si>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</si>
  <si>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</si>
  <si>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</si>
  <si>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</si>
  <si>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</si>
  <si>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</si>
  <si>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</si>
  <si>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</si>
  <si>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</si>
  <si>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</si>
  <si>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</si>
  <si>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</si>
  <si>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</si>
  <si>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</si>
  <si>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</si>
  <si>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</si>
  <si>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</si>
  <si>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</si>
  <si>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</si>
  <si>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</si>
  <si>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</si>
  <si>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</si>
  <si>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</si>
  <si>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</si>
  <si>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</si>
  <si>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</si>
  <si>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</si>
  <si>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</si>
  <si>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</si>
  <si>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</si>
  <si>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</si>
  <si>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</si>
  <si>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</si>
  <si>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</si>
  <si>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</si>
  <si>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</si>
  <si>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</si>
  <si>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</si>
  <si>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</si>
  <si>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</si>
  <si>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</si>
  <si>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</si>
  <si>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</si>
  <si>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</si>
  <si>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</si>
  <si>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</si>
  <si>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</si>
  <si>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</si>
  <si>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</si>
  <si>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</si>
  <si>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</si>
  <si>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</si>
  <si>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</si>
  <si>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</si>
  <si>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</si>
  <si>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</si>
  <si>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</si>
  <si>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</si>
  <si>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</si>
  <si>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</si>
  <si>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</si>
  <si>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</si>
  <si>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</si>
  <si>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</si>
  <si>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</si>
  <si>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</si>
  <si>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</si>
  <si>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</si>
  <si>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</si>
  <si>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</si>
  <si>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</si>
  <si>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</si>
  <si>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</si>
  <si>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</si>
  <si>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</si>
  <si>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</si>
  <si>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</si>
  <si>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</si>
  <si>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</si>
  <si>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</si>
  <si>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</si>
  <si>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</si>
  <si>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</si>
  <si>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</si>
  <si>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</si>
  <si>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</si>
  <si>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</si>
  <si>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</si>
  <si>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</si>
  <si>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</si>
  <si>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</si>
  <si>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</si>
  <si>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</si>
  <si>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</si>
  <si>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</si>
  <si>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</si>
  <si>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</si>
  <si>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</si>
  <si>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</si>
  <si>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</si>
  <si>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</si>
  <si>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</si>
  <si>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</si>
  <si>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</si>
  <si>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</si>
  <si>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</si>
  <si>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</si>
  <si>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</si>
  <si>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</si>
  <si>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</si>
  <si>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</si>
  <si>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</si>
  <si>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</si>
  <si>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</si>
  <si>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</si>
  <si>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</si>
  <si>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</si>
  <si>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</si>
  <si>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</si>
  <si>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</si>
  <si>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</si>
  <si>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</si>
  <si>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</si>
  <si>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</si>
  <si>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</si>
  <si>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</si>
  <si>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</si>
  <si>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</si>
  <si>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</si>
  <si>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</si>
  <si>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</si>
  <si>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</si>
  <si>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</si>
  <si>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</si>
  <si>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</si>
  <si>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</si>
  <si>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</si>
  <si>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</si>
  <si>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</si>
  <si>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</si>
  <si>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</si>
  <si>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</si>
  <si>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</si>
  <si>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</si>
  <si>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</si>
  <si>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</si>
  <si>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</si>
  <si>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</si>
  <si>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</si>
  <si>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</si>
  <si>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</si>
  <si>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</si>
  <si>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</si>
  <si>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</si>
  <si>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</si>
  <si>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</si>
  <si>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</si>
  <si>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</si>
  <si>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</si>
  <si>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</si>
  <si>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</si>
  <si>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</si>
  <si>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</si>
  <si>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</si>
  <si>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</si>
  <si>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</si>
  <si>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</si>
  <si>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</si>
  <si>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</si>
  <si>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</si>
  <si>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</si>
  <si>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</si>
  <si>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</si>
  <si>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</si>
  <si>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</si>
  <si>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</si>
  <si>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</si>
  <si>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</si>
  <si>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</si>
  <si>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</si>
  <si>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</si>
  <si>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</si>
  <si>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</si>
  <si>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</si>
  <si>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</si>
  <si>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</si>
  <si>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</si>
  <si>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</si>
  <si>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</si>
  <si>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</si>
  <si>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</si>
  <si>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</si>
  <si>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</si>
  <si>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</si>
  <si>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</si>
  <si>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</si>
  <si>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</si>
  <si>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</si>
  <si>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</si>
  <si>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</si>
  <si>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</si>
  <si>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</si>
  <si>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</si>
  <si>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</si>
  <si>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</si>
  <si>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</si>
  <si>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</si>
  <si>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</si>
  <si>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</si>
  <si>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</si>
  <si>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</si>
  <si>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</si>
  <si>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</si>
  <si>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</si>
  <si>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</si>
  <si>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</si>
  <si>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</si>
  <si>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</si>
  <si>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</si>
  <si>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</si>
  <si>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</si>
  <si>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</si>
  <si>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</si>
  <si>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</si>
  <si>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</si>
  <si>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</si>
  <si>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</si>
  <si>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</si>
  <si>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</si>
  <si>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</si>
  <si>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</si>
  <si>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</si>
  <si>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</si>
  <si>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</si>
  <si>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</si>
  <si>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</si>
  <si>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</si>
  <si>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</si>
  <si>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</si>
  <si>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</si>
  <si>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</si>
  <si>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</si>
  <si>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</si>
  <si>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</si>
  <si>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</si>
  <si>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</si>
  <si>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</si>
  <si>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</si>
  <si>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</si>
  <si>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</si>
  <si>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</si>
  <si>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</si>
  <si>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</si>
  <si>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</si>
  <si>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</si>
  <si>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</si>
  <si>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</si>
  <si>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</si>
  <si>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</si>
  <si>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</si>
  <si>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</si>
  <si>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</si>
  <si>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</si>
  <si>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</si>
  <si>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</si>
  <si>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</si>
  <si>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</si>
  <si>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</si>
  <si>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</si>
  <si>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</si>
  <si>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</si>
  <si>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</si>
  <si>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</si>
  <si>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</si>
  <si>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</si>
  <si>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</si>
  <si>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</si>
  <si>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</si>
  <si>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</si>
  <si>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</si>
  <si>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</si>
  <si>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</si>
  <si>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</si>
  <si>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</si>
  <si>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</si>
  <si>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</si>
  <si>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</si>
  <si>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</si>
  <si>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</si>
  <si>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</si>
  <si>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</si>
  <si>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</si>
  <si>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</si>
  <si>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</si>
  <si>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</si>
  <si>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</si>
  <si>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</si>
  <si>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</si>
  <si>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</si>
  <si>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</si>
  <si>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</si>
  <si>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</si>
  <si>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</si>
  <si>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</si>
  <si>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</si>
  <si>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</si>
  <si>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</si>
  <si>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</si>
  <si>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</si>
  <si>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</si>
  <si>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</si>
  <si>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</si>
  <si>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</si>
  <si>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</si>
  <si>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</si>
  <si>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</si>
  <si>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</si>
  <si>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</si>
  <si>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</si>
  <si>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</si>
  <si>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</si>
  <si>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</si>
  <si>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</si>
  <si>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</si>
  <si>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</si>
  <si>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</si>
  <si>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</si>
  <si>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</si>
  <si>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</si>
  <si>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</si>
  <si>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</si>
  <si>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</si>
  <si>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</si>
  <si>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</si>
  <si>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</si>
  <si>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</si>
  <si>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</si>
  <si>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</si>
  <si>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</si>
  <si>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</si>
  <si>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</si>
  <si>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</si>
  <si>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</si>
  <si>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</si>
  <si>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</si>
  <si>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</si>
  <si>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</si>
  <si>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</si>
  <si>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</si>
  <si>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</si>
  <si>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</si>
  <si>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</si>
  <si>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</si>
  <si>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</si>
  <si>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</si>
  <si>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</si>
  <si>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</si>
  <si>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</si>
  <si>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</si>
  <si>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</si>
  <si>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</si>
  <si>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</si>
  <si>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</si>
  <si>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</si>
  <si>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</si>
  <si>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</si>
  <si>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</si>
  <si>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</si>
  <si>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</si>
  <si>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</si>
  <si>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</si>
  <si>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</si>
  <si>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</si>
  <si>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</si>
  <si>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</si>
  <si>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</si>
  <si>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</si>
  <si>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</si>
  <si>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</si>
  <si>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</si>
  <si>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</si>
  <si>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</si>
  <si>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</si>
  <si>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</si>
  <si>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</si>
  <si>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</si>
  <si>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</si>
  <si>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</si>
  <si>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</si>
  <si>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</si>
  <si>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</si>
  <si>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</si>
  <si>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</si>
  <si>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</si>
  <si>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</si>
  <si>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</si>
  <si>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</si>
  <si>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</si>
  <si>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</si>
  <si>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</si>
  <si>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</si>
  <si>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</si>
  <si>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</si>
  <si>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</si>
  <si>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</si>
  <si>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</si>
  <si>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</si>
  <si>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</si>
  <si>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</si>
  <si>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</si>
  <si>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</si>
  <si>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</si>
  <si>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</si>
  <si>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</si>
  <si>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</si>
  <si>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</si>
  <si>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</si>
  <si>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</si>
  <si>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</si>
  <si>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</si>
  <si>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</si>
  <si>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</si>
  <si>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</si>
  <si>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</si>
  <si>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</si>
  <si>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</si>
  <si>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</si>
  <si>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</si>
  <si>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</si>
  <si>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</si>
  <si>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</si>
  <si>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</si>
  <si>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</si>
  <si>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</si>
  <si>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</si>
  <si>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</si>
  <si>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</si>
  <si>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</si>
  <si>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</si>
  <si>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</si>
  <si>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</si>
  <si>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</si>
  <si>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</si>
  <si>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</si>
  <si>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</si>
  <si>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</si>
  <si>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</si>
  <si>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</si>
  <si>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</si>
  <si>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</si>
  <si>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</si>
  <si>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</si>
  <si>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</si>
  <si>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</si>
  <si>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</si>
  <si>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</si>
  <si>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</si>
  <si>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</si>
  <si>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</si>
  <si>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</si>
  <si>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</si>
  <si>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</si>
  <si>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</si>
  <si>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</si>
  <si>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</si>
  <si>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</si>
  <si>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</si>
  <si>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</si>
  <si>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</si>
  <si>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</si>
  <si>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</si>
  <si>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</si>
  <si>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</si>
  <si>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</si>
  <si>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</si>
  <si>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</si>
  <si>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</si>
  <si>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</si>
  <si>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</si>
  <si>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</si>
  <si>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</si>
  <si>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</si>
  <si>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</si>
  <si>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</si>
  <si>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</si>
  <si>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</si>
  <si>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</si>
  <si>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</si>
  <si>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</si>
  <si>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</si>
  <si>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</si>
  <si>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</si>
  <si>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</si>
  <si>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</si>
  <si>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</si>
  <si>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</si>
  <si>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</si>
  <si>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</si>
  <si>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</si>
  <si>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</si>
  <si>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</si>
  <si>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</si>
  <si>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</si>
  <si>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</si>
  <si>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</si>
  <si>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</si>
  <si>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</si>
  <si>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</si>
  <si>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</si>
  <si>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</si>
  <si>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</si>
  <si>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</si>
  <si>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</si>
  <si>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</si>
  <si>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</si>
  <si>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</si>
  <si>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</si>
  <si>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</si>
  <si>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</si>
  <si>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</si>
  <si>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</si>
  <si>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</si>
  <si>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</si>
  <si>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</si>
  <si>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</si>
  <si>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</si>
  <si>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</si>
  <si>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</si>
  <si>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</si>
  <si>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</si>
  <si>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</si>
  <si>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</si>
  <si>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</si>
  <si>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</si>
  <si>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</si>
  <si>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</si>
  <si>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</si>
  <si>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</si>
  <si>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</si>
  <si>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</si>
  <si>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</si>
  <si>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</si>
  <si>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</si>
  <si>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</si>
  <si>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</si>
  <si>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</si>
  <si>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</si>
  <si>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</si>
  <si>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</si>
  <si>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</si>
  <si>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</si>
  <si>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</si>
  <si>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</si>
  <si>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</si>
  <si>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</si>
  <si>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</si>
  <si>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</si>
  <si>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</si>
  <si>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</si>
  <si>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</si>
  <si>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</si>
  <si>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</si>
  <si>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</si>
  <si>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</si>
  <si>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</si>
  <si>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</si>
  <si>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</si>
  <si>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</si>
  <si>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</si>
  <si>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</si>
  <si>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</si>
  <si>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</si>
  <si>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</si>
  <si>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</si>
  <si>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</si>
  <si>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</si>
  <si>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</si>
  <si>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</si>
  <si>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</si>
  <si>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</si>
  <si>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</si>
  <si>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</si>
  <si>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</si>
  <si>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</si>
  <si>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</si>
  <si>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</si>
  <si>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</si>
  <si>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</si>
  <si>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</si>
  <si>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</si>
  <si>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</si>
  <si>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</si>
  <si>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</si>
  <si>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</si>
  <si>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</si>
  <si>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</si>
  <si>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</si>
  <si>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</si>
  <si>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</si>
  <si>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</si>
  <si>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</si>
  <si>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</si>
  <si>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</si>
  <si>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</si>
  <si>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</si>
  <si>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</si>
  <si>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</si>
  <si>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</si>
  <si>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</si>
  <si>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</si>
  <si>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</si>
  <si>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</si>
  <si>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</si>
  <si>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</si>
  <si>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</si>
  <si>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</si>
  <si>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</si>
  <si>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</si>
  <si>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</si>
  <si>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</si>
  <si>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</si>
  <si>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</si>
  <si>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</si>
  <si>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</si>
  <si>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</si>
  <si>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</si>
  <si>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</si>
  <si>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</si>
  <si>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</si>
  <si>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</si>
  <si>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</si>
  <si>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</si>
  <si>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</si>
  <si>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</si>
  <si>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</si>
  <si>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</si>
  <si>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</si>
  <si>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</si>
  <si>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</si>
  <si>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</si>
  <si>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</si>
  <si>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</si>
  <si>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</si>
  <si>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</si>
  <si>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</si>
  <si>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</si>
  <si>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</si>
  <si>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</si>
  <si>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</si>
  <si>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</si>
  <si>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</si>
  <si>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</si>
  <si>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</si>
  <si>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</si>
  <si>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</si>
  <si>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</si>
  <si>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</si>
  <si>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</si>
  <si>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</si>
  <si>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</si>
  <si>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</si>
  <si>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</si>
  <si>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</si>
  <si>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</si>
  <si>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</si>
  <si>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</si>
  <si>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</si>
  <si>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</si>
  <si>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</si>
  <si>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</si>
  <si>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</si>
  <si>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</si>
  <si>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</si>
  <si>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</si>
  <si>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</si>
  <si>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</si>
  <si>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</si>
  <si>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</si>
  <si>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</si>
  <si>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</si>
  <si>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</si>
  <si>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</si>
  <si>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</si>
  <si>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</si>
  <si>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</si>
  <si>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</si>
  <si>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</si>
  <si>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</si>
  <si>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</si>
  <si>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</si>
  <si>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</si>
  <si>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</si>
  <si>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</si>
  <si>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</si>
  <si>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</si>
  <si>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</si>
  <si>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</si>
  <si>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</si>
  <si>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</si>
  <si>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</si>
  <si>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</si>
  <si>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</si>
  <si>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</si>
  <si>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</si>
  <si>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</si>
  <si>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</si>
  <si>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</si>
  <si>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</si>
  <si>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</si>
  <si>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</si>
  <si>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</si>
  <si>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</si>
  <si>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</si>
  <si>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</si>
  <si>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</si>
  <si>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</si>
  <si>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</si>
  <si>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</si>
  <si>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</si>
  <si>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</si>
  <si>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</si>
  <si>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</si>
  <si>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</si>
  <si>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</si>
  <si>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</si>
  <si>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</si>
  <si>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</si>
  <si>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</si>
  <si>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</si>
  <si>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</si>
  <si>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</si>
  <si>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</si>
  <si>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</si>
  <si>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</si>
  <si>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</si>
  <si>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</si>
  <si>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</si>
  <si>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</si>
  <si>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</si>
  <si>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</si>
  <si>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</si>
  <si>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</si>
  <si>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</si>
  <si>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</si>
  <si>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</si>
  <si>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</si>
  <si>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</si>
  <si>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</si>
  <si>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</si>
  <si>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</si>
  <si>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</si>
  <si>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</si>
  <si>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</si>
  <si>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</si>
  <si>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</si>
  <si>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</si>
  <si>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</si>
  <si>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</si>
  <si>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</si>
  <si>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</si>
  <si>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</si>
  <si>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</si>
  <si>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</si>
  <si>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</si>
  <si>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</si>
  <si>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</si>
  <si>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</si>
  <si>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</si>
  <si>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</si>
  <si>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</si>
  <si>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</si>
  <si>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</si>
  <si>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</si>
  <si>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</si>
  <si>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</si>
  <si>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</si>
  <si>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</si>
  <si>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</si>
  <si>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</si>
  <si>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</si>
  <si>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</si>
  <si>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</si>
  <si>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</si>
  <si>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</si>
  <si>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</si>
  <si>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</si>
  <si>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</si>
  <si>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</si>
  <si>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</si>
  <si>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</si>
  <si>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</si>
  <si>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</si>
  <si>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</si>
  <si>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</si>
  <si>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</si>
  <si>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</si>
  <si>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</si>
  <si>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</si>
  <si>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</si>
  <si>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</si>
  <si>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</si>
  <si>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</si>
  <si>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</si>
  <si>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</si>
  <si>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</si>
  <si>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</si>
  <si>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</si>
  <si>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</si>
  <si>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</si>
  <si>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</si>
  <si>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</si>
  <si>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</si>
  <si>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</si>
  <si>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</si>
  <si>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</si>
  <si>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</si>
  <si>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</si>
  <si>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</si>
  <si>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</si>
  <si>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</si>
  <si>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</si>
  <si>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</si>
  <si>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</si>
  <si>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</si>
  <si>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</si>
  <si>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</si>
  <si>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</si>
  <si>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</si>
  <si>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</si>
  <si>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</si>
  <si>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</si>
  <si>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</si>
  <si>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</si>
  <si>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</si>
  <si>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</si>
  <si>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</si>
  <si>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</si>
  <si>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</si>
  <si>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</si>
  <si>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</si>
  <si>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</si>
  <si>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</si>
  <si>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</si>
  <si>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</si>
  <si>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</si>
  <si>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</si>
  <si>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</si>
  <si>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</si>
  <si>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</si>
  <si>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</si>
  <si>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</si>
  <si>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</si>
  <si>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</si>
  <si>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</si>
  <si>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</si>
  <si>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</si>
  <si>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</si>
  <si>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</si>
  <si>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</si>
  <si>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</si>
  <si>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</si>
  <si>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</si>
  <si>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</si>
  <si>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</si>
  <si>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</si>
  <si>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</si>
  <si>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</si>
  <si>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</si>
  <si>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</si>
  <si>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</si>
  <si>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</si>
  <si>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</si>
  <si>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</si>
  <si>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</si>
  <si>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</si>
  <si>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</si>
  <si>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</si>
  <si>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</si>
  <si>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</si>
  <si>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</si>
  <si>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</si>
  <si>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</si>
  <si>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</si>
  <si>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</si>
  <si>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</si>
  <si>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</si>
  <si>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</si>
  <si>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</si>
  <si>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</si>
  <si>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</si>
  <si>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</si>
  <si>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</si>
  <si>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</si>
  <si>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</si>
  <si>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</si>
  <si>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</si>
  <si>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</si>
  <si>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</si>
  <si>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</si>
  <si>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</si>
  <si>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</si>
  <si>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</si>
  <si>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</si>
  <si>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</si>
  <si>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</si>
  <si>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</si>
  <si>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</si>
  <si>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</si>
  <si>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</si>
  <si>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</si>
  <si>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</si>
  <si>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</si>
  <si>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</si>
  <si>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</si>
  <si>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</si>
  <si>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</si>
  <si>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</si>
  <si>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</si>
  <si>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</si>
  <si>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</si>
  <si>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</si>
  <si>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</si>
  <si>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</si>
  <si>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</si>
  <si>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</si>
  <si>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</si>
  <si>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</si>
  <si>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</si>
  <si>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</si>
  <si>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</si>
  <si>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</si>
  <si>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</si>
  <si>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</si>
  <si>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</si>
  <si>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</si>
  <si>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</si>
  <si>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</si>
  <si>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</si>
  <si>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</si>
  <si>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</si>
  <si>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</si>
  <si>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</si>
  <si>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</si>
  <si>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</si>
  <si>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</si>
  <si>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</si>
  <si>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</si>
  <si>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</si>
  <si>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</si>
  <si>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</si>
  <si>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</si>
  <si>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</si>
  <si>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</si>
  <si>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</si>
  <si>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</si>
  <si>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</si>
  <si>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</si>
  <si>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</si>
  <si>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</si>
  <si>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</si>
  <si>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</si>
  <si>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</si>
  <si>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</si>
  <si>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</si>
  <si>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</si>
  <si>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</si>
  <si>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</si>
  <si>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</si>
  <si>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</si>
  <si>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</si>
  <si>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</si>
  <si>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</si>
  <si>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</si>
  <si>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</si>
  <si>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</si>
  <si>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</si>
  <si>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</si>
  <si>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</si>
  <si>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</si>
  <si>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</si>
  <si>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</si>
  <si>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</si>
  <si>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</si>
  <si>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</si>
  <si>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</si>
  <si>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</si>
  <si>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</si>
  <si>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</si>
  <si>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</si>
  <si>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</si>
  <si>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</si>
  <si>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</si>
  <si>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</si>
  <si>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</si>
  <si>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</si>
  <si>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</si>
  <si>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</si>
  <si>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</si>
  <si>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</si>
  <si>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</si>
  <si>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</si>
  <si>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</si>
  <si>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</si>
  <si>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</si>
  <si>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</si>
  <si>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</si>
  <si>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</si>
  <si>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</si>
  <si>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</si>
  <si>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</si>
  <si>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</si>
  <si>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</si>
  <si>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</si>
  <si>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</si>
  <si>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</si>
  <si>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</si>
  <si>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</si>
  <si>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</si>
  <si>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</si>
  <si>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</si>
  <si>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</si>
  <si>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</si>
  <si>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</si>
  <si>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</si>
  <si>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</si>
  <si>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</si>
  <si>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</si>
  <si>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</si>
  <si>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</si>
  <si>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</si>
  <si>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</si>
  <si>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</si>
  <si>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</si>
  <si>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</si>
  <si>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</si>
  <si>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</si>
  <si>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</si>
  <si>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</si>
  <si>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</si>
  <si>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</si>
  <si>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</si>
  <si>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</si>
  <si>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</si>
  <si>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</si>
  <si>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</si>
  <si>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</si>
  <si>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</si>
  <si>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</si>
  <si>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</si>
  <si>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</si>
  <si>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</si>
  <si>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</si>
  <si>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</si>
  <si>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</si>
  <si>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</si>
  <si>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</si>
  <si>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</si>
  <si>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</si>
  <si>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</si>
  <si>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</si>
  <si>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</si>
  <si>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</si>
  <si>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</si>
  <si>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</si>
  <si>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</si>
  <si>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</si>
  <si>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</si>
  <si>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</si>
  <si>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</si>
  <si>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</si>
  <si>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</si>
  <si>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</si>
  <si>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</si>
  <si>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</si>
  <si>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</si>
  <si>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</si>
  <si>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</si>
  <si>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</si>
  <si>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</si>
  <si>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</si>
  <si>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</si>
  <si>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</si>
  <si>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</si>
  <si>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</si>
  <si>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</si>
  <si>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</si>
  <si>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</si>
  <si>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</si>
  <si>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</si>
  <si>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</si>
  <si>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</si>
  <si>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</si>
  <si>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</si>
  <si>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</si>
  <si>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</si>
  <si>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</si>
  <si>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</si>
  <si>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</si>
  <si>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</si>
  <si>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</si>
  <si>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</si>
  <si>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</si>
  <si>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</si>
  <si>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</si>
  <si>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</si>
  <si>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</si>
  <si>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</si>
  <si>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</si>
  <si>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</si>
  <si>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</si>
  <si>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</si>
  <si>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</si>
  <si>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</si>
  <si>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</si>
  <si>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</si>
  <si>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</si>
  <si>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</si>
  <si>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</si>
  <si>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</si>
  <si>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</si>
  <si>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</si>
  <si>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</si>
  <si>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</si>
  <si>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</si>
  <si>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</si>
  <si>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</si>
  <si>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</si>
  <si>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</si>
  <si>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</si>
  <si>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</si>
  <si>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</si>
  <si>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</si>
  <si>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</si>
  <si>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</si>
  <si>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</si>
  <si>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</si>
  <si>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</si>
  <si>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</si>
  <si>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</si>
  <si>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</si>
  <si>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</si>
  <si>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</si>
  <si>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</si>
  <si>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</si>
  <si>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</si>
  <si>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</si>
  <si>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</si>
  <si>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</si>
  <si>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</si>
  <si>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</si>
  <si>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</si>
  <si>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</si>
  <si>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</si>
  <si>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</si>
  <si>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</si>
  <si>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</si>
  <si>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</si>
  <si>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</si>
  <si>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</si>
  <si>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</si>
  <si>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</si>
  <si>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</si>
  <si>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</si>
  <si>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</si>
  <si>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</si>
  <si>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</si>
  <si>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</si>
  <si>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</si>
  <si>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</si>
  <si>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</si>
  <si>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</si>
  <si>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</si>
  <si>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</si>
  <si>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</si>
  <si>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</si>
  <si>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</si>
  <si>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</si>
  <si>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</si>
  <si>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</si>
  <si>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</si>
  <si>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</si>
  <si>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</si>
  <si>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</si>
  <si>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</si>
  <si>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</si>
  <si>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</si>
  <si>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</si>
  <si>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</si>
  <si>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</si>
  <si>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</si>
  <si>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</si>
  <si>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</si>
  <si>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</si>
  <si>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</si>
  <si>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</si>
  <si>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</si>
  <si>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</si>
  <si>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</si>
  <si>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</si>
  <si>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</si>
  <si>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</si>
  <si>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</si>
  <si>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</si>
  <si>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</si>
  <si>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</si>
  <si>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</si>
  <si>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</si>
  <si>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</si>
  <si>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</si>
  <si>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</si>
  <si>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</si>
  <si>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</si>
  <si>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</si>
  <si>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</si>
  <si>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</si>
  <si>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</si>
  <si>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</si>
  <si>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</si>
  <si>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</si>
  <si>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</si>
  <si>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</si>
  <si>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</si>
  <si>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</si>
  <si>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</si>
  <si>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</si>
  <si>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</si>
  <si>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</si>
  <si>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</si>
  <si>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</si>
  <si>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</si>
  <si>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</si>
  <si>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</si>
  <si>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</si>
  <si>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</si>
  <si>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</si>
  <si>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</si>
  <si>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</si>
  <si>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</si>
  <si>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</si>
  <si>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</si>
  <si>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</si>
  <si>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</si>
  <si>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</si>
  <si>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</si>
  <si>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</si>
  <si>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</si>
  <si>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</si>
  <si>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</si>
  <si>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</si>
  <si>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</si>
  <si>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</si>
  <si>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</si>
  <si>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</si>
  <si>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</si>
  <si>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</si>
  <si>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</si>
  <si>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</si>
  <si>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</si>
  <si>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</si>
  <si>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</si>
  <si>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</si>
  <si>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</si>
  <si>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</si>
  <si>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</si>
  <si>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</si>
  <si>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</si>
  <si>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</si>
  <si>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</si>
  <si>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</si>
  <si>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</si>
  <si>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</si>
  <si>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</si>
  <si>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</si>
  <si>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</si>
  <si>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</si>
  <si>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</si>
  <si>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</si>
  <si>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</si>
  <si>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</si>
  <si>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</si>
  <si>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</si>
  <si>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</si>
  <si>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</si>
  <si>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</si>
  <si>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</si>
  <si>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</si>
  <si>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</si>
  <si>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</si>
  <si>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</si>
  <si>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</si>
  <si>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</si>
  <si>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</si>
  <si>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</si>
  <si>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</si>
  <si>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</si>
  <si>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</si>
  <si>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</si>
  <si>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</si>
  <si>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</si>
  <si>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</si>
  <si>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</si>
  <si>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</si>
  <si>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</si>
  <si>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</si>
  <si>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</si>
  <si>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</si>
  <si>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</si>
  <si>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</si>
  <si>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</si>
  <si>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</si>
  <si>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</si>
  <si>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</si>
  <si>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</si>
  <si>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</si>
  <si>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</si>
  <si>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</si>
  <si>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</si>
  <si>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</si>
  <si>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</si>
  <si>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</si>
  <si>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</si>
  <si>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</si>
  <si>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</si>
  <si>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</si>
  <si>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</si>
  <si>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</si>
  <si>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</si>
  <si>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</si>
  <si>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</si>
  <si>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</si>
  <si>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</si>
  <si>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</si>
  <si>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</si>
  <si>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</si>
  <si>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</si>
  <si>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</si>
  <si>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</si>
  <si>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</si>
  <si>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</si>
  <si>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</si>
  <si>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</si>
  <si>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</si>
  <si>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</si>
  <si>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</si>
  <si>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</si>
  <si>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</si>
  <si>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</si>
  <si>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</si>
  <si>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</si>
  <si>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</si>
  <si>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</si>
  <si>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</si>
  <si>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</si>
  <si>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</si>
  <si>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</si>
  <si>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</si>
  <si>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</si>
  <si>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</si>
  <si>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</si>
  <si>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</si>
  <si>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</si>
  <si>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</si>
  <si>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</si>
  <si>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</si>
  <si>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</si>
  <si>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</si>
  <si>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</si>
  <si>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</si>
  <si>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</si>
  <si>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</si>
  <si>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</si>
  <si>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</si>
  <si>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</si>
  <si>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</si>
  <si>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</si>
  <si>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</si>
  <si>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</si>
  <si>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</si>
  <si>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</si>
  <si>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</si>
  <si>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</si>
  <si>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</si>
  <si>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</si>
  <si>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</si>
  <si>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</si>
  <si>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</si>
  <si>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</si>
  <si>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</si>
  <si>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</si>
  <si>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</si>
  <si>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</si>
  <si>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</si>
  <si>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</si>
  <si>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</si>
  <si>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</si>
  <si>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</si>
  <si>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</si>
  <si>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</si>
  <si>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</si>
  <si>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</si>
  <si>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</si>
  <si>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</si>
  <si>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</si>
  <si>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</si>
  <si>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</si>
  <si>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</si>
  <si>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</si>
  <si>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</si>
  <si>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</si>
  <si>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</si>
  <si>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</si>
  <si>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</si>
  <si>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</si>
  <si>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</si>
  <si>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</si>
  <si>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</si>
  <si>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</si>
  <si>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</si>
  <si>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</si>
  <si>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</si>
  <si>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</si>
  <si>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</si>
  <si>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</si>
  <si>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</si>
  <si>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</si>
  <si>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</si>
  <si>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</si>
  <si>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</si>
  <si>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</si>
  <si>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</si>
  <si>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</si>
  <si>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</si>
  <si>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</si>
  <si>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</si>
  <si>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</si>
  <si>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</si>
  <si>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</si>
  <si>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</si>
  <si>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</si>
  <si>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</si>
  <si>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</si>
  <si>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</si>
  <si>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</si>
  <si>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</si>
  <si>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</si>
  <si>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</si>
  <si>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</si>
  <si>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</si>
  <si>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</si>
  <si>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</si>
  <si>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</si>
  <si>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</si>
  <si>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</si>
  <si>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</si>
  <si>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</si>
  <si>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</si>
  <si>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</si>
  <si>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</si>
  <si>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</si>
  <si>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</si>
  <si>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</si>
  <si>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</si>
  <si>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</si>
  <si>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</si>
  <si>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</si>
  <si>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</si>
  <si>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</si>
  <si>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</si>
  <si>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</si>
  <si>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</si>
  <si>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</si>
  <si>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</si>
  <si>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</si>
  <si>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</si>
  <si>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</si>
  <si>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</si>
  <si>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</si>
  <si>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</si>
  <si>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</si>
  <si>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</si>
  <si>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</si>
  <si>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</si>
  <si>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</si>
  <si>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</si>
  <si>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</si>
  <si>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</si>
  <si>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</si>
  <si>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</si>
  <si>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</si>
  <si>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</si>
  <si>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</si>
  <si>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</si>
  <si>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</si>
  <si>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</si>
  <si>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</si>
  <si>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</si>
  <si>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</si>
  <si>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</si>
  <si>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</si>
  <si>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</si>
  <si>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</si>
  <si>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</si>
  <si>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</si>
  <si>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</si>
  <si>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</si>
  <si>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</si>
  <si>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</si>
  <si>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</si>
  <si>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</si>
  <si>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</si>
  <si>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</si>
  <si>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</si>
  <si>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</si>
  <si>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</si>
  <si>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</si>
  <si>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</si>
  <si>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</si>
  <si>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</si>
  <si>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</si>
  <si>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</si>
  <si>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</si>
  <si>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</si>
  <si>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</si>
  <si>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</si>
  <si>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</si>
  <si>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</si>
  <si>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</si>
  <si>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</si>
  <si>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</si>
  <si>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</si>
  <si>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</si>
  <si>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</si>
  <si>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</si>
  <si>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</si>
  <si>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</si>
  <si>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</si>
  <si>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</si>
  <si>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</si>
  <si>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</si>
  <si>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</si>
  <si>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</si>
  <si>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</si>
  <si>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</si>
  <si>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</si>
  <si>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</si>
  <si>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</si>
  <si>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</si>
  <si>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</si>
  <si>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</si>
  <si>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</si>
  <si>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</si>
  <si>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</si>
  <si>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</si>
  <si>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</si>
  <si>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</si>
  <si>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</si>
  <si>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</si>
  <si>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</si>
  <si>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</si>
  <si>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</si>
  <si>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</si>
  <si>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</si>
  <si>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</si>
  <si>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</si>
  <si>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</si>
  <si>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</si>
  <si>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</si>
  <si>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</si>
  <si>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</si>
  <si>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</si>
  <si>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</si>
  <si>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</si>
  <si>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</si>
  <si>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</si>
  <si>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</si>
  <si>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</si>
  <si>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</si>
  <si>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</si>
  <si>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</si>
  <si>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</si>
  <si>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</si>
  <si>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</si>
  <si>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</si>
  <si>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</si>
  <si>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</si>
  <si>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</si>
  <si>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</si>
  <si>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</si>
  <si>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</si>
  <si>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</si>
  <si>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</si>
  <si>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</si>
  <si>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</si>
  <si>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</si>
  <si>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</si>
  <si>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</si>
  <si>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</si>
  <si>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</si>
  <si>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</si>
  <si>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</si>
  <si>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</si>
  <si>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</si>
  <si>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</si>
  <si>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</si>
  <si>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</si>
  <si>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</si>
  <si>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</si>
  <si>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</si>
  <si>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</si>
  <si>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</si>
  <si>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</si>
  <si>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</si>
  <si>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</si>
  <si>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</si>
  <si>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</si>
  <si>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</si>
  <si>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</si>
  <si>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</si>
  <si>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</si>
  <si>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</si>
  <si>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</si>
  <si>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</si>
  <si>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</si>
  <si>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</si>
  <si>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</si>
  <si>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</si>
  <si>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</si>
  <si>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</si>
  <si>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</si>
  <si>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</si>
  <si>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</si>
  <si>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</si>
  <si>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</si>
  <si>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</si>
  <si>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</si>
  <si>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</si>
  <si>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</si>
  <si>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</si>
  <si>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</si>
  <si>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</si>
  <si>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</si>
  <si>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</si>
  <si>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</si>
  <si>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</si>
  <si>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</si>
  <si>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</si>
  <si>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</si>
  <si>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</si>
  <si>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</si>
  <si>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</si>
  <si>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</si>
  <si>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</si>
  <si>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</si>
  <si>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</si>
  <si>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</si>
  <si>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</si>
  <si>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</si>
  <si>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</si>
  <si>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</si>
  <si>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</si>
  <si>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</si>
  <si>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</si>
  <si>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</si>
  <si>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</si>
  <si>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1400-1420</t>
  </si>
  <si>
    <t>265-270</t>
  </si>
  <si>
    <t>2250-2260</t>
  </si>
  <si>
    <t>Profit of Rs.20/-</t>
  </si>
  <si>
    <t>Profit of Rs.25.5/-</t>
  </si>
  <si>
    <t>Profit of Rs.54/-</t>
  </si>
  <si>
    <t>555-560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</si>
  <si>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</si>
  <si>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</si>
  <si>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</si>
  <si>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</si>
  <si>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</si>
  <si>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</si>
  <si>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1300-1320</t>
  </si>
  <si>
    <t>A</t>
  </si>
  <si>
    <t>Profit of Rs.11.5/-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</si>
  <si>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</si>
  <si>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</si>
  <si>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</si>
  <si>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</si>
  <si>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</si>
  <si>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</si>
  <si>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</si>
  <si>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</si>
  <si>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</si>
  <si>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</si>
  <si>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</si>
  <si>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</si>
  <si>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</si>
  <si>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</si>
  <si>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370-360</t>
  </si>
  <si>
    <t>2650-2600</t>
  </si>
  <si>
    <t>255-250</t>
  </si>
  <si>
    <t>Profit of Rs.1/-</t>
  </si>
  <si>
    <t>CENTURYTEXT</t>
  </si>
  <si>
    <t>325-330</t>
  </si>
  <si>
    <t>424-427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</si>
  <si>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</si>
  <si>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</si>
  <si>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</si>
  <si>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</si>
  <si>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</si>
  <si>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</si>
  <si>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</si>
  <si>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>KAPILRAJ</t>
  </si>
  <si>
    <t>RAJA RAMCHANDRA DALVI</t>
  </si>
  <si>
    <t>TIGERLOGS</t>
  </si>
  <si>
    <t>NISHIL SURENDRABHAI MARFATIA</t>
  </si>
  <si>
    <t>GSS Infotech Limited</t>
  </si>
  <si>
    <t>SUULD</t>
  </si>
  <si>
    <t>Suumaya Lifestyle Limited</t>
  </si>
  <si>
    <t>Zee Entertain. Enterp.Ltd</t>
  </si>
  <si>
    <t xml:space="preserve">BATAINDIA </t>
  </si>
  <si>
    <t>Profit of Rs.230/-</t>
  </si>
  <si>
    <t>Profit of Rs.72/-</t>
  </si>
  <si>
    <t>Profit of Rs.21.5/-</t>
  </si>
  <si>
    <t>Profit of Rs.80/-</t>
  </si>
  <si>
    <t>2000-2010</t>
  </si>
  <si>
    <t>2200-2300</t>
  </si>
  <si>
    <t>530-534</t>
  </si>
  <si>
    <t>555-565</t>
  </si>
  <si>
    <t>495-497</t>
  </si>
  <si>
    <t>47-47.3</t>
  </si>
  <si>
    <t>49-50</t>
  </si>
  <si>
    <t>Profit of Rs.3.5/-</t>
  </si>
  <si>
    <t>GOYALASS</t>
  </si>
  <si>
    <t>YOGESH DHARNIDHARKA</t>
  </si>
  <si>
    <t>HITECHWIND</t>
  </si>
  <si>
    <t>RITA KISHOR BHIMJIYANI</t>
  </si>
  <si>
    <t>PRISMMEDI</t>
  </si>
  <si>
    <t>MANISH NITIN THAKUR</t>
  </si>
  <si>
    <t>SHUBHAM</t>
  </si>
  <si>
    <t>PARTHI JITAL SHAH</t>
  </si>
  <si>
    <t>ANSU INVESTMENT</t>
  </si>
  <si>
    <t>SURJECTIVE RESEARCH CAPITAL LLP</t>
  </si>
  <si>
    <t>SBI MUTUAL FUND</t>
  </si>
  <si>
    <t>Equitas Holdings Limited</t>
  </si>
  <si>
    <t>VISHWAMURTE TRAD INVEST PE LTD</t>
  </si>
  <si>
    <t>DANGAR ANILBHAI VEJANADBHAI</t>
  </si>
  <si>
    <t>NCC Limited</t>
  </si>
  <si>
    <t>ALPHA LEON ENTERPRISES LLP</t>
  </si>
  <si>
    <t>CHAYADEEP VENTURES LLP</t>
  </si>
  <si>
    <t>AGNUS CAPITAL LLP</t>
  </si>
  <si>
    <t>XTX MARKETS LLP</t>
  </si>
  <si>
    <t>780-790</t>
  </si>
  <si>
    <t>880-900</t>
  </si>
  <si>
    <t>Profit of Rs.10/-</t>
  </si>
  <si>
    <t>Profit of Rs.30/-</t>
  </si>
  <si>
    <t>140-142</t>
  </si>
  <si>
    <t>Profit of Rs.7.5/-</t>
  </si>
  <si>
    <t>Profit of Rs.2.75/-</t>
  </si>
  <si>
    <t>199-200</t>
  </si>
  <si>
    <t>192-190</t>
  </si>
  <si>
    <t>Profit of Rs.55.5/-</t>
  </si>
  <si>
    <t>AMFL</t>
  </si>
  <si>
    <t>FAISAL FAROOK VADGAMA</t>
  </si>
  <si>
    <t>ANUPAM</t>
  </si>
  <si>
    <t>REKHA KISHOR SHAH</t>
  </si>
  <si>
    <t>ARYAMAN</t>
  </si>
  <si>
    <t>PARKO COMTRADE LLP</t>
  </si>
  <si>
    <t>SOURABH JAIN</t>
  </si>
  <si>
    <t>A F ENTERPRISES LIMITED .</t>
  </si>
  <si>
    <t>PANTH</t>
  </si>
  <si>
    <t>TANAY KAMAL SEETHA</t>
  </si>
  <si>
    <t>PARLEIND</t>
  </si>
  <si>
    <t>SUN NIDHI INFRASTRUCTURE DEVELOPERS PRIVATE LIMITED</t>
  </si>
  <si>
    <t>REGENCY</t>
  </si>
  <si>
    <t>SAJNEER MANAGEMENT AND CONSULTANCY PRIVATE LIMITED</t>
  </si>
  <si>
    <t>SURENDER KUMAR</t>
  </si>
  <si>
    <t>RAMITA MITTAL</t>
  </si>
  <si>
    <t>RPIL</t>
  </si>
  <si>
    <t>SIRSA DEPOSITS AND ADVANCES LIMITED</t>
  </si>
  <si>
    <t>SARVOTTAM SECURITIES PRIVATE LIMITED</t>
  </si>
  <si>
    <t>AUTONOMY MEDIA PRIVATE LIMITED</t>
  </si>
  <si>
    <t>RVJ OVERSEAS PRIVATE LIMITED</t>
  </si>
  <si>
    <t>TIMES PUBLISHING HOUSE LIMTED</t>
  </si>
  <si>
    <t>K RAVISHANKAR</t>
  </si>
  <si>
    <t>ARUNKUMAR PILLAI</t>
  </si>
  <si>
    <t>SHIVAEXPO</t>
  </si>
  <si>
    <t>RIKHAV SECURITIES LIMITED</t>
  </si>
  <si>
    <t>UTSAV PRAMODKUMAR SHRIVASTAV</t>
  </si>
  <si>
    <t>Aarti Drugs Ltd.</t>
  </si>
  <si>
    <t>N.K.SECURITIES</t>
  </si>
  <si>
    <t>Alankit Limited</t>
  </si>
  <si>
    <t>LTS INVESTMENT FUND LTD</t>
  </si>
  <si>
    <t>Apcotex Industries Ltd.</t>
  </si>
  <si>
    <t>AURDIS</t>
  </si>
  <si>
    <t>Aurangabad Distillery Ltd</t>
  </si>
  <si>
    <t>SHARMA DHARMENDRA GORAKHNATH</t>
  </si>
  <si>
    <t>Bil Energy Systems Ltd</t>
  </si>
  <si>
    <t>VIBRANT SECURITIES PVT. LTD</t>
  </si>
  <si>
    <t>THAKAR ASHISH BHUPENDRA</t>
  </si>
  <si>
    <t>YUGA  DOSHI</t>
  </si>
  <si>
    <t>Jain DVR Equity Shares</t>
  </si>
  <si>
    <t>V T RAJAN</t>
  </si>
  <si>
    <t>Lincoln Pharma Ltd</t>
  </si>
  <si>
    <t>AMBE SECURITIES PRIVATE LIMITED</t>
  </si>
  <si>
    <t>Mangalam Drugs And Organi</t>
  </si>
  <si>
    <t>MARINE</t>
  </si>
  <si>
    <t>Marine Electrical (I) Ltd</t>
  </si>
  <si>
    <t>NIRAJ HARSUKHLAL SANGHAVI</t>
  </si>
  <si>
    <t>SHREEJI CAPITAL AND FINANCE LIMITED</t>
  </si>
  <si>
    <t>RBL Bank Limited</t>
  </si>
  <si>
    <t>RMDRIP</t>
  </si>
  <si>
    <t>R M Drip &amp; Sprink Sys Ltd</t>
  </si>
  <si>
    <t>ADITYA DATIR</t>
  </si>
  <si>
    <t>JAGDISHCHANDRA MUNDRA (HUF)</t>
  </si>
  <si>
    <t>Ruchira Papers Limited</t>
  </si>
  <si>
    <t>RADHEY HEALTH CARE PRIVATE LIMITED</t>
  </si>
  <si>
    <t>Titagarh Wagons Limited</t>
  </si>
  <si>
    <t>V-Guard Industries Limite</t>
  </si>
  <si>
    <t>Vikas EcoTech Limited</t>
  </si>
  <si>
    <t>Future Consumer Ltd</t>
  </si>
  <si>
    <t>CLIX CAPITAL SERVICES PRIVATE LIMITED</t>
  </si>
  <si>
    <t>BSR FINANCE AND CONSTRUCTION LTD</t>
  </si>
  <si>
    <t>SHREE TISAI BUSINESS SOLUTION LLP</t>
  </si>
  <si>
    <t>SUPREMEENG</t>
  </si>
  <si>
    <t>Supreme Engineering Ltd</t>
  </si>
  <si>
    <t>SANJAY R CHOWDHARI</t>
  </si>
  <si>
    <t>PRANITH REALITIES LLP</t>
  </si>
  <si>
    <t>AXIS MUTUAL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</si>
</sst>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4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153</xdr:row>
      <xdr:rowOff>79001</xdr:rowOff>
    </xdr:from>
    <xdr:to>
      <xdr:col>5</xdr:col>
      <xdr:colOff>64994</xdr:colOff>
      <xdr:row>157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9" sqref="C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44064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18" sqref="G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44064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58" t="s">
        <v>16</v>
      </c>
      <c r="B9" s="560" t="s">
        <v>17</v>
      </c>
      <c r="C9" s="560" t="s">
        <v>18</v>
      </c>
      <c r="D9" s="274" t="s">
        <v>19</v>
      </c>
      <c r="E9" s="274" t="s">
        <v>20</v>
      </c>
      <c r="F9" s="555" t="s">
        <v>21</v>
      </c>
      <c r="G9" s="556"/>
      <c r="H9" s="557"/>
      <c r="I9" s="555" t="s">
        <v>22</v>
      </c>
      <c r="J9" s="556"/>
      <c r="K9" s="557"/>
      <c r="L9" s="274"/>
      <c r="M9" s="281"/>
      <c r="N9" s="281"/>
      <c r="O9" s="281"/>
    </row>
    <row r="10" spans="1:15" ht="59.25" customHeight="1">
      <c r="A10" s="559"/>
      <c r="B10" s="561" t="s">
        <v>17</v>
      </c>
      <c r="C10" s="56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21964.25</v>
      </c>
      <c r="E11" s="303">
        <v>21939.850000000002</v>
      </c>
      <c r="F11" s="315">
        <v>21789.700000000004</v>
      </c>
      <c r="G11" s="315">
        <v>21615.15</v>
      </c>
      <c r="H11" s="315">
        <v>21465.000000000004</v>
      </c>
      <c r="I11" s="315">
        <v>22114.400000000005</v>
      </c>
      <c r="J11" s="315">
        <v>22264.550000000007</v>
      </c>
      <c r="K11" s="315">
        <v>22439.100000000006</v>
      </c>
      <c r="L11" s="302">
        <v>22090</v>
      </c>
      <c r="M11" s="302">
        <v>21765.3</v>
      </c>
      <c r="N11" s="319">
        <v>1567350</v>
      </c>
      <c r="O11" s="320">
        <v>0.13395311821733469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11305.4</v>
      </c>
      <c r="E12" s="316">
        <v>11308.466666666667</v>
      </c>
      <c r="F12" s="317">
        <v>11256.933333333334</v>
      </c>
      <c r="G12" s="317">
        <v>11208.466666666667</v>
      </c>
      <c r="H12" s="317">
        <v>11156.933333333334</v>
      </c>
      <c r="I12" s="317">
        <v>11356.933333333334</v>
      </c>
      <c r="J12" s="317">
        <v>11408.466666666667</v>
      </c>
      <c r="K12" s="317">
        <v>11456.933333333334</v>
      </c>
      <c r="L12" s="304">
        <v>11360</v>
      </c>
      <c r="M12" s="304">
        <v>11260</v>
      </c>
      <c r="N12" s="319">
        <v>11615475</v>
      </c>
      <c r="O12" s="320">
        <v>2.9660330926399637E-3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1422.75</v>
      </c>
      <c r="E13" s="316">
        <v>1425.9833333333333</v>
      </c>
      <c r="F13" s="317">
        <v>1408.9666666666667</v>
      </c>
      <c r="G13" s="317">
        <v>1395.1833333333334</v>
      </c>
      <c r="H13" s="317">
        <v>1378.1666666666667</v>
      </c>
      <c r="I13" s="317">
        <v>1439.7666666666667</v>
      </c>
      <c r="J13" s="317">
        <v>1456.7833333333335</v>
      </c>
      <c r="K13" s="317">
        <v>1470.5666666666666</v>
      </c>
      <c r="L13" s="304">
        <v>1443</v>
      </c>
      <c r="M13" s="304">
        <v>1412.2</v>
      </c>
      <c r="N13" s="319">
        <v>2577000</v>
      </c>
      <c r="O13" s="320">
        <v>3.8819875776397513E-4</v>
      </c>
    </row>
    <row r="14" spans="1:15" ht="15">
      <c r="A14" s="277">
        <v>4</v>
      </c>
      <c r="B14" s="390" t="s">
        <v>39</v>
      </c>
      <c r="C14" s="277" t="s">
        <v>40</v>
      </c>
      <c r="D14" s="316">
        <v>233.95</v>
      </c>
      <c r="E14" s="316">
        <v>236.9</v>
      </c>
      <c r="F14" s="317">
        <v>227.05</v>
      </c>
      <c r="G14" s="317">
        <v>220.15</v>
      </c>
      <c r="H14" s="317">
        <v>210.3</v>
      </c>
      <c r="I14" s="317">
        <v>243.8</v>
      </c>
      <c r="J14" s="317">
        <v>253.64999999999998</v>
      </c>
      <c r="K14" s="317">
        <v>260.55</v>
      </c>
      <c r="L14" s="304">
        <v>246.75</v>
      </c>
      <c r="M14" s="304">
        <v>230</v>
      </c>
      <c r="N14" s="319">
        <v>20736000</v>
      </c>
      <c r="O14" s="320">
        <v>-2.3912634155526268E-2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354.3</v>
      </c>
      <c r="E15" s="316">
        <v>353.2833333333333</v>
      </c>
      <c r="F15" s="317">
        <v>349.61666666666662</v>
      </c>
      <c r="G15" s="317">
        <v>344.93333333333334</v>
      </c>
      <c r="H15" s="317">
        <v>341.26666666666665</v>
      </c>
      <c r="I15" s="317">
        <v>357.96666666666658</v>
      </c>
      <c r="J15" s="317">
        <v>361.63333333333333</v>
      </c>
      <c r="K15" s="317">
        <v>366.31666666666655</v>
      </c>
      <c r="L15" s="304">
        <v>356.95</v>
      </c>
      <c r="M15" s="304">
        <v>348.6</v>
      </c>
      <c r="N15" s="319">
        <v>28912500</v>
      </c>
      <c r="O15" s="320">
        <v>5.9145864138470906E-3</v>
      </c>
    </row>
    <row r="16" spans="1:15" ht="15">
      <c r="A16" s="277">
        <v>6</v>
      </c>
      <c r="B16" s="390" t="s">
        <v>44</v>
      </c>
      <c r="C16" s="277" t="s">
        <v>45</v>
      </c>
      <c r="D16" s="316">
        <v>741.65</v>
      </c>
      <c r="E16" s="316">
        <v>735.19999999999993</v>
      </c>
      <c r="F16" s="317">
        <v>726.44999999999982</v>
      </c>
      <c r="G16" s="317">
        <v>711.24999999999989</v>
      </c>
      <c r="H16" s="317">
        <v>702.49999999999977</v>
      </c>
      <c r="I16" s="317">
        <v>750.39999999999986</v>
      </c>
      <c r="J16" s="317">
        <v>759.15000000000009</v>
      </c>
      <c r="K16" s="317">
        <v>774.34999999999991</v>
      </c>
      <c r="L16" s="304">
        <v>743.95</v>
      </c>
      <c r="M16" s="304">
        <v>720</v>
      </c>
      <c r="N16" s="319">
        <v>1331000</v>
      </c>
      <c r="O16" s="320">
        <v>-1.9882179675994108E-2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225.4</v>
      </c>
      <c r="E17" s="316">
        <v>226.15</v>
      </c>
      <c r="F17" s="317">
        <v>223.8</v>
      </c>
      <c r="G17" s="317">
        <v>222.20000000000002</v>
      </c>
      <c r="H17" s="317">
        <v>219.85000000000002</v>
      </c>
      <c r="I17" s="317">
        <v>227.75</v>
      </c>
      <c r="J17" s="317">
        <v>230.09999999999997</v>
      </c>
      <c r="K17" s="317">
        <v>231.7</v>
      </c>
      <c r="L17" s="304">
        <v>228.5</v>
      </c>
      <c r="M17" s="304">
        <v>224.55</v>
      </c>
      <c r="N17" s="319">
        <v>17712000</v>
      </c>
      <c r="O17" s="320">
        <v>-2.3163467902051621E-2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1700.75</v>
      </c>
      <c r="E18" s="316">
        <v>1694.5166666666667</v>
      </c>
      <c r="F18" s="317">
        <v>1679.6333333333332</v>
      </c>
      <c r="G18" s="317">
        <v>1658.5166666666667</v>
      </c>
      <c r="H18" s="317">
        <v>1643.6333333333332</v>
      </c>
      <c r="I18" s="317">
        <v>1715.6333333333332</v>
      </c>
      <c r="J18" s="317">
        <v>1730.5166666666669</v>
      </c>
      <c r="K18" s="317">
        <v>1751.6333333333332</v>
      </c>
      <c r="L18" s="304">
        <v>1709.4</v>
      </c>
      <c r="M18" s="304">
        <v>1673.4</v>
      </c>
      <c r="N18" s="319">
        <v>1022000</v>
      </c>
      <c r="O18" s="320">
        <v>4.4989775051124746E-2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128.80000000000001</v>
      </c>
      <c r="E19" s="316">
        <v>128.65</v>
      </c>
      <c r="F19" s="317">
        <v>126.85000000000002</v>
      </c>
      <c r="G19" s="317">
        <v>124.90000000000002</v>
      </c>
      <c r="H19" s="317">
        <v>123.10000000000004</v>
      </c>
      <c r="I19" s="317">
        <v>130.60000000000002</v>
      </c>
      <c r="J19" s="317">
        <v>132.40000000000003</v>
      </c>
      <c r="K19" s="317">
        <v>134.35</v>
      </c>
      <c r="L19" s="304">
        <v>130.44999999999999</v>
      </c>
      <c r="M19" s="304">
        <v>126.7</v>
      </c>
      <c r="N19" s="319">
        <v>16675000</v>
      </c>
      <c r="O19" s="320">
        <v>1.6458396830234683E-2</v>
      </c>
    </row>
    <row r="20" spans="1:15" ht="15">
      <c r="A20" s="277">
        <v>10</v>
      </c>
      <c r="B20" s="390" t="s">
        <v>44</v>
      </c>
      <c r="C20" s="277" t="s">
        <v>49</v>
      </c>
      <c r="D20" s="316">
        <v>71.3</v>
      </c>
      <c r="E20" s="316">
        <v>70.3</v>
      </c>
      <c r="F20" s="317">
        <v>68.599999999999994</v>
      </c>
      <c r="G20" s="317">
        <v>65.899999999999991</v>
      </c>
      <c r="H20" s="317">
        <v>64.199999999999989</v>
      </c>
      <c r="I20" s="317">
        <v>73</v>
      </c>
      <c r="J20" s="317">
        <v>74.700000000000017</v>
      </c>
      <c r="K20" s="317">
        <v>77.400000000000006</v>
      </c>
      <c r="L20" s="304">
        <v>72</v>
      </c>
      <c r="M20" s="304">
        <v>67.599999999999994</v>
      </c>
      <c r="N20" s="319">
        <v>46944000</v>
      </c>
      <c r="O20" s="320">
        <v>1.6764132553606238E-2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1874.75</v>
      </c>
      <c r="E21" s="316">
        <v>1870.5833333333333</v>
      </c>
      <c r="F21" s="317">
        <v>1862.7166666666665</v>
      </c>
      <c r="G21" s="317">
        <v>1850.6833333333332</v>
      </c>
      <c r="H21" s="317">
        <v>1842.8166666666664</v>
      </c>
      <c r="I21" s="317">
        <v>1882.6166666666666</v>
      </c>
      <c r="J21" s="317">
        <v>1890.4833333333333</v>
      </c>
      <c r="K21" s="317">
        <v>1902.5166666666667</v>
      </c>
      <c r="L21" s="304">
        <v>1878.45</v>
      </c>
      <c r="M21" s="304">
        <v>1858.55</v>
      </c>
      <c r="N21" s="319">
        <v>4741200</v>
      </c>
      <c r="O21" s="320">
        <v>-3.2980480939851925E-2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857.2</v>
      </c>
      <c r="E22" s="316">
        <v>859.81666666666661</v>
      </c>
      <c r="F22" s="317">
        <v>847.38333333333321</v>
      </c>
      <c r="G22" s="317">
        <v>837.56666666666661</v>
      </c>
      <c r="H22" s="317">
        <v>825.13333333333321</v>
      </c>
      <c r="I22" s="317">
        <v>869.63333333333321</v>
      </c>
      <c r="J22" s="317">
        <v>882.06666666666661</v>
      </c>
      <c r="K22" s="317">
        <v>891.88333333333321</v>
      </c>
      <c r="L22" s="304">
        <v>872.25</v>
      </c>
      <c r="M22" s="304">
        <v>850</v>
      </c>
      <c r="N22" s="319">
        <v>13676000</v>
      </c>
      <c r="O22" s="320">
        <v>-6.1407652338214451E-3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435.45</v>
      </c>
      <c r="E23" s="316">
        <v>437</v>
      </c>
      <c r="F23" s="317">
        <v>432.05</v>
      </c>
      <c r="G23" s="317">
        <v>428.65000000000003</v>
      </c>
      <c r="H23" s="317">
        <v>423.70000000000005</v>
      </c>
      <c r="I23" s="317">
        <v>440.4</v>
      </c>
      <c r="J23" s="317">
        <v>445.35</v>
      </c>
      <c r="K23" s="317">
        <v>448.74999999999994</v>
      </c>
      <c r="L23" s="304">
        <v>441.95</v>
      </c>
      <c r="M23" s="304">
        <v>433.6</v>
      </c>
      <c r="N23" s="319">
        <v>59239200</v>
      </c>
      <c r="O23" s="320">
        <v>2.7773151232511659E-2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3043.75</v>
      </c>
      <c r="E24" s="316">
        <v>3048.6833333333329</v>
      </c>
      <c r="F24" s="317">
        <v>3026.3666666666659</v>
      </c>
      <c r="G24" s="317">
        <v>3008.9833333333331</v>
      </c>
      <c r="H24" s="317">
        <v>2986.6666666666661</v>
      </c>
      <c r="I24" s="317">
        <v>3066.0666666666657</v>
      </c>
      <c r="J24" s="317">
        <v>3088.3833333333323</v>
      </c>
      <c r="K24" s="317">
        <v>3105.7666666666655</v>
      </c>
      <c r="L24" s="304">
        <v>3071</v>
      </c>
      <c r="M24" s="304">
        <v>3031.3</v>
      </c>
      <c r="N24" s="319">
        <v>1588250</v>
      </c>
      <c r="O24" s="320">
        <v>3.8411245505067013E-2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6297.85</v>
      </c>
      <c r="E25" s="316">
        <v>6289.166666666667</v>
      </c>
      <c r="F25" s="317">
        <v>6245.6333333333341</v>
      </c>
      <c r="G25" s="317">
        <v>6193.416666666667</v>
      </c>
      <c r="H25" s="317">
        <v>6149.8833333333341</v>
      </c>
      <c r="I25" s="317">
        <v>6341.3833333333341</v>
      </c>
      <c r="J25" s="317">
        <v>6384.916666666667</v>
      </c>
      <c r="K25" s="317">
        <v>6437.1333333333341</v>
      </c>
      <c r="L25" s="304">
        <v>6332.7</v>
      </c>
      <c r="M25" s="304">
        <v>6236.95</v>
      </c>
      <c r="N25" s="319">
        <v>773625</v>
      </c>
      <c r="O25" s="320">
        <v>-3.7025112685125563E-3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3396.6</v>
      </c>
      <c r="E26" s="316">
        <v>3388.3000000000006</v>
      </c>
      <c r="F26" s="317">
        <v>3359.6000000000013</v>
      </c>
      <c r="G26" s="317">
        <v>3322.6000000000008</v>
      </c>
      <c r="H26" s="317">
        <v>3293.9000000000015</v>
      </c>
      <c r="I26" s="317">
        <v>3425.3000000000011</v>
      </c>
      <c r="J26" s="317">
        <v>3454.0000000000009</v>
      </c>
      <c r="K26" s="317">
        <v>3491.0000000000009</v>
      </c>
      <c r="L26" s="304">
        <v>3417</v>
      </c>
      <c r="M26" s="304">
        <v>3351.3</v>
      </c>
      <c r="N26" s="319">
        <v>5746750</v>
      </c>
      <c r="O26" s="320">
        <v>6.3479555205323531E-3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1388.3</v>
      </c>
      <c r="E27" s="316">
        <v>1378.2166666666665</v>
      </c>
      <c r="F27" s="317">
        <v>1360.083333333333</v>
      </c>
      <c r="G27" s="317">
        <v>1331.8666666666666</v>
      </c>
      <c r="H27" s="317">
        <v>1313.7333333333331</v>
      </c>
      <c r="I27" s="317">
        <v>1406.4333333333329</v>
      </c>
      <c r="J27" s="317">
        <v>1424.5666666666666</v>
      </c>
      <c r="K27" s="317">
        <v>1452.7833333333328</v>
      </c>
      <c r="L27" s="304">
        <v>1396.35</v>
      </c>
      <c r="M27" s="304">
        <v>1350</v>
      </c>
      <c r="N27" s="319">
        <v>1682400</v>
      </c>
      <c r="O27" s="320">
        <v>2.0873786407766989E-2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289.60000000000002</v>
      </c>
      <c r="E28" s="316">
        <v>289.03333333333336</v>
      </c>
      <c r="F28" s="317">
        <v>286.06666666666672</v>
      </c>
      <c r="G28" s="317">
        <v>282.53333333333336</v>
      </c>
      <c r="H28" s="317">
        <v>279.56666666666672</v>
      </c>
      <c r="I28" s="317">
        <v>292.56666666666672</v>
      </c>
      <c r="J28" s="317">
        <v>295.5333333333333</v>
      </c>
      <c r="K28" s="317">
        <v>299.06666666666672</v>
      </c>
      <c r="L28" s="304">
        <v>292</v>
      </c>
      <c r="M28" s="304">
        <v>285.5</v>
      </c>
      <c r="N28" s="319">
        <v>28837800</v>
      </c>
      <c r="O28" s="320">
        <v>-3.4832369223113764E-3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47.75</v>
      </c>
      <c r="E29" s="316">
        <v>47.433333333333337</v>
      </c>
      <c r="F29" s="317">
        <v>46.766666666666673</v>
      </c>
      <c r="G29" s="317">
        <v>45.783333333333339</v>
      </c>
      <c r="H29" s="317">
        <v>45.116666666666674</v>
      </c>
      <c r="I29" s="317">
        <v>48.416666666666671</v>
      </c>
      <c r="J29" s="317">
        <v>49.083333333333329</v>
      </c>
      <c r="K29" s="317">
        <v>50.06666666666667</v>
      </c>
      <c r="L29" s="304">
        <v>48.1</v>
      </c>
      <c r="M29" s="304">
        <v>46.45</v>
      </c>
      <c r="N29" s="319">
        <v>50462800</v>
      </c>
      <c r="O29" s="320">
        <v>-5.2210072385646081E-2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1290.1500000000001</v>
      </c>
      <c r="E30" s="316">
        <v>1281.25</v>
      </c>
      <c r="F30" s="317">
        <v>1267.2</v>
      </c>
      <c r="G30" s="317">
        <v>1244.25</v>
      </c>
      <c r="H30" s="317">
        <v>1230.2</v>
      </c>
      <c r="I30" s="317">
        <v>1304.2</v>
      </c>
      <c r="J30" s="317">
        <v>1318.2500000000002</v>
      </c>
      <c r="K30" s="317">
        <v>1341.2</v>
      </c>
      <c r="L30" s="304">
        <v>1295.3</v>
      </c>
      <c r="M30" s="304">
        <v>1258.3</v>
      </c>
      <c r="N30" s="319">
        <v>1982750</v>
      </c>
      <c r="O30" s="320">
        <v>0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112.3</v>
      </c>
      <c r="E31" s="316">
        <v>111.91666666666667</v>
      </c>
      <c r="F31" s="317">
        <v>110.38333333333334</v>
      </c>
      <c r="G31" s="317">
        <v>108.46666666666667</v>
      </c>
      <c r="H31" s="317">
        <v>106.93333333333334</v>
      </c>
      <c r="I31" s="317">
        <v>113.83333333333334</v>
      </c>
      <c r="J31" s="317">
        <v>115.36666666666667</v>
      </c>
      <c r="K31" s="317">
        <v>117.28333333333335</v>
      </c>
      <c r="L31" s="304">
        <v>113.45</v>
      </c>
      <c r="M31" s="304">
        <v>110</v>
      </c>
      <c r="N31" s="319">
        <v>28492400</v>
      </c>
      <c r="O31" s="320">
        <v>-1.0658140154543032E-3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557</v>
      </c>
      <c r="E32" s="316">
        <v>556.63333333333333</v>
      </c>
      <c r="F32" s="317">
        <v>553.06666666666661</v>
      </c>
      <c r="G32" s="317">
        <v>549.13333333333333</v>
      </c>
      <c r="H32" s="317">
        <v>545.56666666666661</v>
      </c>
      <c r="I32" s="317">
        <v>560.56666666666661</v>
      </c>
      <c r="J32" s="317">
        <v>564.13333333333344</v>
      </c>
      <c r="K32" s="317">
        <v>568.06666666666661</v>
      </c>
      <c r="L32" s="304">
        <v>560.20000000000005</v>
      </c>
      <c r="M32" s="304">
        <v>552.70000000000005</v>
      </c>
      <c r="N32" s="319">
        <v>3710300</v>
      </c>
      <c r="O32" s="320">
        <v>-9.9794540651599647E-3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492.4</v>
      </c>
      <c r="E33" s="316">
        <v>491.93333333333334</v>
      </c>
      <c r="F33" s="317">
        <v>486.11666666666667</v>
      </c>
      <c r="G33" s="317">
        <v>479.83333333333331</v>
      </c>
      <c r="H33" s="317">
        <v>474.01666666666665</v>
      </c>
      <c r="I33" s="317">
        <v>498.2166666666667</v>
      </c>
      <c r="J33" s="317">
        <v>504.03333333333342</v>
      </c>
      <c r="K33" s="317">
        <v>510.31666666666672</v>
      </c>
      <c r="L33" s="304">
        <v>497.75</v>
      </c>
      <c r="M33" s="304">
        <v>485.65</v>
      </c>
      <c r="N33" s="319">
        <v>6340500</v>
      </c>
      <c r="O33" s="320">
        <v>2.696793002915452E-2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526.20000000000005</v>
      </c>
      <c r="E34" s="316">
        <v>527.81666666666672</v>
      </c>
      <c r="F34" s="317">
        <v>521.63333333333344</v>
      </c>
      <c r="G34" s="317">
        <v>517.06666666666672</v>
      </c>
      <c r="H34" s="317">
        <v>510.88333333333344</v>
      </c>
      <c r="I34" s="317">
        <v>532.38333333333344</v>
      </c>
      <c r="J34" s="317">
        <v>538.56666666666661</v>
      </c>
      <c r="K34" s="317">
        <v>543.13333333333344</v>
      </c>
      <c r="L34" s="304">
        <v>534</v>
      </c>
      <c r="M34" s="304">
        <v>523.25</v>
      </c>
      <c r="N34" s="319">
        <v>103541238</v>
      </c>
      <c r="O34" s="320">
        <v>3.2657054773025163E-2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38.5</v>
      </c>
      <c r="E35" s="316">
        <v>38.549999999999997</v>
      </c>
      <c r="F35" s="317">
        <v>37.499999999999993</v>
      </c>
      <c r="G35" s="317">
        <v>36.499999999999993</v>
      </c>
      <c r="H35" s="317">
        <v>35.449999999999989</v>
      </c>
      <c r="I35" s="317">
        <v>39.549999999999997</v>
      </c>
      <c r="J35" s="317">
        <v>40.600000000000009</v>
      </c>
      <c r="K35" s="317">
        <v>41.6</v>
      </c>
      <c r="L35" s="304">
        <v>39.6</v>
      </c>
      <c r="M35" s="304">
        <v>37.549999999999997</v>
      </c>
      <c r="N35" s="319">
        <v>55776000</v>
      </c>
      <c r="O35" s="320">
        <v>-4.7345767575322814E-2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395.4</v>
      </c>
      <c r="E36" s="316">
        <v>395.55</v>
      </c>
      <c r="F36" s="317">
        <v>392.1</v>
      </c>
      <c r="G36" s="317">
        <v>388.8</v>
      </c>
      <c r="H36" s="317">
        <v>385.35</v>
      </c>
      <c r="I36" s="317">
        <v>398.85</v>
      </c>
      <c r="J36" s="317">
        <v>402.29999999999995</v>
      </c>
      <c r="K36" s="317">
        <v>405.6</v>
      </c>
      <c r="L36" s="304">
        <v>399</v>
      </c>
      <c r="M36" s="304">
        <v>392.25</v>
      </c>
      <c r="N36" s="319">
        <v>18278100</v>
      </c>
      <c r="O36" s="320">
        <v>2.7540729247478666E-2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13830</v>
      </c>
      <c r="E37" s="316">
        <v>13760.433333333334</v>
      </c>
      <c r="F37" s="317">
        <v>13600.066666666669</v>
      </c>
      <c r="G37" s="317">
        <v>13370.133333333335</v>
      </c>
      <c r="H37" s="317">
        <v>13209.76666666667</v>
      </c>
      <c r="I37" s="317">
        <v>13990.366666666669</v>
      </c>
      <c r="J37" s="317">
        <v>14150.733333333334</v>
      </c>
      <c r="K37" s="317">
        <v>14380.666666666668</v>
      </c>
      <c r="L37" s="304">
        <v>13920.8</v>
      </c>
      <c r="M37" s="304">
        <v>13530.5</v>
      </c>
      <c r="N37" s="319">
        <v>101950</v>
      </c>
      <c r="O37" s="320">
        <v>2.4108488196885988E-2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413.5</v>
      </c>
      <c r="E38" s="316">
        <v>411.8</v>
      </c>
      <c r="F38" s="317">
        <v>402.1</v>
      </c>
      <c r="G38" s="317">
        <v>390.7</v>
      </c>
      <c r="H38" s="317">
        <v>381</v>
      </c>
      <c r="I38" s="317">
        <v>423.20000000000005</v>
      </c>
      <c r="J38" s="317">
        <v>432.9</v>
      </c>
      <c r="K38" s="317">
        <v>444.30000000000007</v>
      </c>
      <c r="L38" s="304">
        <v>421.5</v>
      </c>
      <c r="M38" s="304">
        <v>400.4</v>
      </c>
      <c r="N38" s="319">
        <v>22435200</v>
      </c>
      <c r="O38" s="320">
        <v>-1.8428098913214678E-2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3789.6</v>
      </c>
      <c r="E39" s="316">
        <v>3796.5166666666664</v>
      </c>
      <c r="F39" s="317">
        <v>3765.4833333333327</v>
      </c>
      <c r="G39" s="317">
        <v>3741.3666666666663</v>
      </c>
      <c r="H39" s="317">
        <v>3710.3333333333326</v>
      </c>
      <c r="I39" s="317">
        <v>3820.6333333333328</v>
      </c>
      <c r="J39" s="317">
        <v>3851.6666666666665</v>
      </c>
      <c r="K39" s="317">
        <v>3875.7833333333328</v>
      </c>
      <c r="L39" s="304">
        <v>3827.55</v>
      </c>
      <c r="M39" s="304">
        <v>3772.4</v>
      </c>
      <c r="N39" s="319">
        <v>1222200</v>
      </c>
      <c r="O39" s="320">
        <v>-2.3645949832241574E-2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399.2</v>
      </c>
      <c r="E40" s="316">
        <v>398.5333333333333</v>
      </c>
      <c r="F40" s="317">
        <v>395.66666666666663</v>
      </c>
      <c r="G40" s="317">
        <v>392.13333333333333</v>
      </c>
      <c r="H40" s="317">
        <v>389.26666666666665</v>
      </c>
      <c r="I40" s="317">
        <v>402.06666666666661</v>
      </c>
      <c r="J40" s="317">
        <v>404.93333333333328</v>
      </c>
      <c r="K40" s="317">
        <v>408.46666666666658</v>
      </c>
      <c r="L40" s="304">
        <v>401.4</v>
      </c>
      <c r="M40" s="304">
        <v>395</v>
      </c>
      <c r="N40" s="319">
        <v>9776800</v>
      </c>
      <c r="O40" s="320">
        <v>3.6133694670280035E-3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104.05</v>
      </c>
      <c r="E41" s="316">
        <v>104.58333333333333</v>
      </c>
      <c r="F41" s="317">
        <v>102.51666666666665</v>
      </c>
      <c r="G41" s="317">
        <v>100.98333333333332</v>
      </c>
      <c r="H41" s="317">
        <v>98.916666666666643</v>
      </c>
      <c r="I41" s="317">
        <v>106.11666666666666</v>
      </c>
      <c r="J41" s="317">
        <v>108.18333333333335</v>
      </c>
      <c r="K41" s="317">
        <v>109.71666666666667</v>
      </c>
      <c r="L41" s="304">
        <v>106.65</v>
      </c>
      <c r="M41" s="304">
        <v>103.05</v>
      </c>
      <c r="N41" s="319">
        <v>15355000</v>
      </c>
      <c r="O41" s="320">
        <v>-8.2735961768219832E-2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337.3</v>
      </c>
      <c r="E42" s="316">
        <v>335.48333333333335</v>
      </c>
      <c r="F42" s="317">
        <v>328.36666666666667</v>
      </c>
      <c r="G42" s="317">
        <v>319.43333333333334</v>
      </c>
      <c r="H42" s="317">
        <v>312.31666666666666</v>
      </c>
      <c r="I42" s="317">
        <v>344.41666666666669</v>
      </c>
      <c r="J42" s="317">
        <v>351.53333333333336</v>
      </c>
      <c r="K42" s="317">
        <v>360.4666666666667</v>
      </c>
      <c r="L42" s="304">
        <v>342.6</v>
      </c>
      <c r="M42" s="304">
        <v>326.55</v>
      </c>
      <c r="N42" s="319">
        <v>2353400</v>
      </c>
      <c r="O42" s="320">
        <v>-0.20218319886093972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225.9</v>
      </c>
      <c r="E43" s="316">
        <v>226.66666666666666</v>
      </c>
      <c r="F43" s="317">
        <v>219.38333333333333</v>
      </c>
      <c r="G43" s="317">
        <v>212.86666666666667</v>
      </c>
      <c r="H43" s="317">
        <v>205.58333333333334</v>
      </c>
      <c r="I43" s="317">
        <v>233.18333333333331</v>
      </c>
      <c r="J43" s="317">
        <v>240.46666666666667</v>
      </c>
      <c r="K43" s="317">
        <v>246.98333333333329</v>
      </c>
      <c r="L43" s="304">
        <v>233.95</v>
      </c>
      <c r="M43" s="304">
        <v>220.15</v>
      </c>
      <c r="N43" s="319">
        <v>5605000</v>
      </c>
      <c r="O43" s="320">
        <v>-5.7649667405764967E-3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765.1</v>
      </c>
      <c r="E44" s="316">
        <v>765.90000000000009</v>
      </c>
      <c r="F44" s="317">
        <v>759.35000000000014</v>
      </c>
      <c r="G44" s="317">
        <v>753.6</v>
      </c>
      <c r="H44" s="317">
        <v>747.05000000000007</v>
      </c>
      <c r="I44" s="317">
        <v>771.6500000000002</v>
      </c>
      <c r="J44" s="317">
        <v>778.20000000000016</v>
      </c>
      <c r="K44" s="317">
        <v>783.95000000000027</v>
      </c>
      <c r="L44" s="304">
        <v>772.45</v>
      </c>
      <c r="M44" s="304">
        <v>760.15</v>
      </c>
      <c r="N44" s="319">
        <v>14272700</v>
      </c>
      <c r="O44" s="320">
        <v>1.2767897856817145E-3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138.5</v>
      </c>
      <c r="E45" s="316">
        <v>137.13333333333335</v>
      </c>
      <c r="F45" s="317">
        <v>134.91666666666671</v>
      </c>
      <c r="G45" s="317">
        <v>131.33333333333337</v>
      </c>
      <c r="H45" s="317">
        <v>129.11666666666673</v>
      </c>
      <c r="I45" s="317">
        <v>140.7166666666667</v>
      </c>
      <c r="J45" s="317">
        <v>142.93333333333334</v>
      </c>
      <c r="K45" s="317">
        <v>146.51666666666668</v>
      </c>
      <c r="L45" s="304">
        <v>139.35</v>
      </c>
      <c r="M45" s="304">
        <v>133.55000000000001</v>
      </c>
      <c r="N45" s="319">
        <v>33122400</v>
      </c>
      <c r="O45" s="320">
        <v>-6.0946186929612921E-2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1431.1</v>
      </c>
      <c r="E46" s="316">
        <v>1428.2333333333333</v>
      </c>
      <c r="F46" s="317">
        <v>1418.0666666666666</v>
      </c>
      <c r="G46" s="317">
        <v>1405.0333333333333</v>
      </c>
      <c r="H46" s="317">
        <v>1394.8666666666666</v>
      </c>
      <c r="I46" s="317">
        <v>1441.2666666666667</v>
      </c>
      <c r="J46" s="317">
        <v>1451.4333333333332</v>
      </c>
      <c r="K46" s="317">
        <v>1464.4666666666667</v>
      </c>
      <c r="L46" s="304">
        <v>1438.4</v>
      </c>
      <c r="M46" s="304">
        <v>1415.2</v>
      </c>
      <c r="N46" s="319">
        <v>2824500</v>
      </c>
      <c r="O46" s="320">
        <v>8.2458770614692659E-3</v>
      </c>
    </row>
    <row r="47" spans="1:15" ht="15">
      <c r="A47" s="277">
        <v>37</v>
      </c>
      <c r="B47" s="390" t="s">
        <v>39</v>
      </c>
      <c r="C47" s="277" t="s">
        <v>86</v>
      </c>
      <c r="D47" s="316">
        <v>393.5</v>
      </c>
      <c r="E47" s="316">
        <v>392.15000000000003</v>
      </c>
      <c r="F47" s="317">
        <v>386.90000000000009</v>
      </c>
      <c r="G47" s="317">
        <v>380.30000000000007</v>
      </c>
      <c r="H47" s="317">
        <v>375.05000000000013</v>
      </c>
      <c r="I47" s="317">
        <v>398.75000000000006</v>
      </c>
      <c r="J47" s="317">
        <v>403.99999999999994</v>
      </c>
      <c r="K47" s="317">
        <v>410.6</v>
      </c>
      <c r="L47" s="304">
        <v>397.4</v>
      </c>
      <c r="M47" s="304">
        <v>385.55</v>
      </c>
      <c r="N47" s="319">
        <v>5850309</v>
      </c>
      <c r="O47" s="320">
        <v>6.4533476741059428E-3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457.95</v>
      </c>
      <c r="E48" s="316">
        <v>459.81666666666666</v>
      </c>
      <c r="F48" s="317">
        <v>452.13333333333333</v>
      </c>
      <c r="G48" s="317">
        <v>446.31666666666666</v>
      </c>
      <c r="H48" s="317">
        <v>438.63333333333333</v>
      </c>
      <c r="I48" s="317">
        <v>465.63333333333333</v>
      </c>
      <c r="J48" s="317">
        <v>473.31666666666661</v>
      </c>
      <c r="K48" s="317">
        <v>479.13333333333333</v>
      </c>
      <c r="L48" s="304">
        <v>467.5</v>
      </c>
      <c r="M48" s="304">
        <v>454</v>
      </c>
      <c r="N48" s="319">
        <v>2041200</v>
      </c>
      <c r="O48" s="320">
        <v>4.1322314049586778E-3</v>
      </c>
    </row>
    <row r="49" spans="1:15" ht="15">
      <c r="A49" s="277">
        <v>39</v>
      </c>
      <c r="B49" s="390" t="s">
        <v>50</v>
      </c>
      <c r="C49" s="277" t="s">
        <v>88</v>
      </c>
      <c r="D49" s="316">
        <v>494.05</v>
      </c>
      <c r="E49" s="316">
        <v>493.9666666666667</v>
      </c>
      <c r="F49" s="317">
        <v>490.53333333333342</v>
      </c>
      <c r="G49" s="317">
        <v>487.01666666666671</v>
      </c>
      <c r="H49" s="317">
        <v>483.58333333333343</v>
      </c>
      <c r="I49" s="317">
        <v>497.48333333333341</v>
      </c>
      <c r="J49" s="317">
        <v>500.91666666666669</v>
      </c>
      <c r="K49" s="317">
        <v>504.43333333333339</v>
      </c>
      <c r="L49" s="304">
        <v>497.4</v>
      </c>
      <c r="M49" s="304">
        <v>490.45</v>
      </c>
      <c r="N49" s="319">
        <v>11370000</v>
      </c>
      <c r="O49" s="320">
        <v>6.7515218594355287E-3</v>
      </c>
    </row>
    <row r="50" spans="1:15" ht="15">
      <c r="A50" s="277">
        <v>40</v>
      </c>
      <c r="B50" s="390" t="s">
        <v>52</v>
      </c>
      <c r="C50" s="277" t="s">
        <v>91</v>
      </c>
      <c r="D50" s="316">
        <v>3190.85</v>
      </c>
      <c r="E50" s="316">
        <v>3178.3999999999996</v>
      </c>
      <c r="F50" s="317">
        <v>3143.5999999999995</v>
      </c>
      <c r="G50" s="317">
        <v>3096.35</v>
      </c>
      <c r="H50" s="317">
        <v>3061.5499999999997</v>
      </c>
      <c r="I50" s="317">
        <v>3225.6499999999992</v>
      </c>
      <c r="J50" s="317">
        <v>3260.4499999999994</v>
      </c>
      <c r="K50" s="317">
        <v>3307.6999999999989</v>
      </c>
      <c r="L50" s="304">
        <v>3213.2</v>
      </c>
      <c r="M50" s="304">
        <v>3131.15</v>
      </c>
      <c r="N50" s="319">
        <v>3566000</v>
      </c>
      <c r="O50" s="320">
        <v>-2.6959179218511244E-2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160.94999999999999</v>
      </c>
      <c r="E51" s="316">
        <v>160.31666666666669</v>
      </c>
      <c r="F51" s="317">
        <v>155.98333333333338</v>
      </c>
      <c r="G51" s="317">
        <v>151.01666666666668</v>
      </c>
      <c r="H51" s="317">
        <v>146.68333333333337</v>
      </c>
      <c r="I51" s="317">
        <v>165.28333333333339</v>
      </c>
      <c r="J51" s="317">
        <v>169.6166666666667</v>
      </c>
      <c r="K51" s="317">
        <v>174.5833333333334</v>
      </c>
      <c r="L51" s="304">
        <v>164.65</v>
      </c>
      <c r="M51" s="304">
        <v>155.35</v>
      </c>
      <c r="N51" s="319">
        <v>28756200</v>
      </c>
      <c r="O51" s="320">
        <v>1.2196538506214426E-2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4491.45</v>
      </c>
      <c r="E52" s="316">
        <v>4500.6833333333334</v>
      </c>
      <c r="F52" s="317">
        <v>4462.6166666666668</v>
      </c>
      <c r="G52" s="317">
        <v>4433.7833333333338</v>
      </c>
      <c r="H52" s="317">
        <v>4395.7166666666672</v>
      </c>
      <c r="I52" s="317">
        <v>4529.5166666666664</v>
      </c>
      <c r="J52" s="317">
        <v>4567.5833333333339</v>
      </c>
      <c r="K52" s="317">
        <v>4596.4166666666661</v>
      </c>
      <c r="L52" s="304">
        <v>4538.75</v>
      </c>
      <c r="M52" s="304">
        <v>4471.8500000000004</v>
      </c>
      <c r="N52" s="319">
        <v>3314250</v>
      </c>
      <c r="O52" s="320">
        <v>7.67710550319246E-3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21423.95</v>
      </c>
      <c r="E53" s="316">
        <v>21318.116666666669</v>
      </c>
      <c r="F53" s="317">
        <v>21061.383333333339</v>
      </c>
      <c r="G53" s="317">
        <v>20698.816666666669</v>
      </c>
      <c r="H53" s="317">
        <v>20442.083333333339</v>
      </c>
      <c r="I53" s="317">
        <v>21680.683333333338</v>
      </c>
      <c r="J53" s="317">
        <v>21937.416666666668</v>
      </c>
      <c r="K53" s="317">
        <v>22299.983333333337</v>
      </c>
      <c r="L53" s="304">
        <v>21574.85</v>
      </c>
      <c r="M53" s="304">
        <v>20955.55</v>
      </c>
      <c r="N53" s="319">
        <v>287315</v>
      </c>
      <c r="O53" s="320">
        <v>6.6217044757817291E-3</v>
      </c>
    </row>
    <row r="54" spans="1:15" ht="15">
      <c r="A54" s="277">
        <v>44</v>
      </c>
      <c r="B54" s="390" t="s">
        <v>57</v>
      </c>
      <c r="C54" s="277" t="s">
        <v>96</v>
      </c>
      <c r="D54" s="316">
        <v>56.7</v>
      </c>
      <c r="E54" s="316">
        <v>56</v>
      </c>
      <c r="F54" s="317">
        <v>54.4</v>
      </c>
      <c r="G54" s="317">
        <v>52.1</v>
      </c>
      <c r="H54" s="317">
        <v>50.5</v>
      </c>
      <c r="I54" s="317">
        <v>58.3</v>
      </c>
      <c r="J54" s="317">
        <v>59.899999999999991</v>
      </c>
      <c r="K54" s="317">
        <v>62.199999999999996</v>
      </c>
      <c r="L54" s="304">
        <v>57.6</v>
      </c>
      <c r="M54" s="304">
        <v>53.7</v>
      </c>
      <c r="N54" s="319">
        <v>15002400</v>
      </c>
      <c r="O54" s="320">
        <v>-9.1996320147194111E-2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1143.6500000000001</v>
      </c>
      <c r="E55" s="316">
        <v>1150.1666666666667</v>
      </c>
      <c r="F55" s="317">
        <v>1127.9833333333336</v>
      </c>
      <c r="G55" s="317">
        <v>1112.3166666666668</v>
      </c>
      <c r="H55" s="317">
        <v>1090.1333333333337</v>
      </c>
      <c r="I55" s="317">
        <v>1165.8333333333335</v>
      </c>
      <c r="J55" s="317">
        <v>1188.0166666666664</v>
      </c>
      <c r="K55" s="317">
        <v>1203.6833333333334</v>
      </c>
      <c r="L55" s="304">
        <v>1172.3499999999999</v>
      </c>
      <c r="M55" s="304">
        <v>1134.5</v>
      </c>
      <c r="N55" s="319">
        <v>2379300</v>
      </c>
      <c r="O55" s="320">
        <v>-4.2496679946879147E-2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169.9</v>
      </c>
      <c r="E56" s="316">
        <v>168.28333333333333</v>
      </c>
      <c r="F56" s="317">
        <v>165.21666666666667</v>
      </c>
      <c r="G56" s="317">
        <v>160.53333333333333</v>
      </c>
      <c r="H56" s="317">
        <v>157.46666666666667</v>
      </c>
      <c r="I56" s="317">
        <v>172.96666666666667</v>
      </c>
      <c r="J56" s="317">
        <v>176.03333333333333</v>
      </c>
      <c r="K56" s="317">
        <v>180.71666666666667</v>
      </c>
      <c r="L56" s="304">
        <v>171.35</v>
      </c>
      <c r="M56" s="304">
        <v>163.6</v>
      </c>
      <c r="N56" s="319">
        <v>11394000</v>
      </c>
      <c r="O56" s="320">
        <v>-5.267883867105657E-2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54.8</v>
      </c>
      <c r="E57" s="316">
        <v>54.583333333333336</v>
      </c>
      <c r="F57" s="317">
        <v>54.166666666666671</v>
      </c>
      <c r="G57" s="317">
        <v>53.533333333333339</v>
      </c>
      <c r="H57" s="317">
        <v>53.116666666666674</v>
      </c>
      <c r="I57" s="317">
        <v>55.216666666666669</v>
      </c>
      <c r="J57" s="317">
        <v>55.63333333333334</v>
      </c>
      <c r="K57" s="317">
        <v>56.266666666666666</v>
      </c>
      <c r="L57" s="304">
        <v>55</v>
      </c>
      <c r="M57" s="304">
        <v>53.95</v>
      </c>
      <c r="N57" s="319">
        <v>97937000</v>
      </c>
      <c r="O57" s="320">
        <v>9.9532398129592525E-2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101.75</v>
      </c>
      <c r="E58" s="316">
        <v>101.88333333333333</v>
      </c>
      <c r="F58" s="317">
        <v>100.51666666666665</v>
      </c>
      <c r="G58" s="317">
        <v>99.283333333333331</v>
      </c>
      <c r="H58" s="317">
        <v>97.916666666666657</v>
      </c>
      <c r="I58" s="317">
        <v>103.11666666666665</v>
      </c>
      <c r="J58" s="317">
        <v>104.48333333333332</v>
      </c>
      <c r="K58" s="317">
        <v>105.71666666666664</v>
      </c>
      <c r="L58" s="304">
        <v>103.25</v>
      </c>
      <c r="M58" s="304">
        <v>100.65</v>
      </c>
      <c r="N58" s="319">
        <v>28340600</v>
      </c>
      <c r="O58" s="320">
        <v>3.2903512672298803E-2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491.6</v>
      </c>
      <c r="E59" s="316">
        <v>488.48333333333335</v>
      </c>
      <c r="F59" s="317">
        <v>480.9666666666667</v>
      </c>
      <c r="G59" s="317">
        <v>470.33333333333337</v>
      </c>
      <c r="H59" s="317">
        <v>462.81666666666672</v>
      </c>
      <c r="I59" s="317">
        <v>499.11666666666667</v>
      </c>
      <c r="J59" s="317">
        <v>506.63333333333333</v>
      </c>
      <c r="K59" s="317">
        <v>517.26666666666665</v>
      </c>
      <c r="L59" s="304">
        <v>496</v>
      </c>
      <c r="M59" s="304">
        <v>477.85</v>
      </c>
      <c r="N59" s="319">
        <v>7629100</v>
      </c>
      <c r="O59" s="320">
        <v>0.12326447680325094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22.3</v>
      </c>
      <c r="E60" s="316">
        <v>21.900000000000002</v>
      </c>
      <c r="F60" s="317">
        <v>21.400000000000006</v>
      </c>
      <c r="G60" s="317">
        <v>20.500000000000004</v>
      </c>
      <c r="H60" s="317">
        <v>20.000000000000007</v>
      </c>
      <c r="I60" s="317">
        <v>22.800000000000004</v>
      </c>
      <c r="J60" s="317">
        <v>23.299999999999997</v>
      </c>
      <c r="K60" s="317">
        <v>24.200000000000003</v>
      </c>
      <c r="L60" s="304">
        <v>22.4</v>
      </c>
      <c r="M60" s="304">
        <v>21</v>
      </c>
      <c r="N60" s="319">
        <v>90405000</v>
      </c>
      <c r="O60" s="320">
        <v>4.093264248704663E-2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691.15</v>
      </c>
      <c r="E61" s="316">
        <v>685.63333333333333</v>
      </c>
      <c r="F61" s="317">
        <v>676.51666666666665</v>
      </c>
      <c r="G61" s="317">
        <v>661.88333333333333</v>
      </c>
      <c r="H61" s="317">
        <v>652.76666666666665</v>
      </c>
      <c r="I61" s="317">
        <v>700.26666666666665</v>
      </c>
      <c r="J61" s="317">
        <v>709.38333333333321</v>
      </c>
      <c r="K61" s="317">
        <v>724.01666666666665</v>
      </c>
      <c r="L61" s="304">
        <v>694.75</v>
      </c>
      <c r="M61" s="304">
        <v>671</v>
      </c>
      <c r="N61" s="319">
        <v>4139000</v>
      </c>
      <c r="O61" s="320">
        <v>-4.5695045695045696E-3</v>
      </c>
    </row>
    <row r="62" spans="1:15" ht="15">
      <c r="A62" s="277">
        <v>52</v>
      </c>
      <c r="B62" s="433" t="s">
        <v>39</v>
      </c>
      <c r="C62" s="277" t="s">
        <v>248</v>
      </c>
      <c r="D62" s="316">
        <v>865.45</v>
      </c>
      <c r="E62" s="316">
        <v>870.44999999999993</v>
      </c>
      <c r="F62" s="317">
        <v>847.49999999999989</v>
      </c>
      <c r="G62" s="317">
        <v>829.55</v>
      </c>
      <c r="H62" s="317">
        <v>806.59999999999991</v>
      </c>
      <c r="I62" s="317">
        <v>888.39999999999986</v>
      </c>
      <c r="J62" s="317">
        <v>911.34999999999991</v>
      </c>
      <c r="K62" s="317">
        <v>929.29999999999984</v>
      </c>
      <c r="L62" s="304">
        <v>893.4</v>
      </c>
      <c r="M62" s="304">
        <v>852.5</v>
      </c>
      <c r="N62" s="319">
        <v>967850</v>
      </c>
      <c r="O62" s="320">
        <v>0.11202389843166542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662.65</v>
      </c>
      <c r="E63" s="316">
        <v>663.31666666666672</v>
      </c>
      <c r="F63" s="317">
        <v>653.03333333333342</v>
      </c>
      <c r="G63" s="317">
        <v>643.41666666666674</v>
      </c>
      <c r="H63" s="317">
        <v>633.13333333333344</v>
      </c>
      <c r="I63" s="317">
        <v>672.93333333333339</v>
      </c>
      <c r="J63" s="317">
        <v>683.2166666666667</v>
      </c>
      <c r="K63" s="317">
        <v>692.83333333333337</v>
      </c>
      <c r="L63" s="304">
        <v>673.6</v>
      </c>
      <c r="M63" s="304">
        <v>653.70000000000005</v>
      </c>
      <c r="N63" s="319">
        <v>19517750</v>
      </c>
      <c r="O63" s="320">
        <v>-1.5551343733294456E-3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640.04999999999995</v>
      </c>
      <c r="E64" s="316">
        <v>635.43333333333328</v>
      </c>
      <c r="F64" s="317">
        <v>625.61666666666656</v>
      </c>
      <c r="G64" s="317">
        <v>611.18333333333328</v>
      </c>
      <c r="H64" s="317">
        <v>601.36666666666656</v>
      </c>
      <c r="I64" s="317">
        <v>649.86666666666656</v>
      </c>
      <c r="J64" s="317">
        <v>659.68333333333339</v>
      </c>
      <c r="K64" s="317">
        <v>674.11666666666656</v>
      </c>
      <c r="L64" s="304">
        <v>645.25</v>
      </c>
      <c r="M64" s="304">
        <v>621</v>
      </c>
      <c r="N64" s="319">
        <v>5454000</v>
      </c>
      <c r="O64" s="320">
        <v>1.526433358153388E-2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711.25</v>
      </c>
      <c r="E65" s="316">
        <v>712.13333333333333</v>
      </c>
      <c r="F65" s="317">
        <v>706.4666666666667</v>
      </c>
      <c r="G65" s="317">
        <v>701.68333333333339</v>
      </c>
      <c r="H65" s="317">
        <v>696.01666666666677</v>
      </c>
      <c r="I65" s="317">
        <v>716.91666666666663</v>
      </c>
      <c r="J65" s="317">
        <v>722.58333333333337</v>
      </c>
      <c r="K65" s="317">
        <v>727.36666666666656</v>
      </c>
      <c r="L65" s="304">
        <v>717.8</v>
      </c>
      <c r="M65" s="304">
        <v>707.35</v>
      </c>
      <c r="N65" s="319">
        <v>14634200</v>
      </c>
      <c r="O65" s="320">
        <v>5.676351741389263E-3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1787.65</v>
      </c>
      <c r="E66" s="316">
        <v>1793.9166666666667</v>
      </c>
      <c r="F66" s="317">
        <v>1776.3333333333335</v>
      </c>
      <c r="G66" s="317">
        <v>1765.0166666666667</v>
      </c>
      <c r="H66" s="317">
        <v>1747.4333333333334</v>
      </c>
      <c r="I66" s="317">
        <v>1805.2333333333336</v>
      </c>
      <c r="J66" s="317">
        <v>1822.8166666666671</v>
      </c>
      <c r="K66" s="317">
        <v>1834.1333333333337</v>
      </c>
      <c r="L66" s="304">
        <v>1811.5</v>
      </c>
      <c r="M66" s="304">
        <v>1782.6</v>
      </c>
      <c r="N66" s="319">
        <v>28608300</v>
      </c>
      <c r="O66" s="320">
        <v>1.7900602023824774E-2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1054.75</v>
      </c>
      <c r="E67" s="316">
        <v>1055.9333333333334</v>
      </c>
      <c r="F67" s="317">
        <v>1048.0666666666668</v>
      </c>
      <c r="G67" s="317">
        <v>1041.3833333333334</v>
      </c>
      <c r="H67" s="317">
        <v>1033.5166666666669</v>
      </c>
      <c r="I67" s="317">
        <v>1062.6166666666668</v>
      </c>
      <c r="J67" s="317">
        <v>1070.4833333333336</v>
      </c>
      <c r="K67" s="317">
        <v>1077.1666666666667</v>
      </c>
      <c r="L67" s="304">
        <v>1063.8</v>
      </c>
      <c r="M67" s="304">
        <v>1049.25</v>
      </c>
      <c r="N67" s="319">
        <v>35791250</v>
      </c>
      <c r="O67" s="320">
        <v>5.4665975170983115E-2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595.29999999999995</v>
      </c>
      <c r="E68" s="316">
        <v>595.7166666666667</v>
      </c>
      <c r="F68" s="317">
        <v>590.33333333333337</v>
      </c>
      <c r="G68" s="317">
        <v>585.36666666666667</v>
      </c>
      <c r="H68" s="317">
        <v>579.98333333333335</v>
      </c>
      <c r="I68" s="317">
        <v>600.68333333333339</v>
      </c>
      <c r="J68" s="317">
        <v>606.06666666666661</v>
      </c>
      <c r="K68" s="317">
        <v>611.03333333333342</v>
      </c>
      <c r="L68" s="304">
        <v>601.1</v>
      </c>
      <c r="M68" s="304">
        <v>590.75</v>
      </c>
      <c r="N68" s="319">
        <v>11443300</v>
      </c>
      <c r="O68" s="320">
        <v>1.1768138494456331E-2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2954.05</v>
      </c>
      <c r="E69" s="316">
        <v>2936.4</v>
      </c>
      <c r="F69" s="317">
        <v>2911.8</v>
      </c>
      <c r="G69" s="317">
        <v>2869.55</v>
      </c>
      <c r="H69" s="317">
        <v>2844.9500000000003</v>
      </c>
      <c r="I69" s="317">
        <v>2978.65</v>
      </c>
      <c r="J69" s="317">
        <v>3003.2499999999995</v>
      </c>
      <c r="K69" s="317">
        <v>3045.5</v>
      </c>
      <c r="L69" s="304">
        <v>2961</v>
      </c>
      <c r="M69" s="304">
        <v>2894.15</v>
      </c>
      <c r="N69" s="319">
        <v>2272800</v>
      </c>
      <c r="O69" s="320">
        <v>-1.6869971450817544E-2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198.75</v>
      </c>
      <c r="E70" s="316">
        <v>197.85</v>
      </c>
      <c r="F70" s="317">
        <v>193.64999999999998</v>
      </c>
      <c r="G70" s="317">
        <v>188.54999999999998</v>
      </c>
      <c r="H70" s="317">
        <v>184.34999999999997</v>
      </c>
      <c r="I70" s="317">
        <v>202.95</v>
      </c>
      <c r="J70" s="317">
        <v>207.14999999999998</v>
      </c>
      <c r="K70" s="317">
        <v>212.25</v>
      </c>
      <c r="L70" s="304">
        <v>202.05</v>
      </c>
      <c r="M70" s="304">
        <v>192.75</v>
      </c>
      <c r="N70" s="319">
        <v>27889800</v>
      </c>
      <c r="O70" s="320">
        <v>-5.3276893884104511E-2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215.35</v>
      </c>
      <c r="E71" s="316">
        <v>213.45000000000002</v>
      </c>
      <c r="F71" s="317">
        <v>210.40000000000003</v>
      </c>
      <c r="G71" s="317">
        <v>205.45000000000002</v>
      </c>
      <c r="H71" s="317">
        <v>202.40000000000003</v>
      </c>
      <c r="I71" s="317">
        <v>218.40000000000003</v>
      </c>
      <c r="J71" s="317">
        <v>221.45000000000005</v>
      </c>
      <c r="K71" s="317">
        <v>226.40000000000003</v>
      </c>
      <c r="L71" s="304">
        <v>216.5</v>
      </c>
      <c r="M71" s="304">
        <v>208.5</v>
      </c>
      <c r="N71" s="319">
        <v>31660200</v>
      </c>
      <c r="O71" s="320">
        <v>4.2033235581622676E-2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2187.0500000000002</v>
      </c>
      <c r="E72" s="316">
        <v>2188.3166666666666</v>
      </c>
      <c r="F72" s="317">
        <v>2178.5333333333333</v>
      </c>
      <c r="G72" s="317">
        <v>2170.0166666666669</v>
      </c>
      <c r="H72" s="317">
        <v>2160.2333333333336</v>
      </c>
      <c r="I72" s="317">
        <v>2196.833333333333</v>
      </c>
      <c r="J72" s="317">
        <v>2206.6166666666659</v>
      </c>
      <c r="K72" s="317">
        <v>2215.1333333333328</v>
      </c>
      <c r="L72" s="304">
        <v>2198.1</v>
      </c>
      <c r="M72" s="304">
        <v>2179.8000000000002</v>
      </c>
      <c r="N72" s="319">
        <v>14732400</v>
      </c>
      <c r="O72" s="320">
        <v>-1.9713443755715885E-3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204.1</v>
      </c>
      <c r="E73" s="316">
        <v>204.56666666666669</v>
      </c>
      <c r="F73" s="317">
        <v>199.53333333333339</v>
      </c>
      <c r="G73" s="317">
        <v>194.9666666666667</v>
      </c>
      <c r="H73" s="317">
        <v>189.93333333333339</v>
      </c>
      <c r="I73" s="317">
        <v>209.13333333333338</v>
      </c>
      <c r="J73" s="317">
        <v>214.16666666666669</v>
      </c>
      <c r="K73" s="317">
        <v>218.73333333333338</v>
      </c>
      <c r="L73" s="304">
        <v>209.6</v>
      </c>
      <c r="M73" s="304">
        <v>200</v>
      </c>
      <c r="N73" s="319">
        <v>16110700</v>
      </c>
      <c r="O73" s="320">
        <v>-2.4220803604956816E-2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368.5</v>
      </c>
      <c r="E74" s="316">
        <v>367.2</v>
      </c>
      <c r="F74" s="317">
        <v>364.4</v>
      </c>
      <c r="G74" s="317">
        <v>360.3</v>
      </c>
      <c r="H74" s="317">
        <v>357.5</v>
      </c>
      <c r="I74" s="317">
        <v>371.29999999999995</v>
      </c>
      <c r="J74" s="317">
        <v>374.1</v>
      </c>
      <c r="K74" s="317">
        <v>378.19999999999993</v>
      </c>
      <c r="L74" s="304">
        <v>370</v>
      </c>
      <c r="M74" s="304">
        <v>363.1</v>
      </c>
      <c r="N74" s="319">
        <v>139139000</v>
      </c>
      <c r="O74" s="320">
        <v>2.5851057358934327E-2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440.55</v>
      </c>
      <c r="E75" s="316">
        <v>444.59999999999997</v>
      </c>
      <c r="F75" s="317">
        <v>435.24999999999994</v>
      </c>
      <c r="G75" s="317">
        <v>429.95</v>
      </c>
      <c r="H75" s="317">
        <v>420.59999999999997</v>
      </c>
      <c r="I75" s="317">
        <v>449.89999999999992</v>
      </c>
      <c r="J75" s="317">
        <v>459.24999999999994</v>
      </c>
      <c r="K75" s="317">
        <v>464.5499999999999</v>
      </c>
      <c r="L75" s="304">
        <v>453.95</v>
      </c>
      <c r="M75" s="304">
        <v>439.3</v>
      </c>
      <c r="N75" s="319">
        <v>8748000</v>
      </c>
      <c r="O75" s="320">
        <v>2.2261174408413673E-2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8.5</v>
      </c>
      <c r="E76" s="316">
        <v>8.5666666666666664</v>
      </c>
      <c r="F76" s="317">
        <v>8.3833333333333329</v>
      </c>
      <c r="G76" s="317">
        <v>8.2666666666666657</v>
      </c>
      <c r="H76" s="317">
        <v>8.0833333333333321</v>
      </c>
      <c r="I76" s="317">
        <v>8.6833333333333336</v>
      </c>
      <c r="J76" s="317">
        <v>8.8666666666666671</v>
      </c>
      <c r="K76" s="317">
        <v>8.9833333333333343</v>
      </c>
      <c r="L76" s="304">
        <v>8.75</v>
      </c>
      <c r="M76" s="304">
        <v>8.4499999999999993</v>
      </c>
      <c r="N76" s="319">
        <v>336280000</v>
      </c>
      <c r="O76" s="320">
        <v>-2.3973994311255586E-2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30.95</v>
      </c>
      <c r="E77" s="316">
        <v>30.883333333333329</v>
      </c>
      <c r="F77" s="317">
        <v>30.36666666666666</v>
      </c>
      <c r="G77" s="317">
        <v>29.783333333333331</v>
      </c>
      <c r="H77" s="317">
        <v>29.266666666666662</v>
      </c>
      <c r="I77" s="317">
        <v>31.466666666666658</v>
      </c>
      <c r="J77" s="317">
        <v>31.983333333333331</v>
      </c>
      <c r="K77" s="317">
        <v>32.566666666666656</v>
      </c>
      <c r="L77" s="304">
        <v>31.4</v>
      </c>
      <c r="M77" s="304">
        <v>30.3</v>
      </c>
      <c r="N77" s="319">
        <v>131613000</v>
      </c>
      <c r="O77" s="320">
        <v>1.6136130262578846E-2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410.35</v>
      </c>
      <c r="E78" s="316">
        <v>406.7833333333333</v>
      </c>
      <c r="F78" s="317">
        <v>399.56666666666661</v>
      </c>
      <c r="G78" s="317">
        <v>388.7833333333333</v>
      </c>
      <c r="H78" s="317">
        <v>381.56666666666661</v>
      </c>
      <c r="I78" s="317">
        <v>417.56666666666661</v>
      </c>
      <c r="J78" s="317">
        <v>424.7833333333333</v>
      </c>
      <c r="K78" s="317">
        <v>435.56666666666661</v>
      </c>
      <c r="L78" s="304">
        <v>414</v>
      </c>
      <c r="M78" s="304">
        <v>396</v>
      </c>
      <c r="N78" s="319">
        <v>9286750</v>
      </c>
      <c r="O78" s="320">
        <v>-5.4591265397536393E-2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1203.2</v>
      </c>
      <c r="E79" s="316">
        <v>1205.8999999999999</v>
      </c>
      <c r="F79" s="317">
        <v>1184.2999999999997</v>
      </c>
      <c r="G79" s="317">
        <v>1165.3999999999999</v>
      </c>
      <c r="H79" s="317">
        <v>1143.7999999999997</v>
      </c>
      <c r="I79" s="317">
        <v>1224.7999999999997</v>
      </c>
      <c r="J79" s="317">
        <v>1246.3999999999996</v>
      </c>
      <c r="K79" s="317">
        <v>1265.2999999999997</v>
      </c>
      <c r="L79" s="304">
        <v>1227.5</v>
      </c>
      <c r="M79" s="304">
        <v>1187</v>
      </c>
      <c r="N79" s="319">
        <v>2896500</v>
      </c>
      <c r="O79" s="320">
        <v>-1.1602115679918102E-2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514.25</v>
      </c>
      <c r="E80" s="316">
        <v>516.06666666666661</v>
      </c>
      <c r="F80" s="317">
        <v>509.33333333333326</v>
      </c>
      <c r="G80" s="317">
        <v>504.41666666666663</v>
      </c>
      <c r="H80" s="317">
        <v>497.68333333333328</v>
      </c>
      <c r="I80" s="317">
        <v>520.98333333333323</v>
      </c>
      <c r="J80" s="317">
        <v>527.71666666666658</v>
      </c>
      <c r="K80" s="317">
        <v>532.63333333333321</v>
      </c>
      <c r="L80" s="304">
        <v>522.79999999999995</v>
      </c>
      <c r="M80" s="304">
        <v>511.15</v>
      </c>
      <c r="N80" s="319">
        <v>34560800</v>
      </c>
      <c r="O80" s="320">
        <v>7.270379658828495E-2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200</v>
      </c>
      <c r="E81" s="316">
        <v>199.28333333333333</v>
      </c>
      <c r="F81" s="317">
        <v>197.71666666666667</v>
      </c>
      <c r="G81" s="317">
        <v>195.43333333333334</v>
      </c>
      <c r="H81" s="317">
        <v>193.86666666666667</v>
      </c>
      <c r="I81" s="317">
        <v>201.56666666666666</v>
      </c>
      <c r="J81" s="317">
        <v>203.13333333333333</v>
      </c>
      <c r="K81" s="317">
        <v>205.41666666666666</v>
      </c>
      <c r="L81" s="304">
        <v>200.85</v>
      </c>
      <c r="M81" s="304">
        <v>197</v>
      </c>
      <c r="N81" s="319">
        <v>12672800</v>
      </c>
      <c r="O81" s="320">
        <v>-3.9612676056338027E-3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957.6</v>
      </c>
      <c r="E82" s="316">
        <v>959.7833333333333</v>
      </c>
      <c r="F82" s="317">
        <v>952.31666666666661</v>
      </c>
      <c r="G82" s="317">
        <v>947.0333333333333</v>
      </c>
      <c r="H82" s="317">
        <v>939.56666666666661</v>
      </c>
      <c r="I82" s="317">
        <v>965.06666666666661</v>
      </c>
      <c r="J82" s="317">
        <v>972.5333333333333</v>
      </c>
      <c r="K82" s="317">
        <v>977.81666666666661</v>
      </c>
      <c r="L82" s="304">
        <v>967.25</v>
      </c>
      <c r="M82" s="304">
        <v>954.5</v>
      </c>
      <c r="N82" s="319">
        <v>43945200</v>
      </c>
      <c r="O82" s="320">
        <v>4.2780748663101605E-3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89.35</v>
      </c>
      <c r="E83" s="316">
        <v>88.866666666666674</v>
      </c>
      <c r="F83" s="317">
        <v>87.783333333333346</v>
      </c>
      <c r="G83" s="317">
        <v>86.216666666666669</v>
      </c>
      <c r="H83" s="317">
        <v>85.13333333333334</v>
      </c>
      <c r="I83" s="317">
        <v>90.433333333333351</v>
      </c>
      <c r="J83" s="317">
        <v>91.516666666666666</v>
      </c>
      <c r="K83" s="317">
        <v>93.083333333333357</v>
      </c>
      <c r="L83" s="304">
        <v>89.95</v>
      </c>
      <c r="M83" s="304">
        <v>87.3</v>
      </c>
      <c r="N83" s="319">
        <v>51419700</v>
      </c>
      <c r="O83" s="320">
        <v>6.7826704545454544E-2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195.95</v>
      </c>
      <c r="E84" s="316">
        <v>196.18333333333331</v>
      </c>
      <c r="F84" s="317">
        <v>194.76666666666662</v>
      </c>
      <c r="G84" s="317">
        <v>193.58333333333331</v>
      </c>
      <c r="H84" s="317">
        <v>192.16666666666663</v>
      </c>
      <c r="I84" s="317">
        <v>197.36666666666662</v>
      </c>
      <c r="J84" s="317">
        <v>198.7833333333333</v>
      </c>
      <c r="K84" s="317">
        <v>199.96666666666661</v>
      </c>
      <c r="L84" s="304">
        <v>197.6</v>
      </c>
      <c r="M84" s="304">
        <v>195</v>
      </c>
      <c r="N84" s="319">
        <v>96883200</v>
      </c>
      <c r="O84" s="320">
        <v>4.302890412374686E-2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234.9</v>
      </c>
      <c r="E85" s="316">
        <v>232.21666666666667</v>
      </c>
      <c r="F85" s="317">
        <v>225.53333333333333</v>
      </c>
      <c r="G85" s="317">
        <v>216.16666666666666</v>
      </c>
      <c r="H85" s="317">
        <v>209.48333333333332</v>
      </c>
      <c r="I85" s="317">
        <v>241.58333333333334</v>
      </c>
      <c r="J85" s="317">
        <v>248.26666666666668</v>
      </c>
      <c r="K85" s="317">
        <v>257.63333333333333</v>
      </c>
      <c r="L85" s="304">
        <v>238.9</v>
      </c>
      <c r="M85" s="304">
        <v>222.85</v>
      </c>
      <c r="N85" s="319">
        <v>18520000</v>
      </c>
      <c r="O85" s="320">
        <v>-4.0663040663040662E-2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283.05</v>
      </c>
      <c r="E86" s="316">
        <v>279.61666666666667</v>
      </c>
      <c r="F86" s="317">
        <v>274.83333333333337</v>
      </c>
      <c r="G86" s="317">
        <v>266.61666666666667</v>
      </c>
      <c r="H86" s="317">
        <v>261.83333333333337</v>
      </c>
      <c r="I86" s="317">
        <v>287.83333333333337</v>
      </c>
      <c r="J86" s="317">
        <v>292.61666666666667</v>
      </c>
      <c r="K86" s="317">
        <v>300.83333333333337</v>
      </c>
      <c r="L86" s="304">
        <v>284.39999999999998</v>
      </c>
      <c r="M86" s="304">
        <v>271.39999999999998</v>
      </c>
      <c r="N86" s="319">
        <v>52512300</v>
      </c>
      <c r="O86" s="320">
        <v>9.0272373540856033E-3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1962.75</v>
      </c>
      <c r="E87" s="316">
        <v>1949.2833333333335</v>
      </c>
      <c r="F87" s="317">
        <v>1928.5166666666671</v>
      </c>
      <c r="G87" s="317">
        <v>1894.2833333333335</v>
      </c>
      <c r="H87" s="317">
        <v>1873.5166666666671</v>
      </c>
      <c r="I87" s="317">
        <v>1983.5166666666671</v>
      </c>
      <c r="J87" s="317">
        <v>2004.2833333333335</v>
      </c>
      <c r="K87" s="317">
        <v>2038.5166666666671</v>
      </c>
      <c r="L87" s="304">
        <v>1970.05</v>
      </c>
      <c r="M87" s="304">
        <v>1915.05</v>
      </c>
      <c r="N87" s="319">
        <v>2737500</v>
      </c>
      <c r="O87" s="320">
        <v>6.0019361084220714E-2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1334.25</v>
      </c>
      <c r="E88" s="316">
        <v>1336.5166666666667</v>
      </c>
      <c r="F88" s="317">
        <v>1325.0833333333333</v>
      </c>
      <c r="G88" s="317">
        <v>1315.9166666666665</v>
      </c>
      <c r="H88" s="317">
        <v>1304.4833333333331</v>
      </c>
      <c r="I88" s="317">
        <v>1345.6833333333334</v>
      </c>
      <c r="J88" s="317">
        <v>1357.1166666666668</v>
      </c>
      <c r="K88" s="317">
        <v>1366.2833333333335</v>
      </c>
      <c r="L88" s="304">
        <v>1347.95</v>
      </c>
      <c r="M88" s="304">
        <v>1327.35</v>
      </c>
      <c r="N88" s="319">
        <v>9735600</v>
      </c>
      <c r="O88" s="320">
        <v>7.5994694960212203E-2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69.05</v>
      </c>
      <c r="E89" s="316">
        <v>68.583333333333329</v>
      </c>
      <c r="F89" s="317">
        <v>66.966666666666654</v>
      </c>
      <c r="G89" s="317">
        <v>64.883333333333326</v>
      </c>
      <c r="H89" s="317">
        <v>63.266666666666652</v>
      </c>
      <c r="I89" s="317">
        <v>70.666666666666657</v>
      </c>
      <c r="J89" s="317">
        <v>72.283333333333331</v>
      </c>
      <c r="K89" s="317">
        <v>74.36666666666666</v>
      </c>
      <c r="L89" s="304">
        <v>70.2</v>
      </c>
      <c r="M89" s="304">
        <v>66.5</v>
      </c>
      <c r="N89" s="319">
        <v>33490000</v>
      </c>
      <c r="O89" s="320">
        <v>5.7774914089347082E-2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278.95</v>
      </c>
      <c r="E90" s="316">
        <v>278.98333333333329</v>
      </c>
      <c r="F90" s="317">
        <v>273.86666666666656</v>
      </c>
      <c r="G90" s="317">
        <v>268.78333333333325</v>
      </c>
      <c r="H90" s="317">
        <v>263.66666666666652</v>
      </c>
      <c r="I90" s="317">
        <v>284.06666666666661</v>
      </c>
      <c r="J90" s="317">
        <v>289.18333333333328</v>
      </c>
      <c r="K90" s="317">
        <v>294.26666666666665</v>
      </c>
      <c r="L90" s="304">
        <v>284.10000000000002</v>
      </c>
      <c r="M90" s="304">
        <v>273.89999999999998</v>
      </c>
      <c r="N90" s="319">
        <v>13522000</v>
      </c>
      <c r="O90" s="320">
        <v>-2.5652111255224097E-2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996.15</v>
      </c>
      <c r="E91" s="316">
        <v>994.51666666666677</v>
      </c>
      <c r="F91" s="317">
        <v>983.28333333333353</v>
      </c>
      <c r="G91" s="317">
        <v>970.41666666666674</v>
      </c>
      <c r="H91" s="317">
        <v>959.18333333333351</v>
      </c>
      <c r="I91" s="317">
        <v>1007.3833333333336</v>
      </c>
      <c r="J91" s="317">
        <v>1018.6166666666669</v>
      </c>
      <c r="K91" s="317">
        <v>1031.4833333333336</v>
      </c>
      <c r="L91" s="304">
        <v>1005.75</v>
      </c>
      <c r="M91" s="304">
        <v>981.65</v>
      </c>
      <c r="N91" s="319">
        <v>10212950</v>
      </c>
      <c r="O91" s="320">
        <v>1.0557823129251701E-2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985.75</v>
      </c>
      <c r="E92" s="316">
        <v>989.9</v>
      </c>
      <c r="F92" s="317">
        <v>976.84999999999991</v>
      </c>
      <c r="G92" s="317">
        <v>967.94999999999993</v>
      </c>
      <c r="H92" s="317">
        <v>954.89999999999986</v>
      </c>
      <c r="I92" s="317">
        <v>998.8</v>
      </c>
      <c r="J92" s="317">
        <v>1011.8499999999999</v>
      </c>
      <c r="K92" s="317">
        <v>1020.75</v>
      </c>
      <c r="L92" s="304">
        <v>1002.95</v>
      </c>
      <c r="M92" s="304">
        <v>981</v>
      </c>
      <c r="N92" s="319">
        <v>8652150</v>
      </c>
      <c r="O92" s="320">
        <v>4.2930327868852459E-2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613.79999999999995</v>
      </c>
      <c r="E93" s="316">
        <v>616.43333333333328</v>
      </c>
      <c r="F93" s="317">
        <v>608.56666666666661</v>
      </c>
      <c r="G93" s="317">
        <v>603.33333333333337</v>
      </c>
      <c r="H93" s="317">
        <v>595.4666666666667</v>
      </c>
      <c r="I93" s="317">
        <v>621.66666666666652</v>
      </c>
      <c r="J93" s="317">
        <v>629.53333333333308</v>
      </c>
      <c r="K93" s="317">
        <v>634.76666666666642</v>
      </c>
      <c r="L93" s="304">
        <v>624.29999999999995</v>
      </c>
      <c r="M93" s="304">
        <v>611.20000000000005</v>
      </c>
      <c r="N93" s="319">
        <v>15444800</v>
      </c>
      <c r="O93" s="320">
        <v>2.6423520655005583E-2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135.15</v>
      </c>
      <c r="E94" s="316">
        <v>135.86666666666665</v>
      </c>
      <c r="F94" s="317">
        <v>133.73333333333329</v>
      </c>
      <c r="G94" s="317">
        <v>132.31666666666663</v>
      </c>
      <c r="H94" s="317">
        <v>130.18333333333328</v>
      </c>
      <c r="I94" s="317">
        <v>137.2833333333333</v>
      </c>
      <c r="J94" s="317">
        <v>139.41666666666669</v>
      </c>
      <c r="K94" s="317">
        <v>140.83333333333331</v>
      </c>
      <c r="L94" s="304">
        <v>138</v>
      </c>
      <c r="M94" s="304">
        <v>134.44999999999999</v>
      </c>
      <c r="N94" s="319">
        <v>17908800</v>
      </c>
      <c r="O94" s="320">
        <v>-0.14726139717940309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157.05000000000001</v>
      </c>
      <c r="E95" s="316">
        <v>156.61666666666667</v>
      </c>
      <c r="F95" s="317">
        <v>154.48333333333335</v>
      </c>
      <c r="G95" s="317">
        <v>151.91666666666669</v>
      </c>
      <c r="H95" s="317">
        <v>149.78333333333336</v>
      </c>
      <c r="I95" s="317">
        <v>159.18333333333334</v>
      </c>
      <c r="J95" s="317">
        <v>161.31666666666666</v>
      </c>
      <c r="K95" s="317">
        <v>163.88333333333333</v>
      </c>
      <c r="L95" s="304">
        <v>158.75</v>
      </c>
      <c r="M95" s="304">
        <v>154.05000000000001</v>
      </c>
      <c r="N95" s="319">
        <v>20550000</v>
      </c>
      <c r="O95" s="320">
        <v>-1.5238642898217367E-2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373.9</v>
      </c>
      <c r="E96" s="316">
        <v>373.51666666666665</v>
      </c>
      <c r="F96" s="317">
        <v>371.88333333333333</v>
      </c>
      <c r="G96" s="317">
        <v>369.86666666666667</v>
      </c>
      <c r="H96" s="317">
        <v>368.23333333333335</v>
      </c>
      <c r="I96" s="317">
        <v>375.5333333333333</v>
      </c>
      <c r="J96" s="317">
        <v>377.16666666666663</v>
      </c>
      <c r="K96" s="317">
        <v>379.18333333333328</v>
      </c>
      <c r="L96" s="304">
        <v>375.15</v>
      </c>
      <c r="M96" s="304">
        <v>371.5</v>
      </c>
      <c r="N96" s="319">
        <v>10332000</v>
      </c>
      <c r="O96" s="320">
        <v>1.9739439399921042E-2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6964.1</v>
      </c>
      <c r="E97" s="316">
        <v>6945.583333333333</v>
      </c>
      <c r="F97" s="317">
        <v>6896.1666666666661</v>
      </c>
      <c r="G97" s="317">
        <v>6828.2333333333327</v>
      </c>
      <c r="H97" s="317">
        <v>6778.8166666666657</v>
      </c>
      <c r="I97" s="317">
        <v>7013.5166666666664</v>
      </c>
      <c r="J97" s="317">
        <v>7062.9333333333325</v>
      </c>
      <c r="K97" s="317">
        <v>7130.8666666666668</v>
      </c>
      <c r="L97" s="304">
        <v>6995</v>
      </c>
      <c r="M97" s="304">
        <v>6877.65</v>
      </c>
      <c r="N97" s="319">
        <v>2510600</v>
      </c>
      <c r="O97" s="320">
        <v>1.2257076042254657E-2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585.25</v>
      </c>
      <c r="E98" s="316">
        <v>582.18333333333328</v>
      </c>
      <c r="F98" s="317">
        <v>572.56666666666661</v>
      </c>
      <c r="G98" s="317">
        <v>559.88333333333333</v>
      </c>
      <c r="H98" s="317">
        <v>550.26666666666665</v>
      </c>
      <c r="I98" s="317">
        <v>594.86666666666656</v>
      </c>
      <c r="J98" s="317">
        <v>604.48333333333312</v>
      </c>
      <c r="K98" s="317">
        <v>617.16666666666652</v>
      </c>
      <c r="L98" s="304">
        <v>591.79999999999995</v>
      </c>
      <c r="M98" s="304">
        <v>569.5</v>
      </c>
      <c r="N98" s="319">
        <v>15996250</v>
      </c>
      <c r="O98" s="320">
        <v>2.359622460406335E-2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538.45000000000005</v>
      </c>
      <c r="E99" s="316">
        <v>538.9666666666667</v>
      </c>
      <c r="F99" s="317">
        <v>533.48333333333335</v>
      </c>
      <c r="G99" s="317">
        <v>528.51666666666665</v>
      </c>
      <c r="H99" s="317">
        <v>523.0333333333333</v>
      </c>
      <c r="I99" s="317">
        <v>543.93333333333339</v>
      </c>
      <c r="J99" s="317">
        <v>549.41666666666674</v>
      </c>
      <c r="K99" s="317">
        <v>554.38333333333344</v>
      </c>
      <c r="L99" s="304">
        <v>544.45000000000005</v>
      </c>
      <c r="M99" s="304">
        <v>534</v>
      </c>
      <c r="N99" s="319">
        <v>2250300</v>
      </c>
      <c r="O99" s="320">
        <v>-7.4541284403669729E-3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1015.8</v>
      </c>
      <c r="E100" s="316">
        <v>1002.1999999999999</v>
      </c>
      <c r="F100" s="317">
        <v>982.39999999999986</v>
      </c>
      <c r="G100" s="317">
        <v>948.99999999999989</v>
      </c>
      <c r="H100" s="317">
        <v>929.19999999999982</v>
      </c>
      <c r="I100" s="317">
        <v>1035.5999999999999</v>
      </c>
      <c r="J100" s="317">
        <v>1055.3999999999999</v>
      </c>
      <c r="K100" s="317">
        <v>1088.8</v>
      </c>
      <c r="L100" s="304">
        <v>1022</v>
      </c>
      <c r="M100" s="304">
        <v>968.8</v>
      </c>
      <c r="N100" s="319">
        <v>1381200</v>
      </c>
      <c r="O100" s="320">
        <v>-1.8755328218243821E-2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1174.4000000000001</v>
      </c>
      <c r="E101" s="316">
        <v>1170.0166666666667</v>
      </c>
      <c r="F101" s="317">
        <v>1161.5833333333333</v>
      </c>
      <c r="G101" s="317">
        <v>1148.7666666666667</v>
      </c>
      <c r="H101" s="317">
        <v>1140.3333333333333</v>
      </c>
      <c r="I101" s="317">
        <v>1182.8333333333333</v>
      </c>
      <c r="J101" s="317">
        <v>1191.2666666666667</v>
      </c>
      <c r="K101" s="317">
        <v>1204.0833333333333</v>
      </c>
      <c r="L101" s="304">
        <v>1178.45</v>
      </c>
      <c r="M101" s="304">
        <v>1157.2</v>
      </c>
      <c r="N101" s="319">
        <v>1194400</v>
      </c>
      <c r="O101" s="320">
        <v>3.5367545076282939E-2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119.8</v>
      </c>
      <c r="E102" s="316">
        <v>121.3</v>
      </c>
      <c r="F102" s="317">
        <v>117.85</v>
      </c>
      <c r="G102" s="317">
        <v>115.89999999999999</v>
      </c>
      <c r="H102" s="317">
        <v>112.44999999999999</v>
      </c>
      <c r="I102" s="317">
        <v>123.25</v>
      </c>
      <c r="J102" s="317">
        <v>126.70000000000002</v>
      </c>
      <c r="K102" s="317">
        <v>128.65</v>
      </c>
      <c r="L102" s="304">
        <v>124.75</v>
      </c>
      <c r="M102" s="304">
        <v>119.35</v>
      </c>
      <c r="N102" s="319">
        <v>24388000</v>
      </c>
      <c r="O102" s="320">
        <v>1.8713450292397661E-2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59721.55</v>
      </c>
      <c r="E103" s="316">
        <v>59916.25</v>
      </c>
      <c r="F103" s="317">
        <v>59393.3</v>
      </c>
      <c r="G103" s="317">
        <v>59065.05</v>
      </c>
      <c r="H103" s="317">
        <v>58542.100000000006</v>
      </c>
      <c r="I103" s="317">
        <v>60244.5</v>
      </c>
      <c r="J103" s="317">
        <v>60767.45</v>
      </c>
      <c r="K103" s="317">
        <v>61095.7</v>
      </c>
      <c r="L103" s="304">
        <v>60439.199999999997</v>
      </c>
      <c r="M103" s="304">
        <v>59588</v>
      </c>
      <c r="N103" s="319">
        <v>46270</v>
      </c>
      <c r="O103" s="320">
        <v>7.1312803889789306E-2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1189.3</v>
      </c>
      <c r="E104" s="316">
        <v>1199.8500000000001</v>
      </c>
      <c r="F104" s="317">
        <v>1164.7500000000002</v>
      </c>
      <c r="G104" s="317">
        <v>1140.2</v>
      </c>
      <c r="H104" s="317">
        <v>1105.1000000000001</v>
      </c>
      <c r="I104" s="317">
        <v>1224.4000000000003</v>
      </c>
      <c r="J104" s="317">
        <v>1259.5000000000002</v>
      </c>
      <c r="K104" s="317">
        <v>1284.0500000000004</v>
      </c>
      <c r="L104" s="304">
        <v>1234.95</v>
      </c>
      <c r="M104" s="304">
        <v>1175.3</v>
      </c>
      <c r="N104" s="319">
        <v>4204500</v>
      </c>
      <c r="O104" s="320">
        <v>0.10987923183528014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39.25</v>
      </c>
      <c r="E105" s="316">
        <v>39.183333333333337</v>
      </c>
      <c r="F105" s="317">
        <v>38.216666666666676</v>
      </c>
      <c r="G105" s="317">
        <v>37.183333333333337</v>
      </c>
      <c r="H105" s="317">
        <v>36.216666666666676</v>
      </c>
      <c r="I105" s="317">
        <v>40.216666666666676</v>
      </c>
      <c r="J105" s="317">
        <v>41.183333333333344</v>
      </c>
      <c r="K105" s="317">
        <v>42.216666666666676</v>
      </c>
      <c r="L105" s="304">
        <v>40.15</v>
      </c>
      <c r="M105" s="304">
        <v>38.15</v>
      </c>
      <c r="N105" s="319">
        <v>55335000</v>
      </c>
      <c r="O105" s="320">
        <v>0.16208496965369512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3275.1</v>
      </c>
      <c r="E106" s="316">
        <v>3278.85</v>
      </c>
      <c r="F106" s="317">
        <v>3252.25</v>
      </c>
      <c r="G106" s="317">
        <v>3229.4</v>
      </c>
      <c r="H106" s="317">
        <v>3202.8</v>
      </c>
      <c r="I106" s="317">
        <v>3301.7</v>
      </c>
      <c r="J106" s="317">
        <v>3328.2999999999993</v>
      </c>
      <c r="K106" s="317">
        <v>3351.1499999999996</v>
      </c>
      <c r="L106" s="304">
        <v>3305.45</v>
      </c>
      <c r="M106" s="304">
        <v>3256</v>
      </c>
      <c r="N106" s="319">
        <v>819250</v>
      </c>
      <c r="O106" s="320">
        <v>3.675344563552833E-3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16264.8</v>
      </c>
      <c r="E107" s="316">
        <v>16273.300000000001</v>
      </c>
      <c r="F107" s="317">
        <v>16206.600000000002</v>
      </c>
      <c r="G107" s="317">
        <v>16148.400000000001</v>
      </c>
      <c r="H107" s="317">
        <v>16081.700000000003</v>
      </c>
      <c r="I107" s="317">
        <v>16331.500000000002</v>
      </c>
      <c r="J107" s="317">
        <v>16398.200000000004</v>
      </c>
      <c r="K107" s="317">
        <v>16456.400000000001</v>
      </c>
      <c r="L107" s="304">
        <v>16340</v>
      </c>
      <c r="M107" s="304">
        <v>16215.1</v>
      </c>
      <c r="N107" s="319">
        <v>425950</v>
      </c>
      <c r="O107" s="320">
        <v>4.0679208404593208E-2</v>
      </c>
    </row>
    <row r="108" spans="1:15" ht="15">
      <c r="A108" s="277">
        <v>98</v>
      </c>
      <c r="B108" s="390" t="s">
        <v>107</v>
      </c>
      <c r="C108" s="277" t="s">
        <v>154</v>
      </c>
      <c r="D108" s="316" t="e">
        <v>#N/A</v>
      </c>
      <c r="E108" s="316" t="e">
        <v>#N/A</v>
      </c>
      <c r="F108" s="317" t="e">
        <v>#N/A</v>
      </c>
      <c r="G108" s="317" t="e">
        <v>#N/A</v>
      </c>
      <c r="H108" s="317" t="e">
        <v>#N/A</v>
      </c>
      <c r="I108" s="317" t="e">
        <v>#N/A</v>
      </c>
      <c r="J108" s="317" t="e">
        <v>#N/A</v>
      </c>
      <c r="K108" s="317" t="e">
        <v>#N/A</v>
      </c>
      <c r="L108" s="304" t="e">
        <v>#N/A</v>
      </c>
      <c r="M108" s="304" t="e">
        <v>#N/A</v>
      </c>
      <c r="N108" s="319" t="e">
        <v>#N/A</v>
      </c>
      <c r="O108" s="320" t="e">
        <v>#N/A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97.6</v>
      </c>
      <c r="E109" s="316">
        <v>97.433333333333337</v>
      </c>
      <c r="F109" s="317">
        <v>95.866666666666674</v>
      </c>
      <c r="G109" s="317">
        <v>94.13333333333334</v>
      </c>
      <c r="H109" s="317">
        <v>92.566666666666677</v>
      </c>
      <c r="I109" s="317">
        <v>99.166666666666671</v>
      </c>
      <c r="J109" s="317">
        <v>100.73333333333333</v>
      </c>
      <c r="K109" s="317">
        <v>102.46666666666667</v>
      </c>
      <c r="L109" s="304">
        <v>99</v>
      </c>
      <c r="M109" s="304">
        <v>95.7</v>
      </c>
      <c r="N109" s="319">
        <v>32662500</v>
      </c>
      <c r="O109" s="320">
        <v>-3.4750613246116108E-3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101.2</v>
      </c>
      <c r="E110" s="316">
        <v>99.166666666666671</v>
      </c>
      <c r="F110" s="317">
        <v>96.533333333333346</v>
      </c>
      <c r="G110" s="317">
        <v>91.866666666666674</v>
      </c>
      <c r="H110" s="317">
        <v>89.233333333333348</v>
      </c>
      <c r="I110" s="317">
        <v>103.83333333333334</v>
      </c>
      <c r="J110" s="317">
        <v>106.46666666666667</v>
      </c>
      <c r="K110" s="317">
        <v>111.13333333333334</v>
      </c>
      <c r="L110" s="304">
        <v>101.8</v>
      </c>
      <c r="M110" s="304">
        <v>94.5</v>
      </c>
      <c r="N110" s="319">
        <v>58550400</v>
      </c>
      <c r="O110" s="320">
        <v>-2.190059036374024E-2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82.35</v>
      </c>
      <c r="E111" s="316">
        <v>81.25</v>
      </c>
      <c r="F111" s="317">
        <v>79</v>
      </c>
      <c r="G111" s="317">
        <v>75.650000000000006</v>
      </c>
      <c r="H111" s="317">
        <v>73.400000000000006</v>
      </c>
      <c r="I111" s="317">
        <v>84.6</v>
      </c>
      <c r="J111" s="317">
        <v>86.85</v>
      </c>
      <c r="K111" s="317">
        <v>90.199999999999989</v>
      </c>
      <c r="L111" s="304">
        <v>83.5</v>
      </c>
      <c r="M111" s="304">
        <v>77.900000000000006</v>
      </c>
      <c r="N111" s="319">
        <v>51821000</v>
      </c>
      <c r="O111" s="320">
        <v>7.0803500397772473E-2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19043.75</v>
      </c>
      <c r="E112" s="316">
        <v>19012.399999999998</v>
      </c>
      <c r="F112" s="317">
        <v>18874.799999999996</v>
      </c>
      <c r="G112" s="317">
        <v>18705.849999999999</v>
      </c>
      <c r="H112" s="317">
        <v>18568.249999999996</v>
      </c>
      <c r="I112" s="317">
        <v>19181.349999999995</v>
      </c>
      <c r="J112" s="317">
        <v>19318.949999999993</v>
      </c>
      <c r="K112" s="317">
        <v>19487.899999999994</v>
      </c>
      <c r="L112" s="304">
        <v>19150</v>
      </c>
      <c r="M112" s="304">
        <v>18843.45</v>
      </c>
      <c r="N112" s="319">
        <v>133560</v>
      </c>
      <c r="O112" s="320">
        <v>1.8764302059496567E-2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1426.8</v>
      </c>
      <c r="E113" s="316">
        <v>1431.9166666666667</v>
      </c>
      <c r="F113" s="317">
        <v>1411.8833333333334</v>
      </c>
      <c r="G113" s="317">
        <v>1396.9666666666667</v>
      </c>
      <c r="H113" s="317">
        <v>1376.9333333333334</v>
      </c>
      <c r="I113" s="317">
        <v>1446.8333333333335</v>
      </c>
      <c r="J113" s="317">
        <v>1466.8666666666668</v>
      </c>
      <c r="K113" s="317">
        <v>1481.7833333333335</v>
      </c>
      <c r="L113" s="304">
        <v>1451.95</v>
      </c>
      <c r="M113" s="304">
        <v>1417</v>
      </c>
      <c r="N113" s="319">
        <v>3117400</v>
      </c>
      <c r="O113" s="320">
        <v>1.81426261900485E-2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250.9</v>
      </c>
      <c r="E114" s="316">
        <v>251.06666666666669</v>
      </c>
      <c r="F114" s="317">
        <v>248.13333333333338</v>
      </c>
      <c r="G114" s="317">
        <v>245.3666666666667</v>
      </c>
      <c r="H114" s="317">
        <v>242.43333333333339</v>
      </c>
      <c r="I114" s="317">
        <v>253.83333333333337</v>
      </c>
      <c r="J114" s="317">
        <v>256.76666666666671</v>
      </c>
      <c r="K114" s="317">
        <v>259.53333333333336</v>
      </c>
      <c r="L114" s="304">
        <v>254</v>
      </c>
      <c r="M114" s="304">
        <v>248.3</v>
      </c>
      <c r="N114" s="319">
        <v>11988000</v>
      </c>
      <c r="O114" s="320">
        <v>4.8268625393494226E-2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101.85</v>
      </c>
      <c r="E115" s="316">
        <v>100.60000000000001</v>
      </c>
      <c r="F115" s="317">
        <v>96.950000000000017</v>
      </c>
      <c r="G115" s="317">
        <v>92.050000000000011</v>
      </c>
      <c r="H115" s="317">
        <v>88.40000000000002</v>
      </c>
      <c r="I115" s="317">
        <v>105.50000000000001</v>
      </c>
      <c r="J115" s="317">
        <v>109.15000000000002</v>
      </c>
      <c r="K115" s="317">
        <v>114.05000000000001</v>
      </c>
      <c r="L115" s="304">
        <v>104.25</v>
      </c>
      <c r="M115" s="304">
        <v>95.7</v>
      </c>
      <c r="N115" s="319">
        <v>49172200</v>
      </c>
      <c r="O115" s="320">
        <v>4.2455310199789695E-2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1449.35</v>
      </c>
      <c r="E116" s="316">
        <v>1451.5</v>
      </c>
      <c r="F116" s="317">
        <v>1439</v>
      </c>
      <c r="G116" s="317">
        <v>1428.65</v>
      </c>
      <c r="H116" s="317">
        <v>1416.15</v>
      </c>
      <c r="I116" s="317">
        <v>1461.85</v>
      </c>
      <c r="J116" s="317">
        <v>1474.35</v>
      </c>
      <c r="K116" s="317">
        <v>1484.6999999999998</v>
      </c>
      <c r="L116" s="304">
        <v>1464</v>
      </c>
      <c r="M116" s="304">
        <v>1441.15</v>
      </c>
      <c r="N116" s="319">
        <v>3676000</v>
      </c>
      <c r="O116" s="320">
        <v>-4.4685172647257959E-3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35.25</v>
      </c>
      <c r="E117" s="316">
        <v>34.766666666666673</v>
      </c>
      <c r="F117" s="317">
        <v>34.133333333333347</v>
      </c>
      <c r="G117" s="317">
        <v>33.016666666666673</v>
      </c>
      <c r="H117" s="317">
        <v>32.383333333333347</v>
      </c>
      <c r="I117" s="317">
        <v>35.883333333333347</v>
      </c>
      <c r="J117" s="317">
        <v>36.516666666666673</v>
      </c>
      <c r="K117" s="317">
        <v>37.633333333333347</v>
      </c>
      <c r="L117" s="304">
        <v>35.4</v>
      </c>
      <c r="M117" s="304">
        <v>33.65</v>
      </c>
      <c r="N117" s="319">
        <v>77280000</v>
      </c>
      <c r="O117" s="320">
        <v>4.072398190045249E-2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181.75</v>
      </c>
      <c r="E118" s="316">
        <v>182.38333333333335</v>
      </c>
      <c r="F118" s="317">
        <v>176.16666666666671</v>
      </c>
      <c r="G118" s="317">
        <v>170.58333333333337</v>
      </c>
      <c r="H118" s="317">
        <v>164.36666666666673</v>
      </c>
      <c r="I118" s="317">
        <v>187.9666666666667</v>
      </c>
      <c r="J118" s="317">
        <v>194.18333333333334</v>
      </c>
      <c r="K118" s="317">
        <v>199.76666666666668</v>
      </c>
      <c r="L118" s="304">
        <v>188.6</v>
      </c>
      <c r="M118" s="304">
        <v>176.8</v>
      </c>
      <c r="N118" s="319">
        <v>13072000</v>
      </c>
      <c r="O118" s="320">
        <v>-2.9403029403029402E-2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1338.95</v>
      </c>
      <c r="E119" s="316">
        <v>1332.4833333333333</v>
      </c>
      <c r="F119" s="317">
        <v>1303.3166666666666</v>
      </c>
      <c r="G119" s="317">
        <v>1267.6833333333332</v>
      </c>
      <c r="H119" s="317">
        <v>1238.5166666666664</v>
      </c>
      <c r="I119" s="317">
        <v>1368.1166666666668</v>
      </c>
      <c r="J119" s="317">
        <v>1397.2833333333333</v>
      </c>
      <c r="K119" s="317">
        <v>1432.916666666667</v>
      </c>
      <c r="L119" s="304">
        <v>1361.65</v>
      </c>
      <c r="M119" s="304">
        <v>1296.8499999999999</v>
      </c>
      <c r="N119" s="319">
        <v>1766380</v>
      </c>
      <c r="O119" s="320">
        <v>-3.9017672710580675E-3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716.6</v>
      </c>
      <c r="E120" s="316">
        <v>708.98333333333323</v>
      </c>
      <c r="F120" s="317">
        <v>696.96666666666647</v>
      </c>
      <c r="G120" s="317">
        <v>677.33333333333326</v>
      </c>
      <c r="H120" s="317">
        <v>665.31666666666649</v>
      </c>
      <c r="I120" s="317">
        <v>728.61666666666645</v>
      </c>
      <c r="J120" s="317">
        <v>740.6333333333331</v>
      </c>
      <c r="K120" s="317">
        <v>760.26666666666642</v>
      </c>
      <c r="L120" s="304">
        <v>721</v>
      </c>
      <c r="M120" s="304">
        <v>689.35</v>
      </c>
      <c r="N120" s="319">
        <v>1663450</v>
      </c>
      <c r="O120" s="320">
        <v>-5.2758954501452078E-2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182.25</v>
      </c>
      <c r="E121" s="316">
        <v>183.95000000000002</v>
      </c>
      <c r="F121" s="317">
        <v>176.90000000000003</v>
      </c>
      <c r="G121" s="317">
        <v>171.55</v>
      </c>
      <c r="H121" s="317">
        <v>164.50000000000003</v>
      </c>
      <c r="I121" s="317">
        <v>189.30000000000004</v>
      </c>
      <c r="J121" s="317">
        <v>196.35000000000005</v>
      </c>
      <c r="K121" s="317">
        <v>201.70000000000005</v>
      </c>
      <c r="L121" s="304">
        <v>191</v>
      </c>
      <c r="M121" s="304">
        <v>178.6</v>
      </c>
      <c r="N121" s="319">
        <v>25981800</v>
      </c>
      <c r="O121" s="320">
        <v>5.7908109252593688E-2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114.9</v>
      </c>
      <c r="E122" s="316">
        <v>114.55</v>
      </c>
      <c r="F122" s="317">
        <v>112.19999999999999</v>
      </c>
      <c r="G122" s="317">
        <v>109.49999999999999</v>
      </c>
      <c r="H122" s="317">
        <v>107.14999999999998</v>
      </c>
      <c r="I122" s="317">
        <v>117.25</v>
      </c>
      <c r="J122" s="317">
        <v>119.6</v>
      </c>
      <c r="K122" s="317">
        <v>122.30000000000001</v>
      </c>
      <c r="L122" s="304">
        <v>116.9</v>
      </c>
      <c r="M122" s="304">
        <v>111.85</v>
      </c>
      <c r="N122" s="319">
        <v>24306000</v>
      </c>
      <c r="O122" s="320">
        <v>2.4273072060682681E-2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2101.6</v>
      </c>
      <c r="E123" s="316">
        <v>2108.0833333333335</v>
      </c>
      <c r="F123" s="317">
        <v>2087.3666666666668</v>
      </c>
      <c r="G123" s="317">
        <v>2073.1333333333332</v>
      </c>
      <c r="H123" s="317">
        <v>2052.4166666666665</v>
      </c>
      <c r="I123" s="317">
        <v>2122.3166666666671</v>
      </c>
      <c r="J123" s="317">
        <v>2143.0333333333333</v>
      </c>
      <c r="K123" s="317">
        <v>2157.2666666666673</v>
      </c>
      <c r="L123" s="304">
        <v>2128.8000000000002</v>
      </c>
      <c r="M123" s="304">
        <v>2093.85</v>
      </c>
      <c r="N123" s="319">
        <v>35825205</v>
      </c>
      <c r="O123" s="320">
        <v>2.1424560494147121E-2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41.8</v>
      </c>
      <c r="E124" s="316">
        <v>41.166666666666664</v>
      </c>
      <c r="F124" s="317">
        <v>40.18333333333333</v>
      </c>
      <c r="G124" s="317">
        <v>38.566666666666663</v>
      </c>
      <c r="H124" s="317">
        <v>37.583333333333329</v>
      </c>
      <c r="I124" s="317">
        <v>42.783333333333331</v>
      </c>
      <c r="J124" s="317">
        <v>43.766666666666666</v>
      </c>
      <c r="K124" s="317">
        <v>45.383333333333333</v>
      </c>
      <c r="L124" s="304">
        <v>42.15</v>
      </c>
      <c r="M124" s="304">
        <v>39.549999999999997</v>
      </c>
      <c r="N124" s="319">
        <v>50882000</v>
      </c>
      <c r="O124" s="320">
        <v>-3.8074712643678163E-2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853.15</v>
      </c>
      <c r="E125" s="316">
        <v>856.43333333333339</v>
      </c>
      <c r="F125" s="317">
        <v>846.86666666666679</v>
      </c>
      <c r="G125" s="317">
        <v>840.58333333333337</v>
      </c>
      <c r="H125" s="317">
        <v>831.01666666666677</v>
      </c>
      <c r="I125" s="317">
        <v>862.71666666666681</v>
      </c>
      <c r="J125" s="317">
        <v>872.28333333333342</v>
      </c>
      <c r="K125" s="317">
        <v>878.56666666666683</v>
      </c>
      <c r="L125" s="304">
        <v>866</v>
      </c>
      <c r="M125" s="304">
        <v>850.15</v>
      </c>
      <c r="N125" s="319">
        <v>6686250</v>
      </c>
      <c r="O125" s="320">
        <v>-9.3343704856095125E-3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194.9</v>
      </c>
      <c r="E126" s="316">
        <v>194.93333333333331</v>
      </c>
      <c r="F126" s="317">
        <v>193.11666666666662</v>
      </c>
      <c r="G126" s="317">
        <v>191.33333333333331</v>
      </c>
      <c r="H126" s="317">
        <v>189.51666666666662</v>
      </c>
      <c r="I126" s="317">
        <v>196.71666666666661</v>
      </c>
      <c r="J126" s="317">
        <v>198.53333333333327</v>
      </c>
      <c r="K126" s="317">
        <v>200.31666666666661</v>
      </c>
      <c r="L126" s="304">
        <v>196.75</v>
      </c>
      <c r="M126" s="304">
        <v>193.15</v>
      </c>
      <c r="N126" s="319">
        <v>126906000</v>
      </c>
      <c r="O126" s="320">
        <v>1.6313096124738725E-2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22101.7</v>
      </c>
      <c r="E127" s="316">
        <v>22074.183333333334</v>
      </c>
      <c r="F127" s="317">
        <v>21850.416666666668</v>
      </c>
      <c r="G127" s="317">
        <v>21599.133333333335</v>
      </c>
      <c r="H127" s="317">
        <v>21375.366666666669</v>
      </c>
      <c r="I127" s="317">
        <v>22325.466666666667</v>
      </c>
      <c r="J127" s="317">
        <v>22549.23333333333</v>
      </c>
      <c r="K127" s="317">
        <v>22800.516666666666</v>
      </c>
      <c r="L127" s="304">
        <v>22297.95</v>
      </c>
      <c r="M127" s="304">
        <v>21822.9</v>
      </c>
      <c r="N127" s="319">
        <v>130900</v>
      </c>
      <c r="O127" s="320">
        <v>2.185792349726776E-2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1220.75</v>
      </c>
      <c r="E128" s="316">
        <v>1220.4666666666667</v>
      </c>
      <c r="F128" s="317">
        <v>1207.6333333333334</v>
      </c>
      <c r="G128" s="317">
        <v>1194.5166666666667</v>
      </c>
      <c r="H128" s="317">
        <v>1181.6833333333334</v>
      </c>
      <c r="I128" s="317">
        <v>1233.5833333333335</v>
      </c>
      <c r="J128" s="317">
        <v>1246.4166666666665</v>
      </c>
      <c r="K128" s="317">
        <v>1259.5333333333335</v>
      </c>
      <c r="L128" s="304">
        <v>1233.3</v>
      </c>
      <c r="M128" s="304">
        <v>1207.3499999999999</v>
      </c>
      <c r="N128" s="319">
        <v>2055350</v>
      </c>
      <c r="O128" s="320">
        <v>0.01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4259.3</v>
      </c>
      <c r="E129" s="316">
        <v>4279.1500000000005</v>
      </c>
      <c r="F129" s="317">
        <v>4209.4000000000015</v>
      </c>
      <c r="G129" s="317">
        <v>4159.5000000000009</v>
      </c>
      <c r="H129" s="317">
        <v>4089.7500000000018</v>
      </c>
      <c r="I129" s="317">
        <v>4329.0500000000011</v>
      </c>
      <c r="J129" s="317">
        <v>4398.7999999999993</v>
      </c>
      <c r="K129" s="317">
        <v>4448.7000000000007</v>
      </c>
      <c r="L129" s="304">
        <v>4348.8999999999996</v>
      </c>
      <c r="M129" s="304">
        <v>4229.25</v>
      </c>
      <c r="N129" s="319">
        <v>651000</v>
      </c>
      <c r="O129" s="320">
        <v>-8.5353003161222338E-2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688.9</v>
      </c>
      <c r="E130" s="316">
        <v>688.93333333333328</v>
      </c>
      <c r="F130" s="317">
        <v>679.56666666666661</v>
      </c>
      <c r="G130" s="317">
        <v>670.23333333333335</v>
      </c>
      <c r="H130" s="317">
        <v>660.86666666666667</v>
      </c>
      <c r="I130" s="317">
        <v>698.26666666666654</v>
      </c>
      <c r="J130" s="317">
        <v>707.6333333333331</v>
      </c>
      <c r="K130" s="317">
        <v>716.96666666666647</v>
      </c>
      <c r="L130" s="304">
        <v>698.3</v>
      </c>
      <c r="M130" s="304">
        <v>679.6</v>
      </c>
      <c r="N130" s="319">
        <v>3790561</v>
      </c>
      <c r="O130" s="320">
        <v>-4.9028191209945721E-3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523.79999999999995</v>
      </c>
      <c r="E131" s="316">
        <v>525.65</v>
      </c>
      <c r="F131" s="317">
        <v>520.19999999999993</v>
      </c>
      <c r="G131" s="317">
        <v>516.59999999999991</v>
      </c>
      <c r="H131" s="317">
        <v>511.14999999999986</v>
      </c>
      <c r="I131" s="317">
        <v>529.25</v>
      </c>
      <c r="J131" s="317">
        <v>534.70000000000005</v>
      </c>
      <c r="K131" s="317">
        <v>538.30000000000007</v>
      </c>
      <c r="L131" s="304">
        <v>531.1</v>
      </c>
      <c r="M131" s="304">
        <v>522.04999999999995</v>
      </c>
      <c r="N131" s="319">
        <v>31467800</v>
      </c>
      <c r="O131" s="320">
        <v>2.3915816326530611E-2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470.85</v>
      </c>
      <c r="E132" s="316">
        <v>459.34999999999997</v>
      </c>
      <c r="F132" s="317">
        <v>444.69999999999993</v>
      </c>
      <c r="G132" s="317">
        <v>418.54999999999995</v>
      </c>
      <c r="H132" s="317">
        <v>403.89999999999992</v>
      </c>
      <c r="I132" s="317">
        <v>485.49999999999994</v>
      </c>
      <c r="J132" s="317">
        <v>500.14999999999992</v>
      </c>
      <c r="K132" s="317">
        <v>526.29999999999995</v>
      </c>
      <c r="L132" s="304">
        <v>474</v>
      </c>
      <c r="M132" s="304">
        <v>433.2</v>
      </c>
      <c r="N132" s="319">
        <v>5358000</v>
      </c>
      <c r="O132" s="320">
        <v>-0.13531832486080853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318.3</v>
      </c>
      <c r="E133" s="316">
        <v>318.3</v>
      </c>
      <c r="F133" s="317">
        <v>314.20000000000005</v>
      </c>
      <c r="G133" s="317">
        <v>310.10000000000002</v>
      </c>
      <c r="H133" s="317">
        <v>306.00000000000006</v>
      </c>
      <c r="I133" s="317">
        <v>322.40000000000003</v>
      </c>
      <c r="J133" s="317">
        <v>326.50000000000006</v>
      </c>
      <c r="K133" s="317">
        <v>330.6</v>
      </c>
      <c r="L133" s="304">
        <v>322.39999999999998</v>
      </c>
      <c r="M133" s="304">
        <v>314.2</v>
      </c>
      <c r="N133" s="319">
        <v>5222000</v>
      </c>
      <c r="O133" s="320">
        <v>4.7332531087043724E-2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550.85</v>
      </c>
      <c r="E134" s="316">
        <v>548.83333333333337</v>
      </c>
      <c r="F134" s="317">
        <v>542.7166666666667</v>
      </c>
      <c r="G134" s="317">
        <v>534.58333333333337</v>
      </c>
      <c r="H134" s="317">
        <v>528.4666666666667</v>
      </c>
      <c r="I134" s="317">
        <v>556.9666666666667</v>
      </c>
      <c r="J134" s="317">
        <v>563.08333333333326</v>
      </c>
      <c r="K134" s="317">
        <v>571.2166666666667</v>
      </c>
      <c r="L134" s="304">
        <v>554.95000000000005</v>
      </c>
      <c r="M134" s="304">
        <v>540.70000000000005</v>
      </c>
      <c r="N134" s="319">
        <v>12906000</v>
      </c>
      <c r="O134" s="320">
        <v>4.20754305646392E-2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121.9</v>
      </c>
      <c r="E135" s="316">
        <v>123.06666666666666</v>
      </c>
      <c r="F135" s="317">
        <v>120.38333333333333</v>
      </c>
      <c r="G135" s="317">
        <v>118.86666666666666</v>
      </c>
      <c r="H135" s="317">
        <v>116.18333333333332</v>
      </c>
      <c r="I135" s="317">
        <v>124.58333333333333</v>
      </c>
      <c r="J135" s="317">
        <v>127.26666666666667</v>
      </c>
      <c r="K135" s="317">
        <v>128.78333333333333</v>
      </c>
      <c r="L135" s="304">
        <v>125.75</v>
      </c>
      <c r="M135" s="304">
        <v>121.55</v>
      </c>
      <c r="N135" s="319">
        <v>76402800</v>
      </c>
      <c r="O135" s="320">
        <v>-1.8525298381782237E-2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61.55</v>
      </c>
      <c r="E136" s="316">
        <v>60.116666666666667</v>
      </c>
      <c r="F136" s="317">
        <v>57.783333333333331</v>
      </c>
      <c r="G136" s="317">
        <v>54.016666666666666</v>
      </c>
      <c r="H136" s="317">
        <v>51.68333333333333</v>
      </c>
      <c r="I136" s="317">
        <v>63.883333333333333</v>
      </c>
      <c r="J136" s="317">
        <v>66.216666666666669</v>
      </c>
      <c r="K136" s="317">
        <v>69.983333333333334</v>
      </c>
      <c r="L136" s="304">
        <v>62.45</v>
      </c>
      <c r="M136" s="304">
        <v>56.35</v>
      </c>
      <c r="N136" s="319">
        <v>82107000</v>
      </c>
      <c r="O136" s="320">
        <v>5.5536272127733426E-2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432.7</v>
      </c>
      <c r="E137" s="316">
        <v>431.51666666666665</v>
      </c>
      <c r="F137" s="317">
        <v>424.68333333333328</v>
      </c>
      <c r="G137" s="317">
        <v>416.66666666666663</v>
      </c>
      <c r="H137" s="317">
        <v>409.83333333333326</v>
      </c>
      <c r="I137" s="317">
        <v>439.5333333333333</v>
      </c>
      <c r="J137" s="317">
        <v>446.36666666666667</v>
      </c>
      <c r="K137" s="317">
        <v>454.38333333333333</v>
      </c>
      <c r="L137" s="304">
        <v>438.35</v>
      </c>
      <c r="M137" s="304">
        <v>423.5</v>
      </c>
      <c r="N137" s="319">
        <v>16889500</v>
      </c>
      <c r="O137" s="320">
        <v>-1.0852250099561927E-2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2254.5500000000002</v>
      </c>
      <c r="E138" s="316">
        <v>2258.8500000000004</v>
      </c>
      <c r="F138" s="317">
        <v>2238.3000000000006</v>
      </c>
      <c r="G138" s="317">
        <v>2222.0500000000002</v>
      </c>
      <c r="H138" s="317">
        <v>2201.5000000000005</v>
      </c>
      <c r="I138" s="317">
        <v>2275.1000000000008</v>
      </c>
      <c r="J138" s="317">
        <v>2295.65</v>
      </c>
      <c r="K138" s="317">
        <v>2311.900000000001</v>
      </c>
      <c r="L138" s="304">
        <v>2279.4</v>
      </c>
      <c r="M138" s="304">
        <v>2242.6</v>
      </c>
      <c r="N138" s="319">
        <v>10714800</v>
      </c>
      <c r="O138" s="320">
        <v>-3.2651466525270003E-3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725.8</v>
      </c>
      <c r="E139" s="316">
        <v>725.15</v>
      </c>
      <c r="F139" s="317">
        <v>718.3</v>
      </c>
      <c r="G139" s="317">
        <v>710.8</v>
      </c>
      <c r="H139" s="317">
        <v>703.94999999999993</v>
      </c>
      <c r="I139" s="317">
        <v>732.65</v>
      </c>
      <c r="J139" s="317">
        <v>739.50000000000011</v>
      </c>
      <c r="K139" s="317">
        <v>747</v>
      </c>
      <c r="L139" s="304">
        <v>732</v>
      </c>
      <c r="M139" s="304">
        <v>717.65</v>
      </c>
      <c r="N139" s="319">
        <v>11403600</v>
      </c>
      <c r="O139" s="320">
        <v>-3.689064558629776E-2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1127.3499999999999</v>
      </c>
      <c r="E140" s="316">
        <v>1127.4833333333333</v>
      </c>
      <c r="F140" s="317">
        <v>1119.0666666666666</v>
      </c>
      <c r="G140" s="317">
        <v>1110.7833333333333</v>
      </c>
      <c r="H140" s="317">
        <v>1102.3666666666666</v>
      </c>
      <c r="I140" s="317">
        <v>1135.7666666666667</v>
      </c>
      <c r="J140" s="317">
        <v>1144.1833333333332</v>
      </c>
      <c r="K140" s="317">
        <v>1152.4666666666667</v>
      </c>
      <c r="L140" s="304">
        <v>1135.9000000000001</v>
      </c>
      <c r="M140" s="304">
        <v>1119.2</v>
      </c>
      <c r="N140" s="319">
        <v>8154000</v>
      </c>
      <c r="O140" s="320">
        <v>-4.8818897637795275E-2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2821.95</v>
      </c>
      <c r="E141" s="316">
        <v>2813.2333333333336</v>
      </c>
      <c r="F141" s="317">
        <v>2795.7166666666672</v>
      </c>
      <c r="G141" s="317">
        <v>2769.4833333333336</v>
      </c>
      <c r="H141" s="317">
        <v>2751.9666666666672</v>
      </c>
      <c r="I141" s="317">
        <v>2839.4666666666672</v>
      </c>
      <c r="J141" s="317">
        <v>2856.9833333333336</v>
      </c>
      <c r="K141" s="317">
        <v>2883.2166666666672</v>
      </c>
      <c r="L141" s="304">
        <v>2830.75</v>
      </c>
      <c r="M141" s="304">
        <v>2787</v>
      </c>
      <c r="N141" s="319">
        <v>1606500</v>
      </c>
      <c r="O141" s="320">
        <v>-8.3333333333333332E-3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361.1</v>
      </c>
      <c r="E142" s="316">
        <v>357.84999999999997</v>
      </c>
      <c r="F142" s="317">
        <v>347.24999999999994</v>
      </c>
      <c r="G142" s="317">
        <v>333.4</v>
      </c>
      <c r="H142" s="317">
        <v>322.79999999999995</v>
      </c>
      <c r="I142" s="317">
        <v>371.69999999999993</v>
      </c>
      <c r="J142" s="317">
        <v>382.29999999999995</v>
      </c>
      <c r="K142" s="317">
        <v>396.14999999999992</v>
      </c>
      <c r="L142" s="304">
        <v>368.45</v>
      </c>
      <c r="M142" s="304">
        <v>344</v>
      </c>
      <c r="N142" s="319">
        <v>2916000</v>
      </c>
      <c r="O142" s="320">
        <v>0.17818181818181819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448.05</v>
      </c>
      <c r="E143" s="316">
        <v>441.13333333333338</v>
      </c>
      <c r="F143" s="317">
        <v>432.96666666666675</v>
      </c>
      <c r="G143" s="317">
        <v>417.88333333333338</v>
      </c>
      <c r="H143" s="317">
        <v>409.71666666666675</v>
      </c>
      <c r="I143" s="317">
        <v>456.21666666666675</v>
      </c>
      <c r="J143" s="317">
        <v>464.38333333333338</v>
      </c>
      <c r="K143" s="317">
        <v>479.46666666666675</v>
      </c>
      <c r="L143" s="304">
        <v>449.3</v>
      </c>
      <c r="M143" s="304">
        <v>426.05</v>
      </c>
      <c r="N143" s="319">
        <v>5770800</v>
      </c>
      <c r="O143" s="320">
        <v>-6.2680810028929602E-3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1026.5999999999999</v>
      </c>
      <c r="E144" s="316">
        <v>1023.1833333333333</v>
      </c>
      <c r="F144" s="317">
        <v>1008.0166666666667</v>
      </c>
      <c r="G144" s="317">
        <v>989.43333333333339</v>
      </c>
      <c r="H144" s="317">
        <v>974.26666666666677</v>
      </c>
      <c r="I144" s="317">
        <v>1041.7666666666664</v>
      </c>
      <c r="J144" s="317">
        <v>1056.9333333333334</v>
      </c>
      <c r="K144" s="317">
        <v>1075.5166666666664</v>
      </c>
      <c r="L144" s="304">
        <v>1038.3499999999999</v>
      </c>
      <c r="M144" s="304">
        <v>1004.6</v>
      </c>
      <c r="N144" s="319">
        <v>1584800</v>
      </c>
      <c r="O144" s="320">
        <v>5.3285968028419185E-3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255.1</v>
      </c>
      <c r="E145" s="316">
        <v>251.5</v>
      </c>
      <c r="F145" s="317">
        <v>246.5</v>
      </c>
      <c r="G145" s="317">
        <v>237.9</v>
      </c>
      <c r="H145" s="317">
        <v>232.9</v>
      </c>
      <c r="I145" s="317">
        <v>260.10000000000002</v>
      </c>
      <c r="J145" s="317">
        <v>265.10000000000002</v>
      </c>
      <c r="K145" s="317">
        <v>273.7</v>
      </c>
      <c r="L145" s="304">
        <v>256.5</v>
      </c>
      <c r="M145" s="304">
        <v>242.9</v>
      </c>
      <c r="N145" s="319">
        <v>2094400</v>
      </c>
      <c r="O145" s="320">
        <v>-0.26881720430107525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4147.3500000000004</v>
      </c>
      <c r="E146" s="316">
        <v>4160.7166666666672</v>
      </c>
      <c r="F146" s="317">
        <v>4121.6333333333341</v>
      </c>
      <c r="G146" s="317">
        <v>4095.916666666667</v>
      </c>
      <c r="H146" s="317">
        <v>4056.8333333333339</v>
      </c>
      <c r="I146" s="317">
        <v>4186.4333333333343</v>
      </c>
      <c r="J146" s="317">
        <v>4225.5166666666664</v>
      </c>
      <c r="K146" s="317">
        <v>4251.2333333333345</v>
      </c>
      <c r="L146" s="304">
        <v>4199.8</v>
      </c>
      <c r="M146" s="304">
        <v>4135</v>
      </c>
      <c r="N146" s="319">
        <v>2340800</v>
      </c>
      <c r="O146" s="320">
        <v>-3.4908471690080884E-3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493</v>
      </c>
      <c r="E147" s="316">
        <v>493.48333333333335</v>
      </c>
      <c r="F147" s="317">
        <v>487.56666666666672</v>
      </c>
      <c r="G147" s="317">
        <v>482.13333333333338</v>
      </c>
      <c r="H147" s="317">
        <v>476.21666666666675</v>
      </c>
      <c r="I147" s="317">
        <v>498.91666666666669</v>
      </c>
      <c r="J147" s="317">
        <v>504.83333333333331</v>
      </c>
      <c r="K147" s="317">
        <v>510.26666666666665</v>
      </c>
      <c r="L147" s="304">
        <v>499.4</v>
      </c>
      <c r="M147" s="304">
        <v>488.05</v>
      </c>
      <c r="N147" s="319">
        <v>11453000</v>
      </c>
      <c r="O147" s="320">
        <v>7.8938336574762621E-3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129</v>
      </c>
      <c r="E148" s="316">
        <v>129.20000000000002</v>
      </c>
      <c r="F148" s="317">
        <v>127.65000000000003</v>
      </c>
      <c r="G148" s="317">
        <v>126.30000000000001</v>
      </c>
      <c r="H148" s="317">
        <v>124.75000000000003</v>
      </c>
      <c r="I148" s="317">
        <v>130.55000000000004</v>
      </c>
      <c r="J148" s="317">
        <v>132.10000000000005</v>
      </c>
      <c r="K148" s="317">
        <v>133.45000000000005</v>
      </c>
      <c r="L148" s="304">
        <v>130.75</v>
      </c>
      <c r="M148" s="304">
        <v>127.85</v>
      </c>
      <c r="N148" s="319">
        <v>106119200</v>
      </c>
      <c r="O148" s="320">
        <v>-8.9745816686931847E-3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669.1</v>
      </c>
      <c r="E149" s="316">
        <v>661.30000000000007</v>
      </c>
      <c r="F149" s="317">
        <v>649.80000000000018</v>
      </c>
      <c r="G149" s="317">
        <v>630.50000000000011</v>
      </c>
      <c r="H149" s="317">
        <v>619.00000000000023</v>
      </c>
      <c r="I149" s="317">
        <v>680.60000000000014</v>
      </c>
      <c r="J149" s="317">
        <v>692.09999999999991</v>
      </c>
      <c r="K149" s="317">
        <v>711.40000000000009</v>
      </c>
      <c r="L149" s="304">
        <v>672.8</v>
      </c>
      <c r="M149" s="304">
        <v>642</v>
      </c>
      <c r="N149" s="319">
        <v>2986000</v>
      </c>
      <c r="O149" s="320">
        <v>-1.4196104324859689E-2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275.05</v>
      </c>
      <c r="E150" s="316">
        <v>276.21666666666664</v>
      </c>
      <c r="F150" s="317">
        <v>272.98333333333329</v>
      </c>
      <c r="G150" s="317">
        <v>270.91666666666663</v>
      </c>
      <c r="H150" s="317">
        <v>267.68333333333328</v>
      </c>
      <c r="I150" s="317">
        <v>278.2833333333333</v>
      </c>
      <c r="J150" s="317">
        <v>281.51666666666665</v>
      </c>
      <c r="K150" s="317">
        <v>283.58333333333331</v>
      </c>
      <c r="L150" s="304">
        <v>279.45</v>
      </c>
      <c r="M150" s="304">
        <v>274.14999999999998</v>
      </c>
      <c r="N150" s="319">
        <v>28460800</v>
      </c>
      <c r="O150" s="320">
        <v>2.2533915842722466E-2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200.1</v>
      </c>
      <c r="E151" s="316">
        <v>199.81666666666669</v>
      </c>
      <c r="F151" s="317">
        <v>192.88333333333338</v>
      </c>
      <c r="G151" s="317">
        <v>185.66666666666669</v>
      </c>
      <c r="H151" s="317">
        <v>178.73333333333338</v>
      </c>
      <c r="I151" s="317">
        <v>207.03333333333339</v>
      </c>
      <c r="J151" s="317">
        <v>213.96666666666673</v>
      </c>
      <c r="K151" s="317">
        <v>221.18333333333339</v>
      </c>
      <c r="L151" s="304">
        <v>206.75</v>
      </c>
      <c r="M151" s="304">
        <v>192.6</v>
      </c>
      <c r="N151" s="319">
        <v>34911000</v>
      </c>
      <c r="O151" s="320">
        <v>4.5552560646900268E-2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I24" sqref="I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44064</v>
      </c>
    </row>
    <row r="7" spans="1:15">
      <c r="A7"/>
    </row>
    <row r="8" spans="1:15" ht="28.5" customHeight="1">
      <c r="A8" s="563" t="s">
        <v>16</v>
      </c>
      <c r="B8" s="564" t="s">
        <v>18</v>
      </c>
      <c r="C8" s="562" t="s">
        <v>19</v>
      </c>
      <c r="D8" s="562" t="s">
        <v>20</v>
      </c>
      <c r="E8" s="562" t="s">
        <v>21</v>
      </c>
      <c r="F8" s="562"/>
      <c r="G8" s="562"/>
      <c r="H8" s="562" t="s">
        <v>22</v>
      </c>
      <c r="I8" s="562"/>
      <c r="J8" s="562"/>
      <c r="K8" s="274"/>
      <c r="L8" s="282"/>
      <c r="M8" s="282"/>
    </row>
    <row r="9" spans="1:15" ht="36" customHeight="1">
      <c r="A9" s="558"/>
      <c r="B9" s="560"/>
      <c r="C9" s="565" t="s">
        <v>23</v>
      </c>
      <c r="D9" s="56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11312.2</v>
      </c>
      <c r="D10" s="303">
        <v>11321.15</v>
      </c>
      <c r="E10" s="303">
        <v>11280.849999999999</v>
      </c>
      <c r="F10" s="303">
        <v>11249.499999999998</v>
      </c>
      <c r="G10" s="303">
        <v>11209.199999999997</v>
      </c>
      <c r="H10" s="303">
        <v>11352.5</v>
      </c>
      <c r="I10" s="303">
        <v>11392.8</v>
      </c>
      <c r="J10" s="303">
        <v>11424.150000000001</v>
      </c>
      <c r="K10" s="302">
        <v>11361.45</v>
      </c>
      <c r="L10" s="302">
        <v>11289.8</v>
      </c>
      <c r="M10" s="307"/>
    </row>
    <row r="11" spans="1:15">
      <c r="A11" s="301">
        <v>2</v>
      </c>
      <c r="B11" s="277" t="s">
        <v>220</v>
      </c>
      <c r="C11" s="304">
        <v>21999.45</v>
      </c>
      <c r="D11" s="279">
        <v>21988.683333333334</v>
      </c>
      <c r="E11" s="279">
        <v>21897.466666666667</v>
      </c>
      <c r="F11" s="279">
        <v>21795.483333333334</v>
      </c>
      <c r="G11" s="279">
        <v>21704.266666666666</v>
      </c>
      <c r="H11" s="279">
        <v>22090.666666666668</v>
      </c>
      <c r="I11" s="279">
        <v>22181.883333333335</v>
      </c>
      <c r="J11" s="279">
        <v>22283.866666666669</v>
      </c>
      <c r="K11" s="304">
        <v>22079.9</v>
      </c>
      <c r="L11" s="304">
        <v>21886.7</v>
      </c>
      <c r="M11" s="307"/>
    </row>
    <row r="12" spans="1:15">
      <c r="A12" s="301">
        <v>3</v>
      </c>
      <c r="B12" s="285" t="s">
        <v>221</v>
      </c>
      <c r="C12" s="304">
        <v>1542.95</v>
      </c>
      <c r="D12" s="279">
        <v>1523.75</v>
      </c>
      <c r="E12" s="279">
        <v>1496.65</v>
      </c>
      <c r="F12" s="279">
        <v>1450.3500000000001</v>
      </c>
      <c r="G12" s="279">
        <v>1423.2500000000002</v>
      </c>
      <c r="H12" s="279">
        <v>1570.05</v>
      </c>
      <c r="I12" s="279">
        <v>1597.1499999999999</v>
      </c>
      <c r="J12" s="279">
        <v>1643.4499999999998</v>
      </c>
      <c r="K12" s="304">
        <v>1550.85</v>
      </c>
      <c r="L12" s="304">
        <v>1477.45</v>
      </c>
      <c r="M12" s="307"/>
    </row>
    <row r="13" spans="1:15">
      <c r="A13" s="301">
        <v>4</v>
      </c>
      <c r="B13" s="277" t="s">
        <v>222</v>
      </c>
      <c r="C13" s="304">
        <v>3253.4</v>
      </c>
      <c r="D13" s="279">
        <v>3248.15</v>
      </c>
      <c r="E13" s="279">
        <v>3226.1000000000004</v>
      </c>
      <c r="F13" s="279">
        <v>3198.8</v>
      </c>
      <c r="G13" s="279">
        <v>3176.7500000000005</v>
      </c>
      <c r="H13" s="279">
        <v>3275.4500000000003</v>
      </c>
      <c r="I13" s="279">
        <v>3297.5000000000005</v>
      </c>
      <c r="J13" s="279">
        <v>3324.8</v>
      </c>
      <c r="K13" s="304">
        <v>3270.2</v>
      </c>
      <c r="L13" s="304">
        <v>3220.85</v>
      </c>
      <c r="M13" s="307"/>
    </row>
    <row r="14" spans="1:15">
      <c r="A14" s="301">
        <v>5</v>
      </c>
      <c r="B14" s="277" t="s">
        <v>223</v>
      </c>
      <c r="C14" s="304">
        <v>18126.099999999999</v>
      </c>
      <c r="D14" s="279">
        <v>18153.883333333331</v>
      </c>
      <c r="E14" s="279">
        <v>18055.466666666664</v>
      </c>
      <c r="F14" s="279">
        <v>17984.833333333332</v>
      </c>
      <c r="G14" s="279">
        <v>17886.416666666664</v>
      </c>
      <c r="H14" s="279">
        <v>18224.516666666663</v>
      </c>
      <c r="I14" s="279">
        <v>18322.933333333334</v>
      </c>
      <c r="J14" s="279">
        <v>18393.566666666662</v>
      </c>
      <c r="K14" s="304">
        <v>18252.3</v>
      </c>
      <c r="L14" s="304">
        <v>18083.25</v>
      </c>
      <c r="M14" s="307"/>
    </row>
    <row r="15" spans="1:15">
      <c r="A15" s="301">
        <v>6</v>
      </c>
      <c r="B15" s="277" t="s">
        <v>224</v>
      </c>
      <c r="C15" s="304">
        <v>2645.05</v>
      </c>
      <c r="D15" s="279">
        <v>2619.2333333333336</v>
      </c>
      <c r="E15" s="279">
        <v>2578.8166666666671</v>
      </c>
      <c r="F15" s="279">
        <v>2512.5833333333335</v>
      </c>
      <c r="G15" s="279">
        <v>2472.166666666667</v>
      </c>
      <c r="H15" s="279">
        <v>2685.4666666666672</v>
      </c>
      <c r="I15" s="279">
        <v>2725.8833333333332</v>
      </c>
      <c r="J15" s="279">
        <v>2792.1166666666672</v>
      </c>
      <c r="K15" s="304">
        <v>2659.65</v>
      </c>
      <c r="L15" s="304">
        <v>2553</v>
      </c>
      <c r="M15" s="307"/>
    </row>
    <row r="16" spans="1:15">
      <c r="A16" s="301">
        <v>7</v>
      </c>
      <c r="B16" s="277" t="s">
        <v>225</v>
      </c>
      <c r="C16" s="304">
        <v>4703</v>
      </c>
      <c r="D16" s="279">
        <v>4675.3</v>
      </c>
      <c r="E16" s="279">
        <v>4636</v>
      </c>
      <c r="F16" s="279">
        <v>4569</v>
      </c>
      <c r="G16" s="279">
        <v>4529.7</v>
      </c>
      <c r="H16" s="279">
        <v>4742.3</v>
      </c>
      <c r="I16" s="279">
        <v>4781.6000000000013</v>
      </c>
      <c r="J16" s="279">
        <v>4848.6000000000004</v>
      </c>
      <c r="K16" s="304">
        <v>4714.6000000000004</v>
      </c>
      <c r="L16" s="304">
        <v>4608.3</v>
      </c>
      <c r="M16" s="307"/>
    </row>
    <row r="17" spans="1:13">
      <c r="A17" s="301">
        <v>8</v>
      </c>
      <c r="B17" s="277" t="s">
        <v>38</v>
      </c>
      <c r="C17" s="277">
        <v>1419.4</v>
      </c>
      <c r="D17" s="279">
        <v>1423.9833333333336</v>
      </c>
      <c r="E17" s="279">
        <v>1407.0666666666671</v>
      </c>
      <c r="F17" s="279">
        <v>1394.7333333333336</v>
      </c>
      <c r="G17" s="279">
        <v>1377.8166666666671</v>
      </c>
      <c r="H17" s="279">
        <v>1436.3166666666671</v>
      </c>
      <c r="I17" s="279">
        <v>1453.2333333333336</v>
      </c>
      <c r="J17" s="279">
        <v>1465.5666666666671</v>
      </c>
      <c r="K17" s="277">
        <v>1440.9</v>
      </c>
      <c r="L17" s="277">
        <v>1411.65</v>
      </c>
      <c r="M17" s="277">
        <v>4.3151200000000003</v>
      </c>
    </row>
    <row r="18" spans="1:13">
      <c r="A18" s="301">
        <v>9</v>
      </c>
      <c r="B18" s="277" t="s">
        <v>226</v>
      </c>
      <c r="C18" s="277">
        <v>725.9</v>
      </c>
      <c r="D18" s="279">
        <v>726.61666666666667</v>
      </c>
      <c r="E18" s="279">
        <v>715.2833333333333</v>
      </c>
      <c r="F18" s="279">
        <v>704.66666666666663</v>
      </c>
      <c r="G18" s="279">
        <v>693.33333333333326</v>
      </c>
      <c r="H18" s="279">
        <v>737.23333333333335</v>
      </c>
      <c r="I18" s="279">
        <v>748.56666666666661</v>
      </c>
      <c r="J18" s="279">
        <v>759.18333333333339</v>
      </c>
      <c r="K18" s="277">
        <v>737.95</v>
      </c>
      <c r="L18" s="277">
        <v>716</v>
      </c>
      <c r="M18" s="277">
        <v>2.3113999999999999</v>
      </c>
    </row>
    <row r="19" spans="1:13">
      <c r="A19" s="301">
        <v>10</v>
      </c>
      <c r="B19" s="277" t="s">
        <v>803</v>
      </c>
      <c r="C19" s="277">
        <v>1128.0999999999999</v>
      </c>
      <c r="D19" s="279">
        <v>1106.3166666666666</v>
      </c>
      <c r="E19" s="279">
        <v>1063.8333333333333</v>
      </c>
      <c r="F19" s="279">
        <v>999.56666666666661</v>
      </c>
      <c r="G19" s="279">
        <v>957.08333333333326</v>
      </c>
      <c r="H19" s="279">
        <v>1170.5833333333333</v>
      </c>
      <c r="I19" s="279">
        <v>1213.0666666666668</v>
      </c>
      <c r="J19" s="279">
        <v>1277.3333333333333</v>
      </c>
      <c r="K19" s="277">
        <v>1148.8</v>
      </c>
      <c r="L19" s="277">
        <v>1042.05</v>
      </c>
      <c r="M19" s="277">
        <v>14.04501</v>
      </c>
    </row>
    <row r="20" spans="1:13">
      <c r="A20" s="301">
        <v>11</v>
      </c>
      <c r="B20" s="277" t="s">
        <v>295</v>
      </c>
      <c r="C20" s="277">
        <v>16867.900000000001</v>
      </c>
      <c r="D20" s="279">
        <v>16938.966666666667</v>
      </c>
      <c r="E20" s="279">
        <v>16778.933333333334</v>
      </c>
      <c r="F20" s="279">
        <v>16689.966666666667</v>
      </c>
      <c r="G20" s="279">
        <v>16529.933333333334</v>
      </c>
      <c r="H20" s="279">
        <v>17027.933333333334</v>
      </c>
      <c r="I20" s="279">
        <v>17187.966666666667</v>
      </c>
      <c r="J20" s="279">
        <v>17276.933333333334</v>
      </c>
      <c r="K20" s="277">
        <v>17099</v>
      </c>
      <c r="L20" s="277">
        <v>16850</v>
      </c>
      <c r="M20" s="277">
        <v>0.13122</v>
      </c>
    </row>
    <row r="21" spans="1:13">
      <c r="A21" s="301">
        <v>12</v>
      </c>
      <c r="B21" s="277" t="s">
        <v>296</v>
      </c>
      <c r="C21" s="277">
        <v>167.75</v>
      </c>
      <c r="D21" s="279">
        <v>166.70000000000002</v>
      </c>
      <c r="E21" s="279">
        <v>162.40000000000003</v>
      </c>
      <c r="F21" s="279">
        <v>157.05000000000001</v>
      </c>
      <c r="G21" s="279">
        <v>152.75000000000003</v>
      </c>
      <c r="H21" s="279">
        <v>172.05000000000004</v>
      </c>
      <c r="I21" s="279">
        <v>176.35000000000005</v>
      </c>
      <c r="J21" s="279">
        <v>181.70000000000005</v>
      </c>
      <c r="K21" s="277">
        <v>171</v>
      </c>
      <c r="L21" s="277">
        <v>161.35</v>
      </c>
      <c r="M21" s="277">
        <v>40.432729999999999</v>
      </c>
    </row>
    <row r="22" spans="1:13">
      <c r="A22" s="301">
        <v>13</v>
      </c>
      <c r="B22" s="277" t="s">
        <v>41</v>
      </c>
      <c r="C22" s="277">
        <v>353.6</v>
      </c>
      <c r="D22" s="279">
        <v>352.88333333333338</v>
      </c>
      <c r="E22" s="279">
        <v>348.66666666666674</v>
      </c>
      <c r="F22" s="279">
        <v>343.73333333333335</v>
      </c>
      <c r="G22" s="279">
        <v>339.51666666666671</v>
      </c>
      <c r="H22" s="279">
        <v>357.81666666666678</v>
      </c>
      <c r="I22" s="279">
        <v>362.03333333333336</v>
      </c>
      <c r="J22" s="279">
        <v>366.96666666666681</v>
      </c>
      <c r="K22" s="277">
        <v>357.1</v>
      </c>
      <c r="L22" s="277">
        <v>347.95</v>
      </c>
      <c r="M22" s="277">
        <v>35.33916</v>
      </c>
    </row>
    <row r="23" spans="1:13">
      <c r="A23" s="301">
        <v>14</v>
      </c>
      <c r="B23" s="277" t="s">
        <v>43</v>
      </c>
      <c r="C23" s="277">
        <v>38.450000000000003</v>
      </c>
      <c r="D23" s="279">
        <v>38.4</v>
      </c>
      <c r="E23" s="279">
        <v>37.15</v>
      </c>
      <c r="F23" s="279">
        <v>35.85</v>
      </c>
      <c r="G23" s="279">
        <v>34.6</v>
      </c>
      <c r="H23" s="279">
        <v>39.699999999999996</v>
      </c>
      <c r="I23" s="279">
        <v>40.949999999999996</v>
      </c>
      <c r="J23" s="279">
        <v>42.249999999999993</v>
      </c>
      <c r="K23" s="277">
        <v>39.65</v>
      </c>
      <c r="L23" s="277">
        <v>37.1</v>
      </c>
      <c r="M23" s="277">
        <v>143.53885</v>
      </c>
    </row>
    <row r="24" spans="1:13">
      <c r="A24" s="301">
        <v>15</v>
      </c>
      <c r="B24" s="277" t="s">
        <v>298</v>
      </c>
      <c r="C24" s="277">
        <v>269.64999999999998</v>
      </c>
      <c r="D24" s="279">
        <v>260.09999999999997</v>
      </c>
      <c r="E24" s="279">
        <v>250.54999999999995</v>
      </c>
      <c r="F24" s="279">
        <v>231.45</v>
      </c>
      <c r="G24" s="279">
        <v>221.89999999999998</v>
      </c>
      <c r="H24" s="279">
        <v>279.19999999999993</v>
      </c>
      <c r="I24" s="279">
        <v>288.75</v>
      </c>
      <c r="J24" s="279">
        <v>307.84999999999991</v>
      </c>
      <c r="K24" s="277">
        <v>269.64999999999998</v>
      </c>
      <c r="L24" s="277">
        <v>241</v>
      </c>
      <c r="M24" s="277">
        <v>18.450479999999999</v>
      </c>
    </row>
    <row r="25" spans="1:13">
      <c r="A25" s="301">
        <v>16</v>
      </c>
      <c r="B25" s="277" t="s">
        <v>227</v>
      </c>
      <c r="C25" s="277">
        <v>62.95</v>
      </c>
      <c r="D25" s="279">
        <v>62.583333333333336</v>
      </c>
      <c r="E25" s="279">
        <v>60.766666666666666</v>
      </c>
      <c r="F25" s="279">
        <v>58.583333333333329</v>
      </c>
      <c r="G25" s="279">
        <v>56.766666666666659</v>
      </c>
      <c r="H25" s="279">
        <v>64.76666666666668</v>
      </c>
      <c r="I25" s="279">
        <v>66.583333333333343</v>
      </c>
      <c r="J25" s="279">
        <v>68.76666666666668</v>
      </c>
      <c r="K25" s="277">
        <v>64.400000000000006</v>
      </c>
      <c r="L25" s="277">
        <v>60.4</v>
      </c>
      <c r="M25" s="277">
        <v>49.034570000000002</v>
      </c>
    </row>
    <row r="26" spans="1:13">
      <c r="A26" s="301">
        <v>17</v>
      </c>
      <c r="B26" s="277" t="s">
        <v>228</v>
      </c>
      <c r="C26" s="277">
        <v>142.9</v>
      </c>
      <c r="D26" s="279">
        <v>141.81666666666669</v>
      </c>
      <c r="E26" s="279">
        <v>138.68333333333339</v>
      </c>
      <c r="F26" s="279">
        <v>134.4666666666667</v>
      </c>
      <c r="G26" s="279">
        <v>131.3333333333334</v>
      </c>
      <c r="H26" s="279">
        <v>146.03333333333339</v>
      </c>
      <c r="I26" s="279">
        <v>149.16666666666666</v>
      </c>
      <c r="J26" s="279">
        <v>153.38333333333338</v>
      </c>
      <c r="K26" s="277">
        <v>144.94999999999999</v>
      </c>
      <c r="L26" s="277">
        <v>137.6</v>
      </c>
      <c r="M26" s="277">
        <v>27.605920000000001</v>
      </c>
    </row>
    <row r="27" spans="1:13">
      <c r="A27" s="301">
        <v>18</v>
      </c>
      <c r="B27" s="277" t="s">
        <v>229</v>
      </c>
      <c r="C27" s="277">
        <v>1623.9</v>
      </c>
      <c r="D27" s="279">
        <v>1635.6333333333332</v>
      </c>
      <c r="E27" s="279">
        <v>1606.4666666666665</v>
      </c>
      <c r="F27" s="279">
        <v>1589.0333333333333</v>
      </c>
      <c r="G27" s="279">
        <v>1559.8666666666666</v>
      </c>
      <c r="H27" s="279">
        <v>1653.0666666666664</v>
      </c>
      <c r="I27" s="279">
        <v>1682.2333333333333</v>
      </c>
      <c r="J27" s="279">
        <v>1699.6666666666663</v>
      </c>
      <c r="K27" s="277">
        <v>1664.8</v>
      </c>
      <c r="L27" s="277">
        <v>1618.2</v>
      </c>
      <c r="M27" s="277">
        <v>1.9361999999999999</v>
      </c>
    </row>
    <row r="28" spans="1:13">
      <c r="A28" s="301">
        <v>19</v>
      </c>
      <c r="B28" s="277" t="s">
        <v>230</v>
      </c>
      <c r="C28" s="277">
        <v>2862.55</v>
      </c>
      <c r="D28" s="279">
        <v>2856.0166666666664</v>
      </c>
      <c r="E28" s="279">
        <v>2839.083333333333</v>
      </c>
      <c r="F28" s="279">
        <v>2815.6166666666668</v>
      </c>
      <c r="G28" s="279">
        <v>2798.6833333333334</v>
      </c>
      <c r="H28" s="279">
        <v>2879.4833333333327</v>
      </c>
      <c r="I28" s="279">
        <v>2896.4166666666661</v>
      </c>
      <c r="J28" s="279">
        <v>2919.8833333333323</v>
      </c>
      <c r="K28" s="277">
        <v>2872.95</v>
      </c>
      <c r="L28" s="277">
        <v>2832.55</v>
      </c>
      <c r="M28" s="277">
        <v>2.3170199999999999</v>
      </c>
    </row>
    <row r="29" spans="1:13">
      <c r="A29" s="301">
        <v>20</v>
      </c>
      <c r="B29" s="277" t="s">
        <v>45</v>
      </c>
      <c r="C29" s="277">
        <v>742.35</v>
      </c>
      <c r="D29" s="279">
        <v>734.96666666666658</v>
      </c>
      <c r="E29" s="279">
        <v>724.43333333333317</v>
      </c>
      <c r="F29" s="279">
        <v>706.51666666666654</v>
      </c>
      <c r="G29" s="279">
        <v>695.98333333333312</v>
      </c>
      <c r="H29" s="279">
        <v>752.88333333333321</v>
      </c>
      <c r="I29" s="279">
        <v>763.41666666666674</v>
      </c>
      <c r="J29" s="279">
        <v>781.33333333333326</v>
      </c>
      <c r="K29" s="277">
        <v>745.5</v>
      </c>
      <c r="L29" s="277">
        <v>717.05</v>
      </c>
      <c r="M29" s="277">
        <v>15.74213</v>
      </c>
    </row>
    <row r="30" spans="1:13">
      <c r="A30" s="301">
        <v>21</v>
      </c>
      <c r="B30" s="277" t="s">
        <v>46</v>
      </c>
      <c r="C30" s="277">
        <v>225.35</v>
      </c>
      <c r="D30" s="279">
        <v>225.88333333333333</v>
      </c>
      <c r="E30" s="279">
        <v>223.46666666666664</v>
      </c>
      <c r="F30" s="279">
        <v>221.58333333333331</v>
      </c>
      <c r="G30" s="279">
        <v>219.16666666666663</v>
      </c>
      <c r="H30" s="279">
        <v>227.76666666666665</v>
      </c>
      <c r="I30" s="279">
        <v>230.18333333333334</v>
      </c>
      <c r="J30" s="279">
        <v>232.06666666666666</v>
      </c>
      <c r="K30" s="277">
        <v>228.3</v>
      </c>
      <c r="L30" s="277">
        <v>224</v>
      </c>
      <c r="M30" s="277">
        <v>15.40485</v>
      </c>
    </row>
    <row r="31" spans="1:13">
      <c r="A31" s="301">
        <v>22</v>
      </c>
      <c r="B31" s="277" t="s">
        <v>47</v>
      </c>
      <c r="C31" s="277">
        <v>1693.2</v>
      </c>
      <c r="D31" s="279">
        <v>1689.7333333333333</v>
      </c>
      <c r="E31" s="279">
        <v>1675.4666666666667</v>
      </c>
      <c r="F31" s="279">
        <v>1657.7333333333333</v>
      </c>
      <c r="G31" s="279">
        <v>1643.4666666666667</v>
      </c>
      <c r="H31" s="279">
        <v>1707.4666666666667</v>
      </c>
      <c r="I31" s="279">
        <v>1721.7333333333336</v>
      </c>
      <c r="J31" s="279">
        <v>1739.4666666666667</v>
      </c>
      <c r="K31" s="277">
        <v>1704</v>
      </c>
      <c r="L31" s="277">
        <v>1672</v>
      </c>
      <c r="M31" s="277">
        <v>4.5545799999999996</v>
      </c>
    </row>
    <row r="32" spans="1:13">
      <c r="A32" s="301">
        <v>23</v>
      </c>
      <c r="B32" s="277" t="s">
        <v>48</v>
      </c>
      <c r="C32" s="277">
        <v>128.75</v>
      </c>
      <c r="D32" s="279">
        <v>128.45000000000002</v>
      </c>
      <c r="E32" s="279">
        <v>126.80000000000004</v>
      </c>
      <c r="F32" s="279">
        <v>124.85000000000002</v>
      </c>
      <c r="G32" s="279">
        <v>123.20000000000005</v>
      </c>
      <c r="H32" s="279">
        <v>130.40000000000003</v>
      </c>
      <c r="I32" s="279">
        <v>132.05000000000001</v>
      </c>
      <c r="J32" s="279">
        <v>134.00000000000003</v>
      </c>
      <c r="K32" s="277">
        <v>130.1</v>
      </c>
      <c r="L32" s="277">
        <v>126.5</v>
      </c>
      <c r="M32" s="277">
        <v>69.016720000000007</v>
      </c>
    </row>
    <row r="33" spans="1:13">
      <c r="A33" s="301">
        <v>24</v>
      </c>
      <c r="B33" s="277" t="s">
        <v>49</v>
      </c>
      <c r="C33" s="277">
        <v>71.3</v>
      </c>
      <c r="D33" s="279">
        <v>70.266666666666666</v>
      </c>
      <c r="E33" s="279">
        <v>68.383333333333326</v>
      </c>
      <c r="F33" s="279">
        <v>65.466666666666654</v>
      </c>
      <c r="G33" s="279">
        <v>63.583333333333314</v>
      </c>
      <c r="H33" s="279">
        <v>73.183333333333337</v>
      </c>
      <c r="I33" s="279">
        <v>75.066666666666691</v>
      </c>
      <c r="J33" s="279">
        <v>77.983333333333348</v>
      </c>
      <c r="K33" s="277">
        <v>72.150000000000006</v>
      </c>
      <c r="L33" s="277">
        <v>67.349999999999994</v>
      </c>
      <c r="M33" s="277">
        <v>859.34817999999996</v>
      </c>
    </row>
    <row r="34" spans="1:13">
      <c r="A34" s="301">
        <v>25</v>
      </c>
      <c r="B34" s="277" t="s">
        <v>51</v>
      </c>
      <c r="C34" s="277">
        <v>1874.9</v>
      </c>
      <c r="D34" s="279">
        <v>1870.6499999999999</v>
      </c>
      <c r="E34" s="279">
        <v>1861.2999999999997</v>
      </c>
      <c r="F34" s="279">
        <v>1847.6999999999998</v>
      </c>
      <c r="G34" s="279">
        <v>1838.3499999999997</v>
      </c>
      <c r="H34" s="279">
        <v>1884.2499999999998</v>
      </c>
      <c r="I34" s="279">
        <v>1893.5999999999997</v>
      </c>
      <c r="J34" s="279">
        <v>1907.1999999999998</v>
      </c>
      <c r="K34" s="277">
        <v>1880</v>
      </c>
      <c r="L34" s="277">
        <v>1857.05</v>
      </c>
      <c r="M34" s="277">
        <v>15.38979</v>
      </c>
    </row>
    <row r="35" spans="1:13">
      <c r="A35" s="301">
        <v>26</v>
      </c>
      <c r="B35" s="277" t="s">
        <v>53</v>
      </c>
      <c r="C35" s="277">
        <v>857.5</v>
      </c>
      <c r="D35" s="279">
        <v>862.66666666666663</v>
      </c>
      <c r="E35" s="279">
        <v>850.38333333333321</v>
      </c>
      <c r="F35" s="279">
        <v>843.26666666666654</v>
      </c>
      <c r="G35" s="279">
        <v>830.98333333333312</v>
      </c>
      <c r="H35" s="279">
        <v>869.7833333333333</v>
      </c>
      <c r="I35" s="279">
        <v>882.06666666666683</v>
      </c>
      <c r="J35" s="279">
        <v>889.18333333333339</v>
      </c>
      <c r="K35" s="277">
        <v>874.95</v>
      </c>
      <c r="L35" s="277">
        <v>855.55</v>
      </c>
      <c r="M35" s="277">
        <v>21.32282</v>
      </c>
    </row>
    <row r="36" spans="1:13">
      <c r="A36" s="301">
        <v>27</v>
      </c>
      <c r="B36" s="277" t="s">
        <v>231</v>
      </c>
      <c r="C36" s="277">
        <v>2285.9</v>
      </c>
      <c r="D36" s="279">
        <v>2264.9666666666667</v>
      </c>
      <c r="E36" s="279">
        <v>2239.9333333333334</v>
      </c>
      <c r="F36" s="279">
        <v>2193.9666666666667</v>
      </c>
      <c r="G36" s="279">
        <v>2168.9333333333334</v>
      </c>
      <c r="H36" s="279">
        <v>2310.9333333333334</v>
      </c>
      <c r="I36" s="279">
        <v>2335.9666666666672</v>
      </c>
      <c r="J36" s="279">
        <v>2381.9333333333334</v>
      </c>
      <c r="K36" s="277">
        <v>2290</v>
      </c>
      <c r="L36" s="277">
        <v>2219</v>
      </c>
      <c r="M36" s="277">
        <v>3.73075</v>
      </c>
    </row>
    <row r="37" spans="1:13">
      <c r="A37" s="301">
        <v>28</v>
      </c>
      <c r="B37" s="277" t="s">
        <v>55</v>
      </c>
      <c r="C37" s="277">
        <v>434.95</v>
      </c>
      <c r="D37" s="279">
        <v>436.5</v>
      </c>
      <c r="E37" s="279">
        <v>431.7</v>
      </c>
      <c r="F37" s="279">
        <v>428.45</v>
      </c>
      <c r="G37" s="279">
        <v>423.65</v>
      </c>
      <c r="H37" s="279">
        <v>439.75</v>
      </c>
      <c r="I37" s="279">
        <v>444.54999999999995</v>
      </c>
      <c r="J37" s="279">
        <v>447.8</v>
      </c>
      <c r="K37" s="277">
        <v>441.3</v>
      </c>
      <c r="L37" s="277">
        <v>433.25</v>
      </c>
      <c r="M37" s="277">
        <v>166.89590999999999</v>
      </c>
    </row>
    <row r="38" spans="1:13">
      <c r="A38" s="301">
        <v>29</v>
      </c>
      <c r="B38" s="277" t="s">
        <v>56</v>
      </c>
      <c r="C38" s="277">
        <v>3036.95</v>
      </c>
      <c r="D38" s="279">
        <v>3042.4333333333329</v>
      </c>
      <c r="E38" s="279">
        <v>3019.8666666666659</v>
      </c>
      <c r="F38" s="279">
        <v>3002.7833333333328</v>
      </c>
      <c r="G38" s="279">
        <v>2980.2166666666658</v>
      </c>
      <c r="H38" s="279">
        <v>3059.516666666666</v>
      </c>
      <c r="I38" s="279">
        <v>3082.0833333333326</v>
      </c>
      <c r="J38" s="279">
        <v>3099.1666666666661</v>
      </c>
      <c r="K38" s="277">
        <v>3065</v>
      </c>
      <c r="L38" s="277">
        <v>3025.35</v>
      </c>
      <c r="M38" s="277">
        <v>5.6306900000000004</v>
      </c>
    </row>
    <row r="39" spans="1:13">
      <c r="A39" s="301">
        <v>30</v>
      </c>
      <c r="B39" s="277" t="s">
        <v>59</v>
      </c>
      <c r="C39" s="277">
        <v>3393.8</v>
      </c>
      <c r="D39" s="279">
        <v>3387.1166666666668</v>
      </c>
      <c r="E39" s="279">
        <v>3359.7333333333336</v>
      </c>
      <c r="F39" s="279">
        <v>3325.666666666667</v>
      </c>
      <c r="G39" s="279">
        <v>3298.2833333333338</v>
      </c>
      <c r="H39" s="279">
        <v>3421.1833333333334</v>
      </c>
      <c r="I39" s="279">
        <v>3448.5666666666666</v>
      </c>
      <c r="J39" s="279">
        <v>3482.6333333333332</v>
      </c>
      <c r="K39" s="277">
        <v>3414.5</v>
      </c>
      <c r="L39" s="277">
        <v>3353.05</v>
      </c>
      <c r="M39" s="277">
        <v>36.774659999999997</v>
      </c>
    </row>
    <row r="40" spans="1:13">
      <c r="A40" s="301">
        <v>31</v>
      </c>
      <c r="B40" s="277" t="s">
        <v>58</v>
      </c>
      <c r="C40" s="277">
        <v>6289.45</v>
      </c>
      <c r="D40" s="279">
        <v>6278.166666666667</v>
      </c>
      <c r="E40" s="279">
        <v>6242.3333333333339</v>
      </c>
      <c r="F40" s="279">
        <v>6195.2166666666672</v>
      </c>
      <c r="G40" s="279">
        <v>6159.3833333333341</v>
      </c>
      <c r="H40" s="279">
        <v>6325.2833333333338</v>
      </c>
      <c r="I40" s="279">
        <v>6361.1166666666677</v>
      </c>
      <c r="J40" s="279">
        <v>6408.2333333333336</v>
      </c>
      <c r="K40" s="277">
        <v>6314</v>
      </c>
      <c r="L40" s="277">
        <v>6231.05</v>
      </c>
      <c r="M40" s="277">
        <v>3.1494800000000001</v>
      </c>
    </row>
    <row r="41" spans="1:13">
      <c r="A41" s="301">
        <v>32</v>
      </c>
      <c r="B41" s="277" t="s">
        <v>232</v>
      </c>
      <c r="C41" s="277">
        <v>2614.8000000000002</v>
      </c>
      <c r="D41" s="279">
        <v>2615.4333333333334</v>
      </c>
      <c r="E41" s="279">
        <v>2600.916666666667</v>
      </c>
      <c r="F41" s="279">
        <v>2587.0333333333338</v>
      </c>
      <c r="G41" s="279">
        <v>2572.5166666666673</v>
      </c>
      <c r="H41" s="279">
        <v>2629.3166666666666</v>
      </c>
      <c r="I41" s="279">
        <v>2643.833333333333</v>
      </c>
      <c r="J41" s="279">
        <v>2657.7166666666662</v>
      </c>
      <c r="K41" s="277">
        <v>2629.95</v>
      </c>
      <c r="L41" s="277">
        <v>2601.5500000000002</v>
      </c>
      <c r="M41" s="277">
        <v>9.6829999999999999E-2</v>
      </c>
    </row>
    <row r="42" spans="1:13">
      <c r="A42" s="301">
        <v>33</v>
      </c>
      <c r="B42" s="277" t="s">
        <v>60</v>
      </c>
      <c r="C42" s="277">
        <v>1388.4</v>
      </c>
      <c r="D42" s="279">
        <v>1377.3</v>
      </c>
      <c r="E42" s="279">
        <v>1358.6</v>
      </c>
      <c r="F42" s="279">
        <v>1328.8</v>
      </c>
      <c r="G42" s="279">
        <v>1310.0999999999999</v>
      </c>
      <c r="H42" s="279">
        <v>1407.1</v>
      </c>
      <c r="I42" s="279">
        <v>1425.8000000000002</v>
      </c>
      <c r="J42" s="279">
        <v>1455.6</v>
      </c>
      <c r="K42" s="277">
        <v>1396</v>
      </c>
      <c r="L42" s="277">
        <v>1347.5</v>
      </c>
      <c r="M42" s="277">
        <v>6.4985799999999996</v>
      </c>
    </row>
    <row r="43" spans="1:13">
      <c r="A43" s="301">
        <v>34</v>
      </c>
      <c r="B43" s="277" t="s">
        <v>233</v>
      </c>
      <c r="C43" s="277">
        <v>288.60000000000002</v>
      </c>
      <c r="D43" s="279">
        <v>288.05</v>
      </c>
      <c r="E43" s="279">
        <v>285.20000000000005</v>
      </c>
      <c r="F43" s="279">
        <v>281.8</v>
      </c>
      <c r="G43" s="279">
        <v>278.95000000000005</v>
      </c>
      <c r="H43" s="279">
        <v>291.45000000000005</v>
      </c>
      <c r="I43" s="279">
        <v>294.30000000000007</v>
      </c>
      <c r="J43" s="279">
        <v>297.70000000000005</v>
      </c>
      <c r="K43" s="277">
        <v>290.89999999999998</v>
      </c>
      <c r="L43" s="277">
        <v>284.64999999999998</v>
      </c>
      <c r="M43" s="277">
        <v>84.188519999999997</v>
      </c>
    </row>
    <row r="44" spans="1:13">
      <c r="A44" s="301">
        <v>35</v>
      </c>
      <c r="B44" s="277" t="s">
        <v>61</v>
      </c>
      <c r="C44" s="277">
        <v>47.45</v>
      </c>
      <c r="D44" s="279">
        <v>47.283333333333331</v>
      </c>
      <c r="E44" s="279">
        <v>46.566666666666663</v>
      </c>
      <c r="F44" s="279">
        <v>45.68333333333333</v>
      </c>
      <c r="G44" s="279">
        <v>44.966666666666661</v>
      </c>
      <c r="H44" s="279">
        <v>48.166666666666664</v>
      </c>
      <c r="I44" s="279">
        <v>48.883333333333333</v>
      </c>
      <c r="J44" s="279">
        <v>49.766666666666666</v>
      </c>
      <c r="K44" s="277">
        <v>48</v>
      </c>
      <c r="L44" s="277">
        <v>46.4</v>
      </c>
      <c r="M44" s="277">
        <v>223.12375</v>
      </c>
    </row>
    <row r="45" spans="1:13">
      <c r="A45" s="301">
        <v>36</v>
      </c>
      <c r="B45" s="277" t="s">
        <v>62</v>
      </c>
      <c r="C45" s="277">
        <v>48</v>
      </c>
      <c r="D45" s="279">
        <v>48.083333333333336</v>
      </c>
      <c r="E45" s="279">
        <v>47.416666666666671</v>
      </c>
      <c r="F45" s="279">
        <v>46.833333333333336</v>
      </c>
      <c r="G45" s="279">
        <v>46.166666666666671</v>
      </c>
      <c r="H45" s="279">
        <v>48.666666666666671</v>
      </c>
      <c r="I45" s="279">
        <v>49.333333333333343</v>
      </c>
      <c r="J45" s="279">
        <v>49.916666666666671</v>
      </c>
      <c r="K45" s="277">
        <v>48.75</v>
      </c>
      <c r="L45" s="277">
        <v>47.5</v>
      </c>
      <c r="M45" s="277">
        <v>32.368259999999999</v>
      </c>
    </row>
    <row r="46" spans="1:13">
      <c r="A46" s="301">
        <v>37</v>
      </c>
      <c r="B46" s="277" t="s">
        <v>63</v>
      </c>
      <c r="C46" s="277">
        <v>1286.55</v>
      </c>
      <c r="D46" s="279">
        <v>1278.3166666666666</v>
      </c>
      <c r="E46" s="279">
        <v>1264.4833333333331</v>
      </c>
      <c r="F46" s="279">
        <v>1242.4166666666665</v>
      </c>
      <c r="G46" s="279">
        <v>1228.583333333333</v>
      </c>
      <c r="H46" s="279">
        <v>1300.3833333333332</v>
      </c>
      <c r="I46" s="279">
        <v>1314.2166666666667</v>
      </c>
      <c r="J46" s="279">
        <v>1336.2833333333333</v>
      </c>
      <c r="K46" s="277">
        <v>1292.1500000000001</v>
      </c>
      <c r="L46" s="277">
        <v>1256.25</v>
      </c>
      <c r="M46" s="277">
        <v>9.2397100000000005</v>
      </c>
    </row>
    <row r="47" spans="1:13">
      <c r="A47" s="301">
        <v>38</v>
      </c>
      <c r="B47" s="277" t="s">
        <v>66</v>
      </c>
      <c r="C47" s="277">
        <v>555.29999999999995</v>
      </c>
      <c r="D47" s="279">
        <v>555.06666666666661</v>
      </c>
      <c r="E47" s="279">
        <v>550.73333333333323</v>
      </c>
      <c r="F47" s="279">
        <v>546.16666666666663</v>
      </c>
      <c r="G47" s="279">
        <v>541.83333333333326</v>
      </c>
      <c r="H47" s="279">
        <v>559.63333333333321</v>
      </c>
      <c r="I47" s="279">
        <v>563.9666666666667</v>
      </c>
      <c r="J47" s="279">
        <v>568.53333333333319</v>
      </c>
      <c r="K47" s="277">
        <v>559.4</v>
      </c>
      <c r="L47" s="277">
        <v>550.5</v>
      </c>
      <c r="M47" s="277">
        <v>6.8085500000000003</v>
      </c>
    </row>
    <row r="48" spans="1:13">
      <c r="A48" s="301">
        <v>39</v>
      </c>
      <c r="B48" s="277" t="s">
        <v>65</v>
      </c>
      <c r="C48" s="277">
        <v>111.9</v>
      </c>
      <c r="D48" s="279">
        <v>111.51666666666667</v>
      </c>
      <c r="E48" s="279">
        <v>110.03333333333333</v>
      </c>
      <c r="F48" s="279">
        <v>108.16666666666667</v>
      </c>
      <c r="G48" s="279">
        <v>106.68333333333334</v>
      </c>
      <c r="H48" s="279">
        <v>113.38333333333333</v>
      </c>
      <c r="I48" s="279">
        <v>114.86666666666665</v>
      </c>
      <c r="J48" s="279">
        <v>116.73333333333332</v>
      </c>
      <c r="K48" s="277">
        <v>113</v>
      </c>
      <c r="L48" s="277">
        <v>109.65</v>
      </c>
      <c r="M48" s="277">
        <v>113.34756</v>
      </c>
    </row>
    <row r="49" spans="1:13">
      <c r="A49" s="301">
        <v>40</v>
      </c>
      <c r="B49" s="277" t="s">
        <v>67</v>
      </c>
      <c r="C49" s="277">
        <v>490.55</v>
      </c>
      <c r="D49" s="279">
        <v>489.5333333333333</v>
      </c>
      <c r="E49" s="279">
        <v>483.06666666666661</v>
      </c>
      <c r="F49" s="279">
        <v>475.58333333333331</v>
      </c>
      <c r="G49" s="279">
        <v>469.11666666666662</v>
      </c>
      <c r="H49" s="279">
        <v>497.01666666666659</v>
      </c>
      <c r="I49" s="279">
        <v>503.48333333333329</v>
      </c>
      <c r="J49" s="279">
        <v>510.96666666666658</v>
      </c>
      <c r="K49" s="277">
        <v>496</v>
      </c>
      <c r="L49" s="277">
        <v>482.05</v>
      </c>
      <c r="M49" s="277">
        <v>27.18834</v>
      </c>
    </row>
    <row r="50" spans="1:13">
      <c r="A50" s="301">
        <v>41</v>
      </c>
      <c r="B50" s="277" t="s">
        <v>70</v>
      </c>
      <c r="C50" s="277">
        <v>38.5</v>
      </c>
      <c r="D50" s="279">
        <v>38.466666666666669</v>
      </c>
      <c r="E50" s="279">
        <v>37.233333333333334</v>
      </c>
      <c r="F50" s="279">
        <v>35.966666666666669</v>
      </c>
      <c r="G50" s="279">
        <v>34.733333333333334</v>
      </c>
      <c r="H50" s="279">
        <v>39.733333333333334</v>
      </c>
      <c r="I50" s="279">
        <v>40.966666666666669</v>
      </c>
      <c r="J50" s="279">
        <v>42.233333333333334</v>
      </c>
      <c r="K50" s="277">
        <v>39.700000000000003</v>
      </c>
      <c r="L50" s="277">
        <v>37.200000000000003</v>
      </c>
      <c r="M50" s="277">
        <v>521.83676000000003</v>
      </c>
    </row>
    <row r="51" spans="1:13">
      <c r="A51" s="301">
        <v>42</v>
      </c>
      <c r="B51" s="277" t="s">
        <v>74</v>
      </c>
      <c r="C51" s="277">
        <v>412.45</v>
      </c>
      <c r="D51" s="279">
        <v>410.8</v>
      </c>
      <c r="E51" s="279">
        <v>401.75</v>
      </c>
      <c r="F51" s="279">
        <v>391.05</v>
      </c>
      <c r="G51" s="279">
        <v>382</v>
      </c>
      <c r="H51" s="279">
        <v>421.5</v>
      </c>
      <c r="I51" s="279">
        <v>430.55000000000007</v>
      </c>
      <c r="J51" s="279">
        <v>441.25</v>
      </c>
      <c r="K51" s="277">
        <v>419.85</v>
      </c>
      <c r="L51" s="277">
        <v>400.1</v>
      </c>
      <c r="M51" s="277">
        <v>184.50091</v>
      </c>
    </row>
    <row r="52" spans="1:13">
      <c r="A52" s="301">
        <v>43</v>
      </c>
      <c r="B52" s="277" t="s">
        <v>69</v>
      </c>
      <c r="C52" s="277">
        <v>525.54999999999995</v>
      </c>
      <c r="D52" s="279">
        <v>527.28333333333342</v>
      </c>
      <c r="E52" s="279">
        <v>520.96666666666681</v>
      </c>
      <c r="F52" s="279">
        <v>516.38333333333344</v>
      </c>
      <c r="G52" s="279">
        <v>510.06666666666683</v>
      </c>
      <c r="H52" s="279">
        <v>531.86666666666679</v>
      </c>
      <c r="I52" s="279">
        <v>538.18333333333339</v>
      </c>
      <c r="J52" s="279">
        <v>542.76666666666677</v>
      </c>
      <c r="K52" s="277">
        <v>533.6</v>
      </c>
      <c r="L52" s="277">
        <v>522.70000000000005</v>
      </c>
      <c r="M52" s="277">
        <v>134.40101999999999</v>
      </c>
    </row>
    <row r="53" spans="1:13">
      <c r="A53" s="301">
        <v>44</v>
      </c>
      <c r="B53" s="277" t="s">
        <v>125</v>
      </c>
      <c r="C53" s="277">
        <v>199.25</v>
      </c>
      <c r="D53" s="279">
        <v>199.13333333333333</v>
      </c>
      <c r="E53" s="279">
        <v>196.96666666666664</v>
      </c>
      <c r="F53" s="279">
        <v>194.68333333333331</v>
      </c>
      <c r="G53" s="279">
        <v>192.51666666666662</v>
      </c>
      <c r="H53" s="279">
        <v>201.41666666666666</v>
      </c>
      <c r="I53" s="279">
        <v>203.58333333333334</v>
      </c>
      <c r="J53" s="279">
        <v>205.86666666666667</v>
      </c>
      <c r="K53" s="277">
        <v>201.3</v>
      </c>
      <c r="L53" s="277">
        <v>196.85</v>
      </c>
      <c r="M53" s="277">
        <v>46.870640000000002</v>
      </c>
    </row>
    <row r="54" spans="1:13">
      <c r="A54" s="301">
        <v>45</v>
      </c>
      <c r="B54" s="277" t="s">
        <v>71</v>
      </c>
      <c r="C54" s="277">
        <v>394.15</v>
      </c>
      <c r="D54" s="279">
        <v>394.4666666666667</v>
      </c>
      <c r="E54" s="279">
        <v>391.03333333333342</v>
      </c>
      <c r="F54" s="279">
        <v>387.91666666666674</v>
      </c>
      <c r="G54" s="279">
        <v>384.48333333333346</v>
      </c>
      <c r="H54" s="279">
        <v>397.58333333333337</v>
      </c>
      <c r="I54" s="279">
        <v>401.01666666666665</v>
      </c>
      <c r="J54" s="279">
        <v>404.13333333333333</v>
      </c>
      <c r="K54" s="277">
        <v>397.9</v>
      </c>
      <c r="L54" s="277">
        <v>391.35</v>
      </c>
      <c r="M54" s="277">
        <v>25.637619999999998</v>
      </c>
    </row>
    <row r="55" spans="1:13">
      <c r="A55" s="301">
        <v>46</v>
      </c>
      <c r="B55" s="277" t="s">
        <v>234</v>
      </c>
      <c r="C55" s="277">
        <v>1441.2</v>
      </c>
      <c r="D55" s="279">
        <v>1442.3999999999999</v>
      </c>
      <c r="E55" s="279">
        <v>1425.7999999999997</v>
      </c>
      <c r="F55" s="279">
        <v>1410.3999999999999</v>
      </c>
      <c r="G55" s="279">
        <v>1393.7999999999997</v>
      </c>
      <c r="H55" s="279">
        <v>1457.7999999999997</v>
      </c>
      <c r="I55" s="279">
        <v>1474.3999999999996</v>
      </c>
      <c r="J55" s="279">
        <v>1489.7999999999997</v>
      </c>
      <c r="K55" s="277">
        <v>1459</v>
      </c>
      <c r="L55" s="277">
        <v>1427</v>
      </c>
      <c r="M55" s="277">
        <v>1.1204400000000001</v>
      </c>
    </row>
    <row r="56" spans="1:13">
      <c r="A56" s="301">
        <v>47</v>
      </c>
      <c r="B56" s="277" t="s">
        <v>72</v>
      </c>
      <c r="C56" s="277">
        <v>13758.1</v>
      </c>
      <c r="D56" s="279">
        <v>13706.133333333333</v>
      </c>
      <c r="E56" s="279">
        <v>13552.966666666667</v>
      </c>
      <c r="F56" s="279">
        <v>13347.833333333334</v>
      </c>
      <c r="G56" s="279">
        <v>13194.666666666668</v>
      </c>
      <c r="H56" s="279">
        <v>13911.266666666666</v>
      </c>
      <c r="I56" s="279">
        <v>14064.433333333334</v>
      </c>
      <c r="J56" s="279">
        <v>14269.566666666666</v>
      </c>
      <c r="K56" s="277">
        <v>13859.3</v>
      </c>
      <c r="L56" s="277">
        <v>13501</v>
      </c>
      <c r="M56" s="277">
        <v>0.33183000000000001</v>
      </c>
    </row>
    <row r="57" spans="1:13">
      <c r="A57" s="301">
        <v>48</v>
      </c>
      <c r="B57" s="277" t="s">
        <v>75</v>
      </c>
      <c r="C57" s="277">
        <v>3868.1</v>
      </c>
      <c r="D57" s="279">
        <v>3871.85</v>
      </c>
      <c r="E57" s="279">
        <v>3833.5</v>
      </c>
      <c r="F57" s="279">
        <v>3798.9</v>
      </c>
      <c r="G57" s="279">
        <v>3760.55</v>
      </c>
      <c r="H57" s="279">
        <v>3906.45</v>
      </c>
      <c r="I57" s="279">
        <v>3944.7999999999993</v>
      </c>
      <c r="J57" s="279">
        <v>3979.3999999999996</v>
      </c>
      <c r="K57" s="277">
        <v>3910.2</v>
      </c>
      <c r="L57" s="277">
        <v>3837.25</v>
      </c>
      <c r="M57" s="277">
        <v>5.2385400000000004</v>
      </c>
    </row>
    <row r="58" spans="1:13">
      <c r="A58" s="301">
        <v>49</v>
      </c>
      <c r="B58" s="277" t="s">
        <v>81</v>
      </c>
      <c r="C58" s="277">
        <v>633.75</v>
      </c>
      <c r="D58" s="279">
        <v>626.94999999999993</v>
      </c>
      <c r="E58" s="279">
        <v>612.79999999999984</v>
      </c>
      <c r="F58" s="279">
        <v>591.84999999999991</v>
      </c>
      <c r="G58" s="279">
        <v>577.69999999999982</v>
      </c>
      <c r="H58" s="279">
        <v>647.89999999999986</v>
      </c>
      <c r="I58" s="279">
        <v>662.05</v>
      </c>
      <c r="J58" s="279">
        <v>682.99999999999989</v>
      </c>
      <c r="K58" s="277">
        <v>641.1</v>
      </c>
      <c r="L58" s="277">
        <v>606</v>
      </c>
      <c r="M58" s="277">
        <v>17.425260000000002</v>
      </c>
    </row>
    <row r="59" spans="1:13">
      <c r="A59" s="301">
        <v>50</v>
      </c>
      <c r="B59" s="277" t="s">
        <v>76</v>
      </c>
      <c r="C59" s="277">
        <v>398.45</v>
      </c>
      <c r="D59" s="279">
        <v>398.09999999999997</v>
      </c>
      <c r="E59" s="279">
        <v>395.39999999999992</v>
      </c>
      <c r="F59" s="279">
        <v>392.34999999999997</v>
      </c>
      <c r="G59" s="279">
        <v>389.64999999999992</v>
      </c>
      <c r="H59" s="279">
        <v>401.14999999999992</v>
      </c>
      <c r="I59" s="279">
        <v>403.84999999999997</v>
      </c>
      <c r="J59" s="279">
        <v>406.89999999999992</v>
      </c>
      <c r="K59" s="277">
        <v>400.8</v>
      </c>
      <c r="L59" s="277">
        <v>395.05</v>
      </c>
      <c r="M59" s="277">
        <v>24.0303</v>
      </c>
    </row>
    <row r="60" spans="1:13">
      <c r="A60" s="301">
        <v>51</v>
      </c>
      <c r="B60" s="277" t="s">
        <v>77</v>
      </c>
      <c r="C60" s="277">
        <v>104</v>
      </c>
      <c r="D60" s="279">
        <v>104.61666666666667</v>
      </c>
      <c r="E60" s="279">
        <v>102.43333333333335</v>
      </c>
      <c r="F60" s="279">
        <v>100.86666666666667</v>
      </c>
      <c r="G60" s="279">
        <v>98.683333333333351</v>
      </c>
      <c r="H60" s="279">
        <v>106.18333333333335</v>
      </c>
      <c r="I60" s="279">
        <v>108.36666666666669</v>
      </c>
      <c r="J60" s="279">
        <v>109.93333333333335</v>
      </c>
      <c r="K60" s="277">
        <v>106.8</v>
      </c>
      <c r="L60" s="277">
        <v>103.05</v>
      </c>
      <c r="M60" s="277">
        <v>84.489099999999993</v>
      </c>
    </row>
    <row r="61" spans="1:13">
      <c r="A61" s="301">
        <v>52</v>
      </c>
      <c r="B61" s="277" t="s">
        <v>78</v>
      </c>
      <c r="C61" s="277">
        <v>123.05</v>
      </c>
      <c r="D61" s="279">
        <v>123.41666666666667</v>
      </c>
      <c r="E61" s="279">
        <v>122.23333333333335</v>
      </c>
      <c r="F61" s="279">
        <v>121.41666666666667</v>
      </c>
      <c r="G61" s="279">
        <v>120.23333333333335</v>
      </c>
      <c r="H61" s="279">
        <v>124.23333333333335</v>
      </c>
      <c r="I61" s="279">
        <v>125.41666666666666</v>
      </c>
      <c r="J61" s="279">
        <v>126.23333333333335</v>
      </c>
      <c r="K61" s="277">
        <v>124.6</v>
      </c>
      <c r="L61" s="277">
        <v>122.6</v>
      </c>
      <c r="M61" s="277">
        <v>6.9423599999999999</v>
      </c>
    </row>
    <row r="62" spans="1:13">
      <c r="A62" s="301">
        <v>53</v>
      </c>
      <c r="B62" s="277" t="s">
        <v>82</v>
      </c>
      <c r="C62" s="277">
        <v>226.7</v>
      </c>
      <c r="D62" s="279">
        <v>227.16666666666666</v>
      </c>
      <c r="E62" s="279">
        <v>219.93333333333331</v>
      </c>
      <c r="F62" s="279">
        <v>213.16666666666666</v>
      </c>
      <c r="G62" s="279">
        <v>205.93333333333331</v>
      </c>
      <c r="H62" s="279">
        <v>233.93333333333331</v>
      </c>
      <c r="I62" s="279">
        <v>241.16666666666666</v>
      </c>
      <c r="J62" s="279">
        <v>247.93333333333331</v>
      </c>
      <c r="K62" s="277">
        <v>234.4</v>
      </c>
      <c r="L62" s="277">
        <v>220.4</v>
      </c>
      <c r="M62" s="277">
        <v>72.861620000000002</v>
      </c>
    </row>
    <row r="63" spans="1:13">
      <c r="A63" s="301">
        <v>54</v>
      </c>
      <c r="B63" s="277" t="s">
        <v>83</v>
      </c>
      <c r="C63" s="277">
        <v>762.7</v>
      </c>
      <c r="D63" s="279">
        <v>764.26666666666677</v>
      </c>
      <c r="E63" s="279">
        <v>756.78333333333353</v>
      </c>
      <c r="F63" s="279">
        <v>750.86666666666679</v>
      </c>
      <c r="G63" s="279">
        <v>743.38333333333355</v>
      </c>
      <c r="H63" s="279">
        <v>770.18333333333351</v>
      </c>
      <c r="I63" s="279">
        <v>777.66666666666686</v>
      </c>
      <c r="J63" s="279">
        <v>783.58333333333348</v>
      </c>
      <c r="K63" s="277">
        <v>771.75</v>
      </c>
      <c r="L63" s="277">
        <v>758.35</v>
      </c>
      <c r="M63" s="277">
        <v>81.675709999999995</v>
      </c>
    </row>
    <row r="64" spans="1:13">
      <c r="A64" s="301">
        <v>55</v>
      </c>
      <c r="B64" s="277" t="s">
        <v>235</v>
      </c>
      <c r="C64" s="277">
        <v>124.5</v>
      </c>
      <c r="D64" s="279">
        <v>124.16666666666667</v>
      </c>
      <c r="E64" s="279">
        <v>122.88333333333334</v>
      </c>
      <c r="F64" s="279">
        <v>121.26666666666667</v>
      </c>
      <c r="G64" s="279">
        <v>119.98333333333333</v>
      </c>
      <c r="H64" s="279">
        <v>125.78333333333335</v>
      </c>
      <c r="I64" s="279">
        <v>127.06666666666668</v>
      </c>
      <c r="J64" s="279">
        <v>128.68333333333334</v>
      </c>
      <c r="K64" s="277">
        <v>125.45</v>
      </c>
      <c r="L64" s="277">
        <v>122.55</v>
      </c>
      <c r="M64" s="277">
        <v>56.770890000000001</v>
      </c>
    </row>
    <row r="65" spans="1:13">
      <c r="A65" s="301">
        <v>56</v>
      </c>
      <c r="B65" s="277" t="s">
        <v>84</v>
      </c>
      <c r="C65" s="277">
        <v>138.5</v>
      </c>
      <c r="D65" s="279">
        <v>136.95000000000002</v>
      </c>
      <c r="E65" s="279">
        <v>134.90000000000003</v>
      </c>
      <c r="F65" s="279">
        <v>131.30000000000001</v>
      </c>
      <c r="G65" s="279">
        <v>129.25000000000003</v>
      </c>
      <c r="H65" s="279">
        <v>140.55000000000004</v>
      </c>
      <c r="I65" s="279">
        <v>142.60000000000005</v>
      </c>
      <c r="J65" s="279">
        <v>146.20000000000005</v>
      </c>
      <c r="K65" s="277">
        <v>139</v>
      </c>
      <c r="L65" s="277">
        <v>133.35</v>
      </c>
      <c r="M65" s="277">
        <v>168.65172999999999</v>
      </c>
    </row>
    <row r="66" spans="1:13">
      <c r="A66" s="301">
        <v>57</v>
      </c>
      <c r="B66" s="277" t="s">
        <v>85</v>
      </c>
      <c r="C66" s="277">
        <v>1430</v>
      </c>
      <c r="D66" s="279">
        <v>1427.5833333333333</v>
      </c>
      <c r="E66" s="279">
        <v>1415.1666666666665</v>
      </c>
      <c r="F66" s="279">
        <v>1400.3333333333333</v>
      </c>
      <c r="G66" s="279">
        <v>1387.9166666666665</v>
      </c>
      <c r="H66" s="279">
        <v>1442.4166666666665</v>
      </c>
      <c r="I66" s="279">
        <v>1454.833333333333</v>
      </c>
      <c r="J66" s="279">
        <v>1469.6666666666665</v>
      </c>
      <c r="K66" s="277">
        <v>1440</v>
      </c>
      <c r="L66" s="277">
        <v>1412.75</v>
      </c>
      <c r="M66" s="277">
        <v>4.4505299999999997</v>
      </c>
    </row>
    <row r="67" spans="1:13">
      <c r="A67" s="301">
        <v>58</v>
      </c>
      <c r="B67" s="277" t="s">
        <v>86</v>
      </c>
      <c r="C67" s="277">
        <v>392.95</v>
      </c>
      <c r="D67" s="279">
        <v>391.5333333333333</v>
      </c>
      <c r="E67" s="279">
        <v>386.71666666666658</v>
      </c>
      <c r="F67" s="279">
        <v>380.48333333333329</v>
      </c>
      <c r="G67" s="279">
        <v>375.66666666666657</v>
      </c>
      <c r="H67" s="279">
        <v>397.76666666666659</v>
      </c>
      <c r="I67" s="279">
        <v>402.58333333333331</v>
      </c>
      <c r="J67" s="279">
        <v>408.81666666666661</v>
      </c>
      <c r="K67" s="277">
        <v>396.35</v>
      </c>
      <c r="L67" s="277">
        <v>385.3</v>
      </c>
      <c r="M67" s="277">
        <v>19.267009999999999</v>
      </c>
    </row>
    <row r="68" spans="1:13">
      <c r="A68" s="301">
        <v>59</v>
      </c>
      <c r="B68" s="277" t="s">
        <v>236</v>
      </c>
      <c r="C68" s="277">
        <v>760.3</v>
      </c>
      <c r="D68" s="279">
        <v>765.5333333333333</v>
      </c>
      <c r="E68" s="279">
        <v>747.16666666666663</v>
      </c>
      <c r="F68" s="279">
        <v>734.0333333333333</v>
      </c>
      <c r="G68" s="279">
        <v>715.66666666666663</v>
      </c>
      <c r="H68" s="279">
        <v>778.66666666666663</v>
      </c>
      <c r="I68" s="279">
        <v>797.03333333333342</v>
      </c>
      <c r="J68" s="279">
        <v>810.16666666666663</v>
      </c>
      <c r="K68" s="277">
        <v>783.9</v>
      </c>
      <c r="L68" s="277">
        <v>752.4</v>
      </c>
      <c r="M68" s="277">
        <v>6.3442100000000003</v>
      </c>
    </row>
    <row r="69" spans="1:13">
      <c r="A69" s="301">
        <v>60</v>
      </c>
      <c r="B69" s="277" t="s">
        <v>237</v>
      </c>
      <c r="C69" s="277">
        <v>263.89999999999998</v>
      </c>
      <c r="D69" s="279">
        <v>262.59999999999997</v>
      </c>
      <c r="E69" s="279">
        <v>259.29999999999995</v>
      </c>
      <c r="F69" s="279">
        <v>254.7</v>
      </c>
      <c r="G69" s="279">
        <v>251.39999999999998</v>
      </c>
      <c r="H69" s="279">
        <v>267.19999999999993</v>
      </c>
      <c r="I69" s="279">
        <v>270.5</v>
      </c>
      <c r="J69" s="279">
        <v>275.09999999999991</v>
      </c>
      <c r="K69" s="277">
        <v>265.89999999999998</v>
      </c>
      <c r="L69" s="277">
        <v>258</v>
      </c>
      <c r="M69" s="277">
        <v>5.6325200000000004</v>
      </c>
    </row>
    <row r="70" spans="1:13">
      <c r="A70" s="301">
        <v>61</v>
      </c>
      <c r="B70" s="277" t="s">
        <v>87</v>
      </c>
      <c r="C70" s="277">
        <v>457.35</v>
      </c>
      <c r="D70" s="279">
        <v>459.13333333333338</v>
      </c>
      <c r="E70" s="279">
        <v>450.46666666666675</v>
      </c>
      <c r="F70" s="279">
        <v>443.58333333333337</v>
      </c>
      <c r="G70" s="279">
        <v>434.91666666666674</v>
      </c>
      <c r="H70" s="279">
        <v>466.01666666666677</v>
      </c>
      <c r="I70" s="279">
        <v>474.68333333333339</v>
      </c>
      <c r="J70" s="279">
        <v>481.56666666666678</v>
      </c>
      <c r="K70" s="277">
        <v>467.8</v>
      </c>
      <c r="L70" s="277">
        <v>452.25</v>
      </c>
      <c r="M70" s="277">
        <v>9.5543200000000006</v>
      </c>
    </row>
    <row r="71" spans="1:13">
      <c r="A71" s="301">
        <v>62</v>
      </c>
      <c r="B71" s="277" t="s">
        <v>93</v>
      </c>
      <c r="C71" s="277">
        <v>160.9</v>
      </c>
      <c r="D71" s="279">
        <v>160.15</v>
      </c>
      <c r="E71" s="279">
        <v>155.75</v>
      </c>
      <c r="F71" s="279">
        <v>150.6</v>
      </c>
      <c r="G71" s="279">
        <v>146.19999999999999</v>
      </c>
      <c r="H71" s="279">
        <v>165.3</v>
      </c>
      <c r="I71" s="279">
        <v>169.70000000000005</v>
      </c>
      <c r="J71" s="279">
        <v>174.85000000000002</v>
      </c>
      <c r="K71" s="277">
        <v>164.55</v>
      </c>
      <c r="L71" s="277">
        <v>155</v>
      </c>
      <c r="M71" s="277">
        <v>177.96868000000001</v>
      </c>
    </row>
    <row r="72" spans="1:13">
      <c r="A72" s="301">
        <v>63</v>
      </c>
      <c r="B72" s="277" t="s">
        <v>88</v>
      </c>
      <c r="C72" s="277">
        <v>492.6</v>
      </c>
      <c r="D72" s="279">
        <v>493.26666666666671</v>
      </c>
      <c r="E72" s="279">
        <v>489.68333333333339</v>
      </c>
      <c r="F72" s="279">
        <v>486.76666666666671</v>
      </c>
      <c r="G72" s="279">
        <v>483.18333333333339</v>
      </c>
      <c r="H72" s="279">
        <v>496.18333333333339</v>
      </c>
      <c r="I72" s="279">
        <v>499.76666666666677</v>
      </c>
      <c r="J72" s="279">
        <v>502.68333333333339</v>
      </c>
      <c r="K72" s="277">
        <v>496.85</v>
      </c>
      <c r="L72" s="277">
        <v>490.35</v>
      </c>
      <c r="M72" s="277">
        <v>16.383479999999999</v>
      </c>
    </row>
    <row r="73" spans="1:13">
      <c r="A73" s="301">
        <v>64</v>
      </c>
      <c r="B73" s="277" t="s">
        <v>238</v>
      </c>
      <c r="C73" s="277">
        <v>770.2</v>
      </c>
      <c r="D73" s="279">
        <v>772.83333333333337</v>
      </c>
      <c r="E73" s="279">
        <v>759.81666666666672</v>
      </c>
      <c r="F73" s="279">
        <v>749.43333333333339</v>
      </c>
      <c r="G73" s="279">
        <v>736.41666666666674</v>
      </c>
      <c r="H73" s="279">
        <v>783.2166666666667</v>
      </c>
      <c r="I73" s="279">
        <v>796.23333333333335</v>
      </c>
      <c r="J73" s="279">
        <v>806.61666666666667</v>
      </c>
      <c r="K73" s="277">
        <v>785.85</v>
      </c>
      <c r="L73" s="277">
        <v>762.45</v>
      </c>
      <c r="M73" s="277">
        <v>0.86978</v>
      </c>
    </row>
    <row r="74" spans="1:13">
      <c r="A74" s="301">
        <v>65</v>
      </c>
      <c r="B74" s="277" t="s">
        <v>91</v>
      </c>
      <c r="C74" s="277">
        <v>3189.3</v>
      </c>
      <c r="D74" s="279">
        <v>3172.4666666666667</v>
      </c>
      <c r="E74" s="279">
        <v>3137.9333333333334</v>
      </c>
      <c r="F74" s="279">
        <v>3086.5666666666666</v>
      </c>
      <c r="G74" s="279">
        <v>3052.0333333333333</v>
      </c>
      <c r="H74" s="279">
        <v>3223.8333333333335</v>
      </c>
      <c r="I74" s="279">
        <v>3258.3666666666672</v>
      </c>
      <c r="J74" s="279">
        <v>3309.7333333333336</v>
      </c>
      <c r="K74" s="277">
        <v>3207</v>
      </c>
      <c r="L74" s="277">
        <v>3121.1</v>
      </c>
      <c r="M74" s="277">
        <v>10.19096</v>
      </c>
    </row>
    <row r="75" spans="1:13">
      <c r="A75" s="301">
        <v>66</v>
      </c>
      <c r="B75" s="277" t="s">
        <v>358</v>
      </c>
      <c r="C75" s="277">
        <v>1840.25</v>
      </c>
      <c r="D75" s="279">
        <v>1850.7</v>
      </c>
      <c r="E75" s="279">
        <v>1825.5500000000002</v>
      </c>
      <c r="F75" s="279">
        <v>1810.8500000000001</v>
      </c>
      <c r="G75" s="279">
        <v>1785.7000000000003</v>
      </c>
      <c r="H75" s="279">
        <v>1865.4</v>
      </c>
      <c r="I75" s="279">
        <v>1890.5500000000002</v>
      </c>
      <c r="J75" s="279">
        <v>1905.25</v>
      </c>
      <c r="K75" s="277">
        <v>1875.85</v>
      </c>
      <c r="L75" s="277">
        <v>1836</v>
      </c>
      <c r="M75" s="277">
        <v>2.3398400000000001</v>
      </c>
    </row>
    <row r="76" spans="1:13">
      <c r="A76" s="301">
        <v>67</v>
      </c>
      <c r="B76" s="277" t="s">
        <v>94</v>
      </c>
      <c r="C76" s="277">
        <v>4476</v>
      </c>
      <c r="D76" s="279">
        <v>4487.9000000000005</v>
      </c>
      <c r="E76" s="279">
        <v>4449.2000000000007</v>
      </c>
      <c r="F76" s="279">
        <v>4422.4000000000005</v>
      </c>
      <c r="G76" s="279">
        <v>4383.7000000000007</v>
      </c>
      <c r="H76" s="279">
        <v>4514.7000000000007</v>
      </c>
      <c r="I76" s="279">
        <v>4553.3999999999996</v>
      </c>
      <c r="J76" s="279">
        <v>4580.2000000000007</v>
      </c>
      <c r="K76" s="277">
        <v>4526.6000000000004</v>
      </c>
      <c r="L76" s="277">
        <v>4461.1000000000004</v>
      </c>
      <c r="M76" s="277">
        <v>8.0676699999999997</v>
      </c>
    </row>
    <row r="77" spans="1:13">
      <c r="A77" s="301">
        <v>68</v>
      </c>
      <c r="B77" s="277" t="s">
        <v>239</v>
      </c>
      <c r="C77" s="277">
        <v>75.75</v>
      </c>
      <c r="D77" s="279">
        <v>74.75</v>
      </c>
      <c r="E77" s="279">
        <v>73</v>
      </c>
      <c r="F77" s="279">
        <v>70.25</v>
      </c>
      <c r="G77" s="279">
        <v>68.5</v>
      </c>
      <c r="H77" s="279">
        <v>77.5</v>
      </c>
      <c r="I77" s="279">
        <v>79.25</v>
      </c>
      <c r="J77" s="279">
        <v>82</v>
      </c>
      <c r="K77" s="277">
        <v>76.5</v>
      </c>
      <c r="L77" s="277">
        <v>72</v>
      </c>
      <c r="M77" s="277">
        <v>13.802490000000001</v>
      </c>
    </row>
    <row r="78" spans="1:13">
      <c r="A78" s="301">
        <v>69</v>
      </c>
      <c r="B78" s="277" t="s">
        <v>95</v>
      </c>
      <c r="C78" s="277">
        <v>21371.35</v>
      </c>
      <c r="D78" s="279">
        <v>21267.116666666665</v>
      </c>
      <c r="E78" s="279">
        <v>21004.23333333333</v>
      </c>
      <c r="F78" s="279">
        <v>20637.116666666665</v>
      </c>
      <c r="G78" s="279">
        <v>20374.23333333333</v>
      </c>
      <c r="H78" s="279">
        <v>21634.23333333333</v>
      </c>
      <c r="I78" s="279">
        <v>21897.116666666669</v>
      </c>
      <c r="J78" s="279">
        <v>22264.23333333333</v>
      </c>
      <c r="K78" s="277">
        <v>21530</v>
      </c>
      <c r="L78" s="277">
        <v>20900</v>
      </c>
      <c r="M78" s="277">
        <v>2.2431999999999999</v>
      </c>
    </row>
    <row r="79" spans="1:13">
      <c r="A79" s="301">
        <v>70</v>
      </c>
      <c r="B79" s="277" t="s">
        <v>240</v>
      </c>
      <c r="C79" s="277">
        <v>352.2</v>
      </c>
      <c r="D79" s="279">
        <v>349.0333333333333</v>
      </c>
      <c r="E79" s="279">
        <v>343.26666666666659</v>
      </c>
      <c r="F79" s="279">
        <v>334.33333333333331</v>
      </c>
      <c r="G79" s="279">
        <v>328.56666666666661</v>
      </c>
      <c r="H79" s="279">
        <v>357.96666666666658</v>
      </c>
      <c r="I79" s="279">
        <v>363.73333333333323</v>
      </c>
      <c r="J79" s="279">
        <v>372.66666666666657</v>
      </c>
      <c r="K79" s="277">
        <v>354.8</v>
      </c>
      <c r="L79" s="277">
        <v>340.1</v>
      </c>
      <c r="M79" s="277">
        <v>6.9108700000000001</v>
      </c>
    </row>
    <row r="80" spans="1:13">
      <c r="A80" s="301">
        <v>71</v>
      </c>
      <c r="B80" s="277" t="s">
        <v>241</v>
      </c>
      <c r="C80" s="277">
        <v>1050.7</v>
      </c>
      <c r="D80" s="279">
        <v>1045.0999999999999</v>
      </c>
      <c r="E80" s="279">
        <v>1029.1999999999998</v>
      </c>
      <c r="F80" s="279">
        <v>1007.6999999999999</v>
      </c>
      <c r="G80" s="279">
        <v>991.79999999999984</v>
      </c>
      <c r="H80" s="279">
        <v>1066.5999999999999</v>
      </c>
      <c r="I80" s="279">
        <v>1082.5</v>
      </c>
      <c r="J80" s="279">
        <v>1103.9999999999998</v>
      </c>
      <c r="K80" s="277">
        <v>1061</v>
      </c>
      <c r="L80" s="277">
        <v>1023.6</v>
      </c>
      <c r="M80" s="277">
        <v>0.43569999999999998</v>
      </c>
    </row>
    <row r="81" spans="1:13">
      <c r="A81" s="301">
        <v>72</v>
      </c>
      <c r="B81" s="277" t="s">
        <v>97</v>
      </c>
      <c r="C81" s="277">
        <v>1140</v>
      </c>
      <c r="D81" s="279">
        <v>1147.75</v>
      </c>
      <c r="E81" s="279">
        <v>1123.5</v>
      </c>
      <c r="F81" s="279">
        <v>1107</v>
      </c>
      <c r="G81" s="279">
        <v>1082.75</v>
      </c>
      <c r="H81" s="279">
        <v>1164.25</v>
      </c>
      <c r="I81" s="279">
        <v>1188.5</v>
      </c>
      <c r="J81" s="279">
        <v>1205</v>
      </c>
      <c r="K81" s="277">
        <v>1172</v>
      </c>
      <c r="L81" s="277">
        <v>1131.25</v>
      </c>
      <c r="M81" s="277">
        <v>19.236740000000001</v>
      </c>
    </row>
    <row r="82" spans="1:13">
      <c r="A82" s="301">
        <v>73</v>
      </c>
      <c r="B82" s="277" t="s">
        <v>98</v>
      </c>
      <c r="C82" s="277">
        <v>169.85</v>
      </c>
      <c r="D82" s="279">
        <v>167.88333333333335</v>
      </c>
      <c r="E82" s="279">
        <v>164.76666666666671</v>
      </c>
      <c r="F82" s="279">
        <v>159.68333333333337</v>
      </c>
      <c r="G82" s="279">
        <v>156.56666666666672</v>
      </c>
      <c r="H82" s="279">
        <v>172.9666666666667</v>
      </c>
      <c r="I82" s="279">
        <v>176.08333333333331</v>
      </c>
      <c r="J82" s="279">
        <v>181.16666666666669</v>
      </c>
      <c r="K82" s="277">
        <v>171</v>
      </c>
      <c r="L82" s="277">
        <v>162.80000000000001</v>
      </c>
      <c r="M82" s="277">
        <v>43.60454</v>
      </c>
    </row>
    <row r="83" spans="1:13">
      <c r="A83" s="301">
        <v>74</v>
      </c>
      <c r="B83" s="277" t="s">
        <v>99</v>
      </c>
      <c r="C83" s="277">
        <v>54.6</v>
      </c>
      <c r="D83" s="279">
        <v>54.433333333333337</v>
      </c>
      <c r="E83" s="279">
        <v>54.066666666666677</v>
      </c>
      <c r="F83" s="279">
        <v>53.533333333333339</v>
      </c>
      <c r="G83" s="279">
        <v>53.166666666666679</v>
      </c>
      <c r="H83" s="279">
        <v>54.966666666666676</v>
      </c>
      <c r="I83" s="279">
        <v>55.333333333333336</v>
      </c>
      <c r="J83" s="279">
        <v>55.866666666666674</v>
      </c>
      <c r="K83" s="277">
        <v>54.8</v>
      </c>
      <c r="L83" s="277">
        <v>53.9</v>
      </c>
      <c r="M83" s="277">
        <v>298.32819999999998</v>
      </c>
    </row>
    <row r="84" spans="1:13">
      <c r="A84" s="301">
        <v>75</v>
      </c>
      <c r="B84" s="277" t="s">
        <v>370</v>
      </c>
      <c r="C84" s="277">
        <v>139.9</v>
      </c>
      <c r="D84" s="279">
        <v>139.86666666666665</v>
      </c>
      <c r="E84" s="279">
        <v>138.23333333333329</v>
      </c>
      <c r="F84" s="279">
        <v>136.56666666666663</v>
      </c>
      <c r="G84" s="279">
        <v>134.93333333333328</v>
      </c>
      <c r="H84" s="279">
        <v>141.5333333333333</v>
      </c>
      <c r="I84" s="279">
        <v>143.16666666666669</v>
      </c>
      <c r="J84" s="279">
        <v>144.83333333333331</v>
      </c>
      <c r="K84" s="277">
        <v>141.5</v>
      </c>
      <c r="L84" s="277">
        <v>138.19999999999999</v>
      </c>
      <c r="M84" s="277">
        <v>12.14485</v>
      </c>
    </row>
    <row r="85" spans="1:13">
      <c r="A85" s="301">
        <v>76</v>
      </c>
      <c r="B85" s="277" t="s">
        <v>244</v>
      </c>
      <c r="C85" s="277">
        <v>127.65</v>
      </c>
      <c r="D85" s="279">
        <v>125.31666666666668</v>
      </c>
      <c r="E85" s="279">
        <v>115.73333333333335</v>
      </c>
      <c r="F85" s="279">
        <v>103.81666666666668</v>
      </c>
      <c r="G85" s="279">
        <v>94.233333333333348</v>
      </c>
      <c r="H85" s="279">
        <v>137.23333333333335</v>
      </c>
      <c r="I85" s="279">
        <v>146.81666666666669</v>
      </c>
      <c r="J85" s="279">
        <v>158.73333333333335</v>
      </c>
      <c r="K85" s="277">
        <v>134.9</v>
      </c>
      <c r="L85" s="277">
        <v>113.4</v>
      </c>
      <c r="M85" s="277">
        <v>366.60467999999997</v>
      </c>
    </row>
    <row r="86" spans="1:13">
      <c r="A86" s="301">
        <v>77</v>
      </c>
      <c r="B86" s="277" t="s">
        <v>100</v>
      </c>
      <c r="C86" s="277">
        <v>101.5</v>
      </c>
      <c r="D86" s="279">
        <v>101.64999999999999</v>
      </c>
      <c r="E86" s="279">
        <v>100.14999999999998</v>
      </c>
      <c r="F86" s="279">
        <v>98.799999999999983</v>
      </c>
      <c r="G86" s="279">
        <v>97.299999999999969</v>
      </c>
      <c r="H86" s="279">
        <v>102.99999999999999</v>
      </c>
      <c r="I86" s="279">
        <v>104.50000000000001</v>
      </c>
      <c r="J86" s="279">
        <v>105.85</v>
      </c>
      <c r="K86" s="277">
        <v>103.15</v>
      </c>
      <c r="L86" s="277">
        <v>100.3</v>
      </c>
      <c r="M86" s="277">
        <v>185.02003999999999</v>
      </c>
    </row>
    <row r="87" spans="1:13">
      <c r="A87" s="301">
        <v>78</v>
      </c>
      <c r="B87" s="277" t="s">
        <v>103</v>
      </c>
      <c r="C87" s="277">
        <v>22.2</v>
      </c>
      <c r="D87" s="279">
        <v>21.833333333333332</v>
      </c>
      <c r="E87" s="279">
        <v>21.366666666666664</v>
      </c>
      <c r="F87" s="279">
        <v>20.533333333333331</v>
      </c>
      <c r="G87" s="279">
        <v>20.066666666666663</v>
      </c>
      <c r="H87" s="279">
        <v>22.666666666666664</v>
      </c>
      <c r="I87" s="279">
        <v>23.133333333333333</v>
      </c>
      <c r="J87" s="279">
        <v>23.966666666666665</v>
      </c>
      <c r="K87" s="277">
        <v>22.3</v>
      </c>
      <c r="L87" s="277">
        <v>21</v>
      </c>
      <c r="M87" s="277">
        <v>228.43333000000001</v>
      </c>
    </row>
    <row r="88" spans="1:13">
      <c r="A88" s="301">
        <v>79</v>
      </c>
      <c r="B88" s="277" t="s">
        <v>245</v>
      </c>
      <c r="C88" s="277">
        <v>143.30000000000001</v>
      </c>
      <c r="D88" s="279">
        <v>144.63333333333333</v>
      </c>
      <c r="E88" s="279">
        <v>141.26666666666665</v>
      </c>
      <c r="F88" s="279">
        <v>139.23333333333332</v>
      </c>
      <c r="G88" s="279">
        <v>135.86666666666665</v>
      </c>
      <c r="H88" s="279">
        <v>146.66666666666666</v>
      </c>
      <c r="I88" s="279">
        <v>150.03333333333333</v>
      </c>
      <c r="J88" s="279">
        <v>152.06666666666666</v>
      </c>
      <c r="K88" s="277">
        <v>148</v>
      </c>
      <c r="L88" s="277">
        <v>142.6</v>
      </c>
      <c r="M88" s="277">
        <v>4.6373600000000001</v>
      </c>
    </row>
    <row r="89" spans="1:13">
      <c r="A89" s="301">
        <v>80</v>
      </c>
      <c r="B89" s="277" t="s">
        <v>101</v>
      </c>
      <c r="C89" s="277">
        <v>490.05</v>
      </c>
      <c r="D89" s="279">
        <v>487.0333333333333</v>
      </c>
      <c r="E89" s="279">
        <v>479.61666666666662</v>
      </c>
      <c r="F89" s="279">
        <v>469.18333333333334</v>
      </c>
      <c r="G89" s="279">
        <v>461.76666666666665</v>
      </c>
      <c r="H89" s="279">
        <v>497.46666666666658</v>
      </c>
      <c r="I89" s="279">
        <v>504.88333333333333</v>
      </c>
      <c r="J89" s="279">
        <v>515.31666666666661</v>
      </c>
      <c r="K89" s="277">
        <v>494.45</v>
      </c>
      <c r="L89" s="277">
        <v>476.6</v>
      </c>
      <c r="M89" s="277">
        <v>52.940669999999997</v>
      </c>
    </row>
    <row r="90" spans="1:13">
      <c r="A90" s="301">
        <v>81</v>
      </c>
      <c r="B90" s="277" t="s">
        <v>246</v>
      </c>
      <c r="C90" s="277">
        <v>501.1</v>
      </c>
      <c r="D90" s="279">
        <v>495.95</v>
      </c>
      <c r="E90" s="279">
        <v>484.15</v>
      </c>
      <c r="F90" s="279">
        <v>467.2</v>
      </c>
      <c r="G90" s="279">
        <v>455.4</v>
      </c>
      <c r="H90" s="279">
        <v>512.9</v>
      </c>
      <c r="I90" s="279">
        <v>524.70000000000005</v>
      </c>
      <c r="J90" s="279">
        <v>541.65</v>
      </c>
      <c r="K90" s="277">
        <v>507.75</v>
      </c>
      <c r="L90" s="277">
        <v>479</v>
      </c>
      <c r="M90" s="277">
        <v>4.2530099999999997</v>
      </c>
    </row>
    <row r="91" spans="1:13">
      <c r="A91" s="301">
        <v>82</v>
      </c>
      <c r="B91" s="277" t="s">
        <v>104</v>
      </c>
      <c r="C91" s="277">
        <v>689.2</v>
      </c>
      <c r="D91" s="279">
        <v>687.33333333333337</v>
      </c>
      <c r="E91" s="279">
        <v>680.2166666666667</v>
      </c>
      <c r="F91" s="279">
        <v>671.23333333333335</v>
      </c>
      <c r="G91" s="279">
        <v>664.11666666666667</v>
      </c>
      <c r="H91" s="279">
        <v>696.31666666666672</v>
      </c>
      <c r="I91" s="279">
        <v>703.43333333333328</v>
      </c>
      <c r="J91" s="279">
        <v>712.41666666666674</v>
      </c>
      <c r="K91" s="277">
        <v>694.45</v>
      </c>
      <c r="L91" s="277">
        <v>678.35</v>
      </c>
      <c r="M91" s="277">
        <v>4.8633499999999996</v>
      </c>
    </row>
    <row r="92" spans="1:13">
      <c r="A92" s="301">
        <v>83</v>
      </c>
      <c r="B92" s="277" t="s">
        <v>247</v>
      </c>
      <c r="C92" s="277">
        <v>414.8</v>
      </c>
      <c r="D92" s="279">
        <v>410.8</v>
      </c>
      <c r="E92" s="279">
        <v>402.6</v>
      </c>
      <c r="F92" s="279">
        <v>390.40000000000003</v>
      </c>
      <c r="G92" s="279">
        <v>382.20000000000005</v>
      </c>
      <c r="H92" s="279">
        <v>423</v>
      </c>
      <c r="I92" s="279">
        <v>431.19999999999993</v>
      </c>
      <c r="J92" s="279">
        <v>443.4</v>
      </c>
      <c r="K92" s="277">
        <v>419</v>
      </c>
      <c r="L92" s="277">
        <v>398.6</v>
      </c>
      <c r="M92" s="277">
        <v>1.4702999999999999</v>
      </c>
    </row>
    <row r="93" spans="1:13">
      <c r="A93" s="301">
        <v>84</v>
      </c>
      <c r="B93" s="277" t="s">
        <v>248</v>
      </c>
      <c r="C93" s="277">
        <v>863.25</v>
      </c>
      <c r="D93" s="279">
        <v>868.18333333333339</v>
      </c>
      <c r="E93" s="279">
        <v>845.36666666666679</v>
      </c>
      <c r="F93" s="279">
        <v>827.48333333333335</v>
      </c>
      <c r="G93" s="279">
        <v>804.66666666666674</v>
      </c>
      <c r="H93" s="279">
        <v>886.06666666666683</v>
      </c>
      <c r="I93" s="279">
        <v>908.88333333333344</v>
      </c>
      <c r="J93" s="279">
        <v>926.76666666666688</v>
      </c>
      <c r="K93" s="277">
        <v>891</v>
      </c>
      <c r="L93" s="277">
        <v>850.3</v>
      </c>
      <c r="M93" s="277">
        <v>11.22777</v>
      </c>
    </row>
    <row r="94" spans="1:13">
      <c r="A94" s="301">
        <v>85</v>
      </c>
      <c r="B94" s="277" t="s">
        <v>105</v>
      </c>
      <c r="C94" s="277">
        <v>665.6</v>
      </c>
      <c r="D94" s="279">
        <v>665.21666666666658</v>
      </c>
      <c r="E94" s="279">
        <v>655.43333333333317</v>
      </c>
      <c r="F94" s="279">
        <v>645.26666666666654</v>
      </c>
      <c r="G94" s="279">
        <v>635.48333333333312</v>
      </c>
      <c r="H94" s="279">
        <v>675.38333333333321</v>
      </c>
      <c r="I94" s="279">
        <v>685.16666666666674</v>
      </c>
      <c r="J94" s="279">
        <v>695.33333333333326</v>
      </c>
      <c r="K94" s="277">
        <v>675</v>
      </c>
      <c r="L94" s="277">
        <v>655.04999999999995</v>
      </c>
      <c r="M94" s="277">
        <v>30.150310000000001</v>
      </c>
    </row>
    <row r="95" spans="1:13">
      <c r="A95" s="301">
        <v>86</v>
      </c>
      <c r="B95" s="277" t="s">
        <v>386</v>
      </c>
      <c r="C95" s="277">
        <v>313.25</v>
      </c>
      <c r="D95" s="279">
        <v>309.75</v>
      </c>
      <c r="E95" s="279">
        <v>303.5</v>
      </c>
      <c r="F95" s="279">
        <v>293.75</v>
      </c>
      <c r="G95" s="279">
        <v>287.5</v>
      </c>
      <c r="H95" s="279">
        <v>319.5</v>
      </c>
      <c r="I95" s="279">
        <v>325.75</v>
      </c>
      <c r="J95" s="279">
        <v>335.5</v>
      </c>
      <c r="K95" s="277">
        <v>316</v>
      </c>
      <c r="L95" s="277">
        <v>300</v>
      </c>
      <c r="M95" s="277">
        <v>9.8809900000000006</v>
      </c>
    </row>
    <row r="96" spans="1:13">
      <c r="A96" s="301">
        <v>87</v>
      </c>
      <c r="B96" s="277" t="s">
        <v>250</v>
      </c>
      <c r="C96" s="277">
        <v>205</v>
      </c>
      <c r="D96" s="279">
        <v>205.61666666666667</v>
      </c>
      <c r="E96" s="279">
        <v>203.23333333333335</v>
      </c>
      <c r="F96" s="279">
        <v>201.46666666666667</v>
      </c>
      <c r="G96" s="279">
        <v>199.08333333333334</v>
      </c>
      <c r="H96" s="279">
        <v>207.38333333333335</v>
      </c>
      <c r="I96" s="279">
        <v>209.76666666666668</v>
      </c>
      <c r="J96" s="279">
        <v>211.53333333333336</v>
      </c>
      <c r="K96" s="277">
        <v>208</v>
      </c>
      <c r="L96" s="277">
        <v>203.85</v>
      </c>
      <c r="M96" s="277">
        <v>8.7107799999999997</v>
      </c>
    </row>
    <row r="97" spans="1:13">
      <c r="A97" s="301">
        <v>88</v>
      </c>
      <c r="B97" s="277" t="s">
        <v>108</v>
      </c>
      <c r="C97" s="277">
        <v>710.1</v>
      </c>
      <c r="D97" s="279">
        <v>710.66666666666663</v>
      </c>
      <c r="E97" s="279">
        <v>705.48333333333323</v>
      </c>
      <c r="F97" s="279">
        <v>700.86666666666656</v>
      </c>
      <c r="G97" s="279">
        <v>695.68333333333317</v>
      </c>
      <c r="H97" s="279">
        <v>715.2833333333333</v>
      </c>
      <c r="I97" s="279">
        <v>720.4666666666667</v>
      </c>
      <c r="J97" s="279">
        <v>725.08333333333337</v>
      </c>
      <c r="K97" s="277">
        <v>715.85</v>
      </c>
      <c r="L97" s="277">
        <v>706.05</v>
      </c>
      <c r="M97" s="277">
        <v>30.25769</v>
      </c>
    </row>
    <row r="98" spans="1:13">
      <c r="A98" s="301">
        <v>89</v>
      </c>
      <c r="B98" s="277" t="s">
        <v>252</v>
      </c>
      <c r="C98" s="277">
        <v>2400</v>
      </c>
      <c r="D98" s="279">
        <v>2401.3333333333335</v>
      </c>
      <c r="E98" s="279">
        <v>2383.666666666667</v>
      </c>
      <c r="F98" s="279">
        <v>2367.3333333333335</v>
      </c>
      <c r="G98" s="279">
        <v>2349.666666666667</v>
      </c>
      <c r="H98" s="279">
        <v>2417.666666666667</v>
      </c>
      <c r="I98" s="279">
        <v>2435.3333333333339</v>
      </c>
      <c r="J98" s="279">
        <v>2451.666666666667</v>
      </c>
      <c r="K98" s="277">
        <v>2419</v>
      </c>
      <c r="L98" s="277">
        <v>2385</v>
      </c>
      <c r="M98" s="277">
        <v>2.5840700000000001</v>
      </c>
    </row>
    <row r="99" spans="1:13">
      <c r="A99" s="301">
        <v>90</v>
      </c>
      <c r="B99" s="277" t="s">
        <v>110</v>
      </c>
      <c r="C99" s="277">
        <v>1059</v>
      </c>
      <c r="D99" s="279">
        <v>1059.9833333333333</v>
      </c>
      <c r="E99" s="279">
        <v>1051.0166666666667</v>
      </c>
      <c r="F99" s="279">
        <v>1043.0333333333333</v>
      </c>
      <c r="G99" s="279">
        <v>1034.0666666666666</v>
      </c>
      <c r="H99" s="279">
        <v>1067.9666666666667</v>
      </c>
      <c r="I99" s="279">
        <v>1076.9333333333334</v>
      </c>
      <c r="J99" s="279">
        <v>1084.9166666666667</v>
      </c>
      <c r="K99" s="277">
        <v>1068.95</v>
      </c>
      <c r="L99" s="277">
        <v>1052</v>
      </c>
      <c r="M99" s="277">
        <v>96.085909999999998</v>
      </c>
    </row>
    <row r="100" spans="1:13">
      <c r="A100" s="301">
        <v>91</v>
      </c>
      <c r="B100" s="277" t="s">
        <v>253</v>
      </c>
      <c r="C100" s="277">
        <v>595.04999999999995</v>
      </c>
      <c r="D100" s="279">
        <v>595.05000000000007</v>
      </c>
      <c r="E100" s="279">
        <v>590.10000000000014</v>
      </c>
      <c r="F100" s="279">
        <v>585.15000000000009</v>
      </c>
      <c r="G100" s="279">
        <v>580.20000000000016</v>
      </c>
      <c r="H100" s="279">
        <v>600.00000000000011</v>
      </c>
      <c r="I100" s="279">
        <v>604.95000000000016</v>
      </c>
      <c r="J100" s="279">
        <v>609.90000000000009</v>
      </c>
      <c r="K100" s="277">
        <v>600</v>
      </c>
      <c r="L100" s="277">
        <v>590.1</v>
      </c>
      <c r="M100" s="277">
        <v>14.906879999999999</v>
      </c>
    </row>
    <row r="101" spans="1:13">
      <c r="A101" s="301">
        <v>92</v>
      </c>
      <c r="B101" s="277" t="s">
        <v>106</v>
      </c>
      <c r="C101" s="277">
        <v>638.4</v>
      </c>
      <c r="D101" s="279">
        <v>634.2833333333333</v>
      </c>
      <c r="E101" s="279">
        <v>625.01666666666665</v>
      </c>
      <c r="F101" s="279">
        <v>611.63333333333333</v>
      </c>
      <c r="G101" s="279">
        <v>602.36666666666667</v>
      </c>
      <c r="H101" s="279">
        <v>647.66666666666663</v>
      </c>
      <c r="I101" s="279">
        <v>656.93333333333328</v>
      </c>
      <c r="J101" s="279">
        <v>670.31666666666661</v>
      </c>
      <c r="K101" s="277">
        <v>643.54999999999995</v>
      </c>
      <c r="L101" s="277">
        <v>620.9</v>
      </c>
      <c r="M101" s="277">
        <v>18.803629999999998</v>
      </c>
    </row>
    <row r="102" spans="1:13">
      <c r="A102" s="301">
        <v>93</v>
      </c>
      <c r="B102" s="277" t="s">
        <v>111</v>
      </c>
      <c r="C102" s="277">
        <v>2956.05</v>
      </c>
      <c r="D102" s="279">
        <v>2937.8666666666668</v>
      </c>
      <c r="E102" s="279">
        <v>2910.8333333333335</v>
      </c>
      <c r="F102" s="279">
        <v>2865.6166666666668</v>
      </c>
      <c r="G102" s="279">
        <v>2838.5833333333335</v>
      </c>
      <c r="H102" s="279">
        <v>2983.0833333333335</v>
      </c>
      <c r="I102" s="279">
        <v>3010.1166666666663</v>
      </c>
      <c r="J102" s="279">
        <v>3055.3333333333335</v>
      </c>
      <c r="K102" s="277">
        <v>2964.9</v>
      </c>
      <c r="L102" s="277">
        <v>2892.65</v>
      </c>
      <c r="M102" s="277">
        <v>11.85242</v>
      </c>
    </row>
    <row r="103" spans="1:13">
      <c r="A103" s="301">
        <v>94</v>
      </c>
      <c r="B103" s="277" t="s">
        <v>112</v>
      </c>
      <c r="C103" s="277">
        <v>406.7</v>
      </c>
      <c r="D103" s="279">
        <v>405.88333333333338</v>
      </c>
      <c r="E103" s="279">
        <v>396.91666666666674</v>
      </c>
      <c r="F103" s="279">
        <v>387.13333333333338</v>
      </c>
      <c r="G103" s="279">
        <v>378.16666666666674</v>
      </c>
      <c r="H103" s="279">
        <v>415.66666666666674</v>
      </c>
      <c r="I103" s="279">
        <v>424.63333333333333</v>
      </c>
      <c r="J103" s="279">
        <v>434.41666666666674</v>
      </c>
      <c r="K103" s="277">
        <v>414.85</v>
      </c>
      <c r="L103" s="277">
        <v>396.1</v>
      </c>
      <c r="M103" s="277">
        <v>14.2042</v>
      </c>
    </row>
    <row r="104" spans="1:13">
      <c r="A104" s="301">
        <v>95</v>
      </c>
      <c r="B104" s="277" t="s">
        <v>114</v>
      </c>
      <c r="C104" s="277">
        <v>199</v>
      </c>
      <c r="D104" s="279">
        <v>197.93333333333331</v>
      </c>
      <c r="E104" s="279">
        <v>193.51666666666662</v>
      </c>
      <c r="F104" s="279">
        <v>188.0333333333333</v>
      </c>
      <c r="G104" s="279">
        <v>183.61666666666662</v>
      </c>
      <c r="H104" s="279">
        <v>203.41666666666663</v>
      </c>
      <c r="I104" s="279">
        <v>207.83333333333331</v>
      </c>
      <c r="J104" s="279">
        <v>213.31666666666663</v>
      </c>
      <c r="K104" s="277">
        <v>202.35</v>
      </c>
      <c r="L104" s="277">
        <v>192.45</v>
      </c>
      <c r="M104" s="277">
        <v>284.92194999999998</v>
      </c>
    </row>
    <row r="105" spans="1:13">
      <c r="A105" s="301">
        <v>96</v>
      </c>
      <c r="B105" s="277" t="s">
        <v>115</v>
      </c>
      <c r="C105" s="277">
        <v>214.7</v>
      </c>
      <c r="D105" s="279">
        <v>212.88333333333333</v>
      </c>
      <c r="E105" s="279">
        <v>209.96666666666664</v>
      </c>
      <c r="F105" s="279">
        <v>205.23333333333332</v>
      </c>
      <c r="G105" s="279">
        <v>202.31666666666663</v>
      </c>
      <c r="H105" s="279">
        <v>217.61666666666665</v>
      </c>
      <c r="I105" s="279">
        <v>220.53333333333333</v>
      </c>
      <c r="J105" s="279">
        <v>225.26666666666665</v>
      </c>
      <c r="K105" s="277">
        <v>215.8</v>
      </c>
      <c r="L105" s="277">
        <v>208.15</v>
      </c>
      <c r="M105" s="277">
        <v>127.58432000000001</v>
      </c>
    </row>
    <row r="106" spans="1:13">
      <c r="A106" s="301">
        <v>97</v>
      </c>
      <c r="B106" s="277" t="s">
        <v>116</v>
      </c>
      <c r="C106" s="277">
        <v>2185.6999999999998</v>
      </c>
      <c r="D106" s="279">
        <v>2186.5499999999997</v>
      </c>
      <c r="E106" s="279">
        <v>2175.2999999999993</v>
      </c>
      <c r="F106" s="279">
        <v>2164.8999999999996</v>
      </c>
      <c r="G106" s="279">
        <v>2153.6499999999992</v>
      </c>
      <c r="H106" s="279">
        <v>2196.9499999999994</v>
      </c>
      <c r="I106" s="279">
        <v>2208.2000000000003</v>
      </c>
      <c r="J106" s="279">
        <v>2218.5999999999995</v>
      </c>
      <c r="K106" s="277">
        <v>2197.8000000000002</v>
      </c>
      <c r="L106" s="277">
        <v>2176.15</v>
      </c>
      <c r="M106" s="277">
        <v>17.68939</v>
      </c>
    </row>
    <row r="107" spans="1:13">
      <c r="A107" s="301">
        <v>98</v>
      </c>
      <c r="B107" s="277" t="s">
        <v>254</v>
      </c>
      <c r="C107" s="277">
        <v>223.3</v>
      </c>
      <c r="D107" s="279">
        <v>226.11666666666667</v>
      </c>
      <c r="E107" s="279">
        <v>220.03333333333336</v>
      </c>
      <c r="F107" s="279">
        <v>216.76666666666668</v>
      </c>
      <c r="G107" s="279">
        <v>210.68333333333337</v>
      </c>
      <c r="H107" s="279">
        <v>229.38333333333335</v>
      </c>
      <c r="I107" s="279">
        <v>235.46666666666667</v>
      </c>
      <c r="J107" s="279">
        <v>238.73333333333335</v>
      </c>
      <c r="K107" s="277">
        <v>232.2</v>
      </c>
      <c r="L107" s="277">
        <v>222.85</v>
      </c>
      <c r="M107" s="277">
        <v>16.254300000000001</v>
      </c>
    </row>
    <row r="108" spans="1:13">
      <c r="A108" s="301">
        <v>99</v>
      </c>
      <c r="B108" s="277" t="s">
        <v>255</v>
      </c>
      <c r="C108" s="277">
        <v>36.950000000000003</v>
      </c>
      <c r="D108" s="279">
        <v>36.816666666666663</v>
      </c>
      <c r="E108" s="279">
        <v>36.233333333333327</v>
      </c>
      <c r="F108" s="279">
        <v>35.516666666666666</v>
      </c>
      <c r="G108" s="279">
        <v>34.93333333333333</v>
      </c>
      <c r="H108" s="279">
        <v>37.533333333333324</v>
      </c>
      <c r="I108" s="279">
        <v>38.116666666666667</v>
      </c>
      <c r="J108" s="279">
        <v>38.833333333333321</v>
      </c>
      <c r="K108" s="277">
        <v>37.4</v>
      </c>
      <c r="L108" s="277">
        <v>36.1</v>
      </c>
      <c r="M108" s="277">
        <v>16.511610000000001</v>
      </c>
    </row>
    <row r="109" spans="1:13">
      <c r="A109" s="301">
        <v>100</v>
      </c>
      <c r="B109" s="277" t="s">
        <v>109</v>
      </c>
      <c r="C109" s="277">
        <v>1785.15</v>
      </c>
      <c r="D109" s="279">
        <v>1791.7833333333335</v>
      </c>
      <c r="E109" s="279">
        <v>1775.616666666667</v>
      </c>
      <c r="F109" s="279">
        <v>1766.0833333333335</v>
      </c>
      <c r="G109" s="279">
        <v>1749.916666666667</v>
      </c>
      <c r="H109" s="279">
        <v>1801.3166666666671</v>
      </c>
      <c r="I109" s="279">
        <v>1817.4833333333336</v>
      </c>
      <c r="J109" s="279">
        <v>1827.0166666666671</v>
      </c>
      <c r="K109" s="277">
        <v>1807.95</v>
      </c>
      <c r="L109" s="277">
        <v>1782.25</v>
      </c>
      <c r="M109" s="277">
        <v>27.02815</v>
      </c>
    </row>
    <row r="110" spans="1:13">
      <c r="A110" s="301">
        <v>101</v>
      </c>
      <c r="B110" s="277" t="s">
        <v>118</v>
      </c>
      <c r="C110" s="277">
        <v>367.75</v>
      </c>
      <c r="D110" s="279">
        <v>366.66666666666669</v>
      </c>
      <c r="E110" s="279">
        <v>363.68333333333339</v>
      </c>
      <c r="F110" s="279">
        <v>359.61666666666673</v>
      </c>
      <c r="G110" s="279">
        <v>356.63333333333344</v>
      </c>
      <c r="H110" s="279">
        <v>370.73333333333335</v>
      </c>
      <c r="I110" s="279">
        <v>373.71666666666658</v>
      </c>
      <c r="J110" s="279">
        <v>377.7833333333333</v>
      </c>
      <c r="K110" s="277">
        <v>369.65</v>
      </c>
      <c r="L110" s="277">
        <v>362.6</v>
      </c>
      <c r="M110" s="277">
        <v>684.47536000000002</v>
      </c>
    </row>
    <row r="111" spans="1:13">
      <c r="A111" s="301">
        <v>102</v>
      </c>
      <c r="B111" s="277" t="s">
        <v>256</v>
      </c>
      <c r="C111" s="277">
        <v>1298.3499999999999</v>
      </c>
      <c r="D111" s="279">
        <v>1305.45</v>
      </c>
      <c r="E111" s="279">
        <v>1286.9000000000001</v>
      </c>
      <c r="F111" s="279">
        <v>1275.45</v>
      </c>
      <c r="G111" s="279">
        <v>1256.9000000000001</v>
      </c>
      <c r="H111" s="279">
        <v>1316.9</v>
      </c>
      <c r="I111" s="279">
        <v>1335.4499999999998</v>
      </c>
      <c r="J111" s="279">
        <v>1346.9</v>
      </c>
      <c r="K111" s="277">
        <v>1324</v>
      </c>
      <c r="L111" s="277">
        <v>1294</v>
      </c>
      <c r="M111" s="277">
        <v>1.9860800000000001</v>
      </c>
    </row>
    <row r="112" spans="1:13">
      <c r="A112" s="301">
        <v>103</v>
      </c>
      <c r="B112" s="277" t="s">
        <v>119</v>
      </c>
      <c r="C112" s="277">
        <v>439.1</v>
      </c>
      <c r="D112" s="279">
        <v>443.33333333333331</v>
      </c>
      <c r="E112" s="279">
        <v>433.81666666666661</v>
      </c>
      <c r="F112" s="279">
        <v>428.5333333333333</v>
      </c>
      <c r="G112" s="279">
        <v>419.01666666666659</v>
      </c>
      <c r="H112" s="279">
        <v>448.61666666666662</v>
      </c>
      <c r="I112" s="279">
        <v>458.13333333333338</v>
      </c>
      <c r="J112" s="279">
        <v>463.41666666666663</v>
      </c>
      <c r="K112" s="277">
        <v>452.85</v>
      </c>
      <c r="L112" s="277">
        <v>438.05</v>
      </c>
      <c r="M112" s="277">
        <v>22.089980000000001</v>
      </c>
    </row>
    <row r="113" spans="1:13">
      <c r="A113" s="301">
        <v>104</v>
      </c>
      <c r="B113" s="277" t="s">
        <v>257</v>
      </c>
      <c r="C113" s="277">
        <v>39.4</v>
      </c>
      <c r="D113" s="279">
        <v>39.56666666666667</v>
      </c>
      <c r="E113" s="279">
        <v>39.13333333333334</v>
      </c>
      <c r="F113" s="279">
        <v>38.866666666666667</v>
      </c>
      <c r="G113" s="279">
        <v>38.433333333333337</v>
      </c>
      <c r="H113" s="279">
        <v>39.833333333333343</v>
      </c>
      <c r="I113" s="279">
        <v>40.266666666666666</v>
      </c>
      <c r="J113" s="279">
        <v>40.533333333333346</v>
      </c>
      <c r="K113" s="277">
        <v>40</v>
      </c>
      <c r="L113" s="277">
        <v>39.299999999999997</v>
      </c>
      <c r="M113" s="277">
        <v>14.039160000000001</v>
      </c>
    </row>
    <row r="114" spans="1:13">
      <c r="A114" s="301">
        <v>105</v>
      </c>
      <c r="B114" s="277" t="s">
        <v>121</v>
      </c>
      <c r="C114" s="277">
        <v>30.95</v>
      </c>
      <c r="D114" s="279">
        <v>30.883333333333329</v>
      </c>
      <c r="E114" s="279">
        <v>30.36666666666666</v>
      </c>
      <c r="F114" s="279">
        <v>29.783333333333331</v>
      </c>
      <c r="G114" s="279">
        <v>29.266666666666662</v>
      </c>
      <c r="H114" s="279">
        <v>31.466666666666658</v>
      </c>
      <c r="I114" s="279">
        <v>31.983333333333331</v>
      </c>
      <c r="J114" s="279">
        <v>32.566666666666656</v>
      </c>
      <c r="K114" s="277">
        <v>31.4</v>
      </c>
      <c r="L114" s="277">
        <v>30.3</v>
      </c>
      <c r="M114" s="277">
        <v>292.88756000000001</v>
      </c>
    </row>
    <row r="115" spans="1:13">
      <c r="A115" s="301">
        <v>106</v>
      </c>
      <c r="B115" s="277" t="s">
        <v>128</v>
      </c>
      <c r="C115" s="277">
        <v>195.8</v>
      </c>
      <c r="D115" s="279">
        <v>195.85</v>
      </c>
      <c r="E115" s="279">
        <v>194.5</v>
      </c>
      <c r="F115" s="279">
        <v>193.20000000000002</v>
      </c>
      <c r="G115" s="279">
        <v>191.85000000000002</v>
      </c>
      <c r="H115" s="279">
        <v>197.14999999999998</v>
      </c>
      <c r="I115" s="279">
        <v>198.49999999999994</v>
      </c>
      <c r="J115" s="279">
        <v>199.79999999999995</v>
      </c>
      <c r="K115" s="277">
        <v>197.2</v>
      </c>
      <c r="L115" s="277">
        <v>194.55</v>
      </c>
      <c r="M115" s="277">
        <v>169.10657</v>
      </c>
    </row>
    <row r="116" spans="1:13">
      <c r="A116" s="301">
        <v>107</v>
      </c>
      <c r="B116" s="277" t="s">
        <v>117</v>
      </c>
      <c r="C116" s="277">
        <v>204</v>
      </c>
      <c r="D116" s="279">
        <v>204.63333333333333</v>
      </c>
      <c r="E116" s="279">
        <v>200.46666666666664</v>
      </c>
      <c r="F116" s="279">
        <v>196.93333333333331</v>
      </c>
      <c r="G116" s="279">
        <v>192.76666666666662</v>
      </c>
      <c r="H116" s="279">
        <v>208.16666666666666</v>
      </c>
      <c r="I116" s="279">
        <v>212.33333333333334</v>
      </c>
      <c r="J116" s="279">
        <v>215.86666666666667</v>
      </c>
      <c r="K116" s="277">
        <v>208.8</v>
      </c>
      <c r="L116" s="277">
        <v>201.1</v>
      </c>
      <c r="M116" s="277">
        <v>79.343440000000001</v>
      </c>
    </row>
    <row r="117" spans="1:13">
      <c r="A117" s="301">
        <v>108</v>
      </c>
      <c r="B117" s="277" t="s">
        <v>258</v>
      </c>
      <c r="C117" s="277">
        <v>173.8</v>
      </c>
      <c r="D117" s="279">
        <v>171.18333333333331</v>
      </c>
      <c r="E117" s="279">
        <v>163.66666666666663</v>
      </c>
      <c r="F117" s="279">
        <v>153.53333333333333</v>
      </c>
      <c r="G117" s="279">
        <v>146.01666666666665</v>
      </c>
      <c r="H117" s="279">
        <v>181.31666666666661</v>
      </c>
      <c r="I117" s="279">
        <v>188.83333333333331</v>
      </c>
      <c r="J117" s="279">
        <v>198.96666666666658</v>
      </c>
      <c r="K117" s="277">
        <v>178.7</v>
      </c>
      <c r="L117" s="277">
        <v>161.05000000000001</v>
      </c>
      <c r="M117" s="277">
        <v>21.349019999999999</v>
      </c>
    </row>
    <row r="118" spans="1:13">
      <c r="A118" s="301">
        <v>109</v>
      </c>
      <c r="B118" s="277" t="s">
        <v>260</v>
      </c>
      <c r="C118" s="277">
        <v>102.5</v>
      </c>
      <c r="D118" s="279">
        <v>101.05</v>
      </c>
      <c r="E118" s="279">
        <v>97.6</v>
      </c>
      <c r="F118" s="279">
        <v>92.7</v>
      </c>
      <c r="G118" s="279">
        <v>89.25</v>
      </c>
      <c r="H118" s="279">
        <v>105.94999999999999</v>
      </c>
      <c r="I118" s="279">
        <v>109.4</v>
      </c>
      <c r="J118" s="279">
        <v>114.29999999999998</v>
      </c>
      <c r="K118" s="277">
        <v>104.5</v>
      </c>
      <c r="L118" s="277">
        <v>96.15</v>
      </c>
      <c r="M118" s="277">
        <v>119.43094000000001</v>
      </c>
    </row>
    <row r="119" spans="1:13">
      <c r="A119" s="301">
        <v>110</v>
      </c>
      <c r="B119" s="277" t="s">
        <v>127</v>
      </c>
      <c r="C119" s="277">
        <v>89.05</v>
      </c>
      <c r="D119" s="279">
        <v>88.616666666666674</v>
      </c>
      <c r="E119" s="279">
        <v>87.533333333333346</v>
      </c>
      <c r="F119" s="279">
        <v>86.016666666666666</v>
      </c>
      <c r="G119" s="279">
        <v>84.933333333333337</v>
      </c>
      <c r="H119" s="279">
        <v>90.133333333333354</v>
      </c>
      <c r="I119" s="279">
        <v>91.216666666666669</v>
      </c>
      <c r="J119" s="279">
        <v>92.733333333333363</v>
      </c>
      <c r="K119" s="277">
        <v>89.7</v>
      </c>
      <c r="L119" s="277">
        <v>87.1</v>
      </c>
      <c r="M119" s="277">
        <v>321.46697999999998</v>
      </c>
    </row>
    <row r="120" spans="1:13">
      <c r="A120" s="301">
        <v>111</v>
      </c>
      <c r="B120" s="277" t="s">
        <v>2932</v>
      </c>
      <c r="C120" s="277">
        <v>1347.05</v>
      </c>
      <c r="D120" s="279">
        <v>1345.5833333333333</v>
      </c>
      <c r="E120" s="279">
        <v>1333.7166666666665</v>
      </c>
      <c r="F120" s="279">
        <v>1320.3833333333332</v>
      </c>
      <c r="G120" s="279">
        <v>1308.5166666666664</v>
      </c>
      <c r="H120" s="279">
        <v>1358.9166666666665</v>
      </c>
      <c r="I120" s="279">
        <v>1370.7833333333333</v>
      </c>
      <c r="J120" s="279">
        <v>1384.1166666666666</v>
      </c>
      <c r="K120" s="277">
        <v>1357.45</v>
      </c>
      <c r="L120" s="277">
        <v>1332.25</v>
      </c>
      <c r="M120" s="277">
        <v>6.1062700000000003</v>
      </c>
    </row>
    <row r="121" spans="1:13">
      <c r="A121" s="301">
        <v>112</v>
      </c>
      <c r="B121" s="277" t="s">
        <v>122</v>
      </c>
      <c r="C121" s="277">
        <v>410.3</v>
      </c>
      <c r="D121" s="279">
        <v>406.16666666666669</v>
      </c>
      <c r="E121" s="279">
        <v>399.33333333333337</v>
      </c>
      <c r="F121" s="279">
        <v>388.36666666666667</v>
      </c>
      <c r="G121" s="279">
        <v>381.53333333333336</v>
      </c>
      <c r="H121" s="279">
        <v>417.13333333333338</v>
      </c>
      <c r="I121" s="279">
        <v>423.96666666666675</v>
      </c>
      <c r="J121" s="279">
        <v>434.93333333333339</v>
      </c>
      <c r="K121" s="277">
        <v>413</v>
      </c>
      <c r="L121" s="277">
        <v>395.2</v>
      </c>
      <c r="M121" s="277">
        <v>125.80259</v>
      </c>
    </row>
    <row r="122" spans="1:13">
      <c r="A122" s="301">
        <v>113</v>
      </c>
      <c r="B122" s="277" t="s">
        <v>124</v>
      </c>
      <c r="C122" s="277">
        <v>513.4</v>
      </c>
      <c r="D122" s="279">
        <v>515.01666666666654</v>
      </c>
      <c r="E122" s="279">
        <v>509.48333333333312</v>
      </c>
      <c r="F122" s="279">
        <v>505.56666666666661</v>
      </c>
      <c r="G122" s="279">
        <v>500.03333333333319</v>
      </c>
      <c r="H122" s="279">
        <v>518.93333333333305</v>
      </c>
      <c r="I122" s="279">
        <v>524.46666666666658</v>
      </c>
      <c r="J122" s="279">
        <v>528.38333333333298</v>
      </c>
      <c r="K122" s="277">
        <v>520.54999999999995</v>
      </c>
      <c r="L122" s="277">
        <v>511.1</v>
      </c>
      <c r="M122" s="277">
        <v>76.588139999999996</v>
      </c>
    </row>
    <row r="123" spans="1:13">
      <c r="A123" s="301">
        <v>114</v>
      </c>
      <c r="B123" s="277" t="s">
        <v>261</v>
      </c>
      <c r="C123" s="277">
        <v>3269.75</v>
      </c>
      <c r="D123" s="279">
        <v>3278.8666666666668</v>
      </c>
      <c r="E123" s="279">
        <v>3238.1333333333337</v>
      </c>
      <c r="F123" s="279">
        <v>3206.5166666666669</v>
      </c>
      <c r="G123" s="279">
        <v>3165.7833333333338</v>
      </c>
      <c r="H123" s="279">
        <v>3310.4833333333336</v>
      </c>
      <c r="I123" s="279">
        <v>3351.2166666666672</v>
      </c>
      <c r="J123" s="279">
        <v>3382.8333333333335</v>
      </c>
      <c r="K123" s="277">
        <v>3319.6</v>
      </c>
      <c r="L123" s="277">
        <v>3247.25</v>
      </c>
      <c r="M123" s="277">
        <v>2.4660600000000001</v>
      </c>
    </row>
    <row r="124" spans="1:13">
      <c r="A124" s="301">
        <v>115</v>
      </c>
      <c r="B124" s="277" t="s">
        <v>126</v>
      </c>
      <c r="C124" s="277">
        <v>955.15</v>
      </c>
      <c r="D124" s="279">
        <v>957.31666666666661</v>
      </c>
      <c r="E124" s="279">
        <v>949.13333333333321</v>
      </c>
      <c r="F124" s="279">
        <v>943.11666666666656</v>
      </c>
      <c r="G124" s="279">
        <v>934.93333333333317</v>
      </c>
      <c r="H124" s="279">
        <v>963.33333333333326</v>
      </c>
      <c r="I124" s="279">
        <v>971.51666666666665</v>
      </c>
      <c r="J124" s="279">
        <v>977.5333333333333</v>
      </c>
      <c r="K124" s="277">
        <v>965.5</v>
      </c>
      <c r="L124" s="277">
        <v>951.3</v>
      </c>
      <c r="M124" s="277">
        <v>56.566670000000002</v>
      </c>
    </row>
    <row r="125" spans="1:13">
      <c r="A125" s="301">
        <v>116</v>
      </c>
      <c r="B125" s="277" t="s">
        <v>123</v>
      </c>
      <c r="C125" s="277">
        <v>1199.95</v>
      </c>
      <c r="D125" s="279">
        <v>1205.3166666666666</v>
      </c>
      <c r="E125" s="279">
        <v>1182.6333333333332</v>
      </c>
      <c r="F125" s="279">
        <v>1165.3166666666666</v>
      </c>
      <c r="G125" s="279">
        <v>1142.6333333333332</v>
      </c>
      <c r="H125" s="279">
        <v>1222.6333333333332</v>
      </c>
      <c r="I125" s="279">
        <v>1245.3166666666666</v>
      </c>
      <c r="J125" s="279">
        <v>1262.6333333333332</v>
      </c>
      <c r="K125" s="277">
        <v>1228</v>
      </c>
      <c r="L125" s="277">
        <v>1188</v>
      </c>
      <c r="M125" s="277">
        <v>22.469609999999999</v>
      </c>
    </row>
    <row r="126" spans="1:13">
      <c r="A126" s="301">
        <v>117</v>
      </c>
      <c r="B126" s="277" t="s">
        <v>262</v>
      </c>
      <c r="C126" s="277">
        <v>2030.65</v>
      </c>
      <c r="D126" s="279">
        <v>2020.5</v>
      </c>
      <c r="E126" s="279">
        <v>1996</v>
      </c>
      <c r="F126" s="279">
        <v>1961.35</v>
      </c>
      <c r="G126" s="279">
        <v>1936.85</v>
      </c>
      <c r="H126" s="279">
        <v>2055.15</v>
      </c>
      <c r="I126" s="279">
        <v>2079.65</v>
      </c>
      <c r="J126" s="279">
        <v>2114.3000000000002</v>
      </c>
      <c r="K126" s="277">
        <v>2045</v>
      </c>
      <c r="L126" s="277">
        <v>1985.85</v>
      </c>
      <c r="M126" s="277">
        <v>3.7056499999999999</v>
      </c>
    </row>
    <row r="127" spans="1:13">
      <c r="A127" s="301">
        <v>118</v>
      </c>
      <c r="B127" s="277" t="s">
        <v>263</v>
      </c>
      <c r="C127" s="277">
        <v>57.1</v>
      </c>
      <c r="D127" s="279">
        <v>57.75</v>
      </c>
      <c r="E127" s="279">
        <v>55.6</v>
      </c>
      <c r="F127" s="279">
        <v>54.1</v>
      </c>
      <c r="G127" s="279">
        <v>51.95</v>
      </c>
      <c r="H127" s="279">
        <v>59.25</v>
      </c>
      <c r="I127" s="279">
        <v>61.400000000000006</v>
      </c>
      <c r="J127" s="279">
        <v>62.9</v>
      </c>
      <c r="K127" s="277">
        <v>59.9</v>
      </c>
      <c r="L127" s="277">
        <v>56.25</v>
      </c>
      <c r="M127" s="277">
        <v>66.388270000000006</v>
      </c>
    </row>
    <row r="128" spans="1:13">
      <c r="A128" s="301">
        <v>119</v>
      </c>
      <c r="B128" s="277" t="s">
        <v>130</v>
      </c>
      <c r="C128" s="277">
        <v>282.64999999999998</v>
      </c>
      <c r="D128" s="279">
        <v>279.43333333333334</v>
      </c>
      <c r="E128" s="279">
        <v>274.36666666666667</v>
      </c>
      <c r="F128" s="279">
        <v>266.08333333333331</v>
      </c>
      <c r="G128" s="279">
        <v>261.01666666666665</v>
      </c>
      <c r="H128" s="279">
        <v>287.7166666666667</v>
      </c>
      <c r="I128" s="279">
        <v>292.78333333333342</v>
      </c>
      <c r="J128" s="279">
        <v>301.06666666666672</v>
      </c>
      <c r="K128" s="277">
        <v>284.5</v>
      </c>
      <c r="L128" s="277">
        <v>271.14999999999998</v>
      </c>
      <c r="M128" s="277">
        <v>113.25005</v>
      </c>
    </row>
    <row r="129" spans="1:13">
      <c r="A129" s="301">
        <v>120</v>
      </c>
      <c r="B129" s="277" t="s">
        <v>129</v>
      </c>
      <c r="C129" s="277">
        <v>234.85</v>
      </c>
      <c r="D129" s="279">
        <v>232.33333333333334</v>
      </c>
      <c r="E129" s="279">
        <v>225.91666666666669</v>
      </c>
      <c r="F129" s="279">
        <v>216.98333333333335</v>
      </c>
      <c r="G129" s="279">
        <v>210.56666666666669</v>
      </c>
      <c r="H129" s="279">
        <v>241.26666666666668</v>
      </c>
      <c r="I129" s="279">
        <v>247.68333333333337</v>
      </c>
      <c r="J129" s="279">
        <v>256.61666666666667</v>
      </c>
      <c r="K129" s="277">
        <v>238.75</v>
      </c>
      <c r="L129" s="277">
        <v>223.4</v>
      </c>
      <c r="M129" s="277">
        <v>145.7972</v>
      </c>
    </row>
    <row r="130" spans="1:13">
      <c r="A130" s="301">
        <v>121</v>
      </c>
      <c r="B130" s="277" t="s">
        <v>131</v>
      </c>
      <c r="C130" s="277">
        <v>1967.7</v>
      </c>
      <c r="D130" s="279">
        <v>1953.3</v>
      </c>
      <c r="E130" s="279">
        <v>1926.6</v>
      </c>
      <c r="F130" s="279">
        <v>1885.5</v>
      </c>
      <c r="G130" s="279">
        <v>1858.8</v>
      </c>
      <c r="H130" s="279">
        <v>1994.3999999999999</v>
      </c>
      <c r="I130" s="279">
        <v>2021.1000000000001</v>
      </c>
      <c r="J130" s="279">
        <v>2062.1999999999998</v>
      </c>
      <c r="K130" s="277">
        <v>1980</v>
      </c>
      <c r="L130" s="277">
        <v>1912.2</v>
      </c>
      <c r="M130" s="277">
        <v>8.0797100000000004</v>
      </c>
    </row>
    <row r="131" spans="1:13">
      <c r="A131" s="301">
        <v>122</v>
      </c>
      <c r="B131" s="277" t="s">
        <v>264</v>
      </c>
      <c r="C131" s="277">
        <v>792.8</v>
      </c>
      <c r="D131" s="279">
        <v>798.93333333333339</v>
      </c>
      <c r="E131" s="279">
        <v>775.86666666666679</v>
      </c>
      <c r="F131" s="279">
        <v>758.93333333333339</v>
      </c>
      <c r="G131" s="279">
        <v>735.86666666666679</v>
      </c>
      <c r="H131" s="279">
        <v>815.86666666666679</v>
      </c>
      <c r="I131" s="279">
        <v>838.93333333333339</v>
      </c>
      <c r="J131" s="279">
        <v>855.86666666666679</v>
      </c>
      <c r="K131" s="277">
        <v>822</v>
      </c>
      <c r="L131" s="277">
        <v>782</v>
      </c>
      <c r="M131" s="277">
        <v>4.9423399999999997</v>
      </c>
    </row>
    <row r="132" spans="1:13">
      <c r="A132" s="301">
        <v>123</v>
      </c>
      <c r="B132" s="277" t="s">
        <v>133</v>
      </c>
      <c r="C132" s="277">
        <v>1338.35</v>
      </c>
      <c r="D132" s="279">
        <v>1339.5</v>
      </c>
      <c r="E132" s="279">
        <v>1329</v>
      </c>
      <c r="F132" s="279">
        <v>1319.65</v>
      </c>
      <c r="G132" s="279">
        <v>1309.1500000000001</v>
      </c>
      <c r="H132" s="279">
        <v>1348.85</v>
      </c>
      <c r="I132" s="279">
        <v>1359.35</v>
      </c>
      <c r="J132" s="279">
        <v>1368.6999999999998</v>
      </c>
      <c r="K132" s="277">
        <v>1350</v>
      </c>
      <c r="L132" s="277">
        <v>1330.15</v>
      </c>
      <c r="M132" s="277">
        <v>28.414010000000001</v>
      </c>
    </row>
    <row r="133" spans="1:13">
      <c r="A133" s="301">
        <v>124</v>
      </c>
      <c r="B133" s="277" t="s">
        <v>134</v>
      </c>
      <c r="C133" s="277">
        <v>68.8</v>
      </c>
      <c r="D133" s="279">
        <v>68.433333333333337</v>
      </c>
      <c r="E133" s="279">
        <v>66.866666666666674</v>
      </c>
      <c r="F133" s="279">
        <v>64.933333333333337</v>
      </c>
      <c r="G133" s="279">
        <v>63.366666666666674</v>
      </c>
      <c r="H133" s="279">
        <v>70.366666666666674</v>
      </c>
      <c r="I133" s="279">
        <v>71.933333333333337</v>
      </c>
      <c r="J133" s="279">
        <v>73.866666666666674</v>
      </c>
      <c r="K133" s="277">
        <v>70</v>
      </c>
      <c r="L133" s="277">
        <v>66.5</v>
      </c>
      <c r="M133" s="277">
        <v>248.28537</v>
      </c>
    </row>
    <row r="134" spans="1:13">
      <c r="A134" s="301">
        <v>125</v>
      </c>
      <c r="B134" s="277" t="s">
        <v>265</v>
      </c>
      <c r="C134" s="277">
        <v>1580.65</v>
      </c>
      <c r="D134" s="279">
        <v>1586.8833333333332</v>
      </c>
      <c r="E134" s="279">
        <v>1558.7666666666664</v>
      </c>
      <c r="F134" s="279">
        <v>1536.8833333333332</v>
      </c>
      <c r="G134" s="279">
        <v>1508.7666666666664</v>
      </c>
      <c r="H134" s="279">
        <v>1608.7666666666664</v>
      </c>
      <c r="I134" s="279">
        <v>1636.8833333333332</v>
      </c>
      <c r="J134" s="279">
        <v>1658.7666666666664</v>
      </c>
      <c r="K134" s="277">
        <v>1615</v>
      </c>
      <c r="L134" s="277">
        <v>1565</v>
      </c>
      <c r="M134" s="277">
        <v>0.52329999999999999</v>
      </c>
    </row>
    <row r="135" spans="1:13">
      <c r="A135" s="301">
        <v>126</v>
      </c>
      <c r="B135" s="277" t="s">
        <v>135</v>
      </c>
      <c r="C135" s="277">
        <v>278.05</v>
      </c>
      <c r="D135" s="279">
        <v>277.8</v>
      </c>
      <c r="E135" s="279">
        <v>272.35000000000002</v>
      </c>
      <c r="F135" s="279">
        <v>266.65000000000003</v>
      </c>
      <c r="G135" s="279">
        <v>261.20000000000005</v>
      </c>
      <c r="H135" s="279">
        <v>283.5</v>
      </c>
      <c r="I135" s="279">
        <v>288.94999999999993</v>
      </c>
      <c r="J135" s="279">
        <v>294.64999999999998</v>
      </c>
      <c r="K135" s="277">
        <v>283.25</v>
      </c>
      <c r="L135" s="277">
        <v>272.10000000000002</v>
      </c>
      <c r="M135" s="277">
        <v>53.257860000000001</v>
      </c>
    </row>
    <row r="136" spans="1:13">
      <c r="A136" s="301">
        <v>127</v>
      </c>
      <c r="B136" s="277" t="s">
        <v>266</v>
      </c>
      <c r="C136" s="277">
        <v>2373.6</v>
      </c>
      <c r="D136" s="279">
        <v>2377.25</v>
      </c>
      <c r="E136" s="279">
        <v>2351.1</v>
      </c>
      <c r="F136" s="279">
        <v>2328.6</v>
      </c>
      <c r="G136" s="279">
        <v>2302.4499999999998</v>
      </c>
      <c r="H136" s="279">
        <v>2399.75</v>
      </c>
      <c r="I136" s="279">
        <v>2425.8999999999996</v>
      </c>
      <c r="J136" s="279">
        <v>2448.4</v>
      </c>
      <c r="K136" s="277">
        <v>2403.4</v>
      </c>
      <c r="L136" s="277">
        <v>2354.75</v>
      </c>
      <c r="M136" s="277">
        <v>0.76166</v>
      </c>
    </row>
    <row r="137" spans="1:13">
      <c r="A137" s="301">
        <v>128</v>
      </c>
      <c r="B137" s="277" t="s">
        <v>136</v>
      </c>
      <c r="C137" s="277">
        <v>995.75</v>
      </c>
      <c r="D137" s="279">
        <v>993.91666666666663</v>
      </c>
      <c r="E137" s="279">
        <v>982.83333333333326</v>
      </c>
      <c r="F137" s="279">
        <v>969.91666666666663</v>
      </c>
      <c r="G137" s="279">
        <v>958.83333333333326</v>
      </c>
      <c r="H137" s="279">
        <v>1006.8333333333333</v>
      </c>
      <c r="I137" s="279">
        <v>1017.9166666666665</v>
      </c>
      <c r="J137" s="279">
        <v>1030.8333333333333</v>
      </c>
      <c r="K137" s="277">
        <v>1005</v>
      </c>
      <c r="L137" s="277">
        <v>981</v>
      </c>
      <c r="M137" s="277">
        <v>47.910670000000003</v>
      </c>
    </row>
    <row r="138" spans="1:13">
      <c r="A138" s="301">
        <v>129</v>
      </c>
      <c r="B138" s="277" t="s">
        <v>137</v>
      </c>
      <c r="C138" s="277">
        <v>982.25</v>
      </c>
      <c r="D138" s="279">
        <v>986.81666666666661</v>
      </c>
      <c r="E138" s="279">
        <v>973.73333333333323</v>
      </c>
      <c r="F138" s="279">
        <v>965.21666666666658</v>
      </c>
      <c r="G138" s="279">
        <v>952.13333333333321</v>
      </c>
      <c r="H138" s="279">
        <v>995.33333333333326</v>
      </c>
      <c r="I138" s="279">
        <v>1008.4166666666667</v>
      </c>
      <c r="J138" s="279">
        <v>1016.9333333333333</v>
      </c>
      <c r="K138" s="277">
        <v>999.9</v>
      </c>
      <c r="L138" s="277">
        <v>978.3</v>
      </c>
      <c r="M138" s="277">
        <v>48.844589999999997</v>
      </c>
    </row>
    <row r="139" spans="1:13">
      <c r="A139" s="301">
        <v>130</v>
      </c>
      <c r="B139" s="277" t="s">
        <v>148</v>
      </c>
      <c r="C139" s="277">
        <v>59507.3</v>
      </c>
      <c r="D139" s="279">
        <v>59680.983333333337</v>
      </c>
      <c r="E139" s="279">
        <v>59061.966666666674</v>
      </c>
      <c r="F139" s="279">
        <v>58616.633333333339</v>
      </c>
      <c r="G139" s="279">
        <v>57997.616666666676</v>
      </c>
      <c r="H139" s="279">
        <v>60126.316666666673</v>
      </c>
      <c r="I139" s="279">
        <v>60745.333333333336</v>
      </c>
      <c r="J139" s="279">
        <v>61190.666666666672</v>
      </c>
      <c r="K139" s="277">
        <v>60300</v>
      </c>
      <c r="L139" s="277">
        <v>59235.65</v>
      </c>
      <c r="M139" s="277">
        <v>0.27844000000000002</v>
      </c>
    </row>
    <row r="140" spans="1:13">
      <c r="A140" s="301">
        <v>131</v>
      </c>
      <c r="B140" s="277" t="s">
        <v>145</v>
      </c>
      <c r="C140" s="277">
        <v>1012.25</v>
      </c>
      <c r="D140" s="279">
        <v>998.75</v>
      </c>
      <c r="E140" s="279">
        <v>978.6</v>
      </c>
      <c r="F140" s="279">
        <v>944.95</v>
      </c>
      <c r="G140" s="279">
        <v>924.80000000000007</v>
      </c>
      <c r="H140" s="279">
        <v>1032.4000000000001</v>
      </c>
      <c r="I140" s="279">
        <v>1052.5500000000002</v>
      </c>
      <c r="J140" s="279">
        <v>1086.1999999999998</v>
      </c>
      <c r="K140" s="277">
        <v>1018.9</v>
      </c>
      <c r="L140" s="277">
        <v>965.1</v>
      </c>
      <c r="M140" s="277">
        <v>24.166830000000001</v>
      </c>
    </row>
    <row r="141" spans="1:13">
      <c r="A141" s="301">
        <v>132</v>
      </c>
      <c r="B141" s="277" t="s">
        <v>139</v>
      </c>
      <c r="C141" s="277">
        <v>135.05000000000001</v>
      </c>
      <c r="D141" s="279">
        <v>135.71666666666667</v>
      </c>
      <c r="E141" s="279">
        <v>133.73333333333335</v>
      </c>
      <c r="F141" s="279">
        <v>132.41666666666669</v>
      </c>
      <c r="G141" s="279">
        <v>130.43333333333337</v>
      </c>
      <c r="H141" s="279">
        <v>137.03333333333333</v>
      </c>
      <c r="I141" s="279">
        <v>139.01666666666662</v>
      </c>
      <c r="J141" s="279">
        <v>140.33333333333331</v>
      </c>
      <c r="K141" s="277">
        <v>137.69999999999999</v>
      </c>
      <c r="L141" s="277">
        <v>134.4</v>
      </c>
      <c r="M141" s="277">
        <v>105.5352</v>
      </c>
    </row>
    <row r="142" spans="1:13">
      <c r="A142" s="301">
        <v>133</v>
      </c>
      <c r="B142" s="277" t="s">
        <v>138</v>
      </c>
      <c r="C142" s="277">
        <v>612.04999999999995</v>
      </c>
      <c r="D142" s="279">
        <v>615.01666666666665</v>
      </c>
      <c r="E142" s="279">
        <v>607.0333333333333</v>
      </c>
      <c r="F142" s="279">
        <v>602.01666666666665</v>
      </c>
      <c r="G142" s="279">
        <v>594.0333333333333</v>
      </c>
      <c r="H142" s="279">
        <v>620.0333333333333</v>
      </c>
      <c r="I142" s="279">
        <v>628.01666666666665</v>
      </c>
      <c r="J142" s="279">
        <v>633.0333333333333</v>
      </c>
      <c r="K142" s="277">
        <v>623</v>
      </c>
      <c r="L142" s="277">
        <v>610</v>
      </c>
      <c r="M142" s="277">
        <v>31.658280000000001</v>
      </c>
    </row>
    <row r="143" spans="1:13">
      <c r="A143" s="301">
        <v>134</v>
      </c>
      <c r="B143" s="277" t="s">
        <v>140</v>
      </c>
      <c r="C143" s="277">
        <v>157.35</v>
      </c>
      <c r="D143" s="279">
        <v>157.78333333333333</v>
      </c>
      <c r="E143" s="279">
        <v>156.16666666666666</v>
      </c>
      <c r="F143" s="279">
        <v>154.98333333333332</v>
      </c>
      <c r="G143" s="279">
        <v>153.36666666666665</v>
      </c>
      <c r="H143" s="279">
        <v>158.96666666666667</v>
      </c>
      <c r="I143" s="279">
        <v>160.58333333333334</v>
      </c>
      <c r="J143" s="279">
        <v>161.76666666666668</v>
      </c>
      <c r="K143" s="277">
        <v>159.4</v>
      </c>
      <c r="L143" s="277">
        <v>156.6</v>
      </c>
      <c r="M143" s="277">
        <v>38.889629999999997</v>
      </c>
    </row>
    <row r="144" spans="1:13">
      <c r="A144" s="301">
        <v>135</v>
      </c>
      <c r="B144" s="277" t="s">
        <v>267</v>
      </c>
      <c r="C144" s="277">
        <v>34.4</v>
      </c>
      <c r="D144" s="279">
        <v>34.199999999999996</v>
      </c>
      <c r="E144" s="279">
        <v>33.499999999999993</v>
      </c>
      <c r="F144" s="279">
        <v>32.599999999999994</v>
      </c>
      <c r="G144" s="279">
        <v>31.899999999999991</v>
      </c>
      <c r="H144" s="279">
        <v>35.099999999999994</v>
      </c>
      <c r="I144" s="279">
        <v>35.799999999999997</v>
      </c>
      <c r="J144" s="279">
        <v>36.699999999999996</v>
      </c>
      <c r="K144" s="277">
        <v>34.9</v>
      </c>
      <c r="L144" s="277">
        <v>33.299999999999997</v>
      </c>
      <c r="M144" s="277">
        <v>23.84591</v>
      </c>
    </row>
    <row r="145" spans="1:13">
      <c r="A145" s="301">
        <v>136</v>
      </c>
      <c r="B145" s="277" t="s">
        <v>141</v>
      </c>
      <c r="C145" s="277">
        <v>373.2</v>
      </c>
      <c r="D145" s="279">
        <v>372.56666666666666</v>
      </c>
      <c r="E145" s="279">
        <v>371.13333333333333</v>
      </c>
      <c r="F145" s="279">
        <v>369.06666666666666</v>
      </c>
      <c r="G145" s="279">
        <v>367.63333333333333</v>
      </c>
      <c r="H145" s="279">
        <v>374.63333333333333</v>
      </c>
      <c r="I145" s="279">
        <v>376.06666666666661</v>
      </c>
      <c r="J145" s="279">
        <v>378.13333333333333</v>
      </c>
      <c r="K145" s="277">
        <v>374</v>
      </c>
      <c r="L145" s="277">
        <v>370.5</v>
      </c>
      <c r="M145" s="277">
        <v>12.40896</v>
      </c>
    </row>
    <row r="146" spans="1:13">
      <c r="A146" s="301">
        <v>137</v>
      </c>
      <c r="B146" s="277" t="s">
        <v>142</v>
      </c>
      <c r="C146" s="277">
        <v>6974.7</v>
      </c>
      <c r="D146" s="279">
        <v>6951.25</v>
      </c>
      <c r="E146" s="279">
        <v>6903.5</v>
      </c>
      <c r="F146" s="279">
        <v>6832.3</v>
      </c>
      <c r="G146" s="279">
        <v>6784.55</v>
      </c>
      <c r="H146" s="279">
        <v>7022.45</v>
      </c>
      <c r="I146" s="279">
        <v>7070.2</v>
      </c>
      <c r="J146" s="279">
        <v>7141.4</v>
      </c>
      <c r="K146" s="277">
        <v>6999</v>
      </c>
      <c r="L146" s="277">
        <v>6880.05</v>
      </c>
      <c r="M146" s="277">
        <v>9.5823300000000007</v>
      </c>
    </row>
    <row r="147" spans="1:13">
      <c r="A147" s="301">
        <v>138</v>
      </c>
      <c r="B147" s="277" t="s">
        <v>144</v>
      </c>
      <c r="C147" s="277">
        <v>537.1</v>
      </c>
      <c r="D147" s="279">
        <v>537.68333333333328</v>
      </c>
      <c r="E147" s="279">
        <v>531.46666666666658</v>
      </c>
      <c r="F147" s="279">
        <v>525.83333333333326</v>
      </c>
      <c r="G147" s="279">
        <v>519.61666666666656</v>
      </c>
      <c r="H147" s="279">
        <v>543.31666666666661</v>
      </c>
      <c r="I147" s="279">
        <v>549.5333333333333</v>
      </c>
      <c r="J147" s="279">
        <v>555.16666666666663</v>
      </c>
      <c r="K147" s="277">
        <v>543.9</v>
      </c>
      <c r="L147" s="277">
        <v>532.04999999999995</v>
      </c>
      <c r="M147" s="277">
        <v>3.3137400000000001</v>
      </c>
    </row>
    <row r="148" spans="1:13">
      <c r="A148" s="301">
        <v>139</v>
      </c>
      <c r="B148" s="277" t="s">
        <v>146</v>
      </c>
      <c r="C148" s="277">
        <v>1174.6500000000001</v>
      </c>
      <c r="D148" s="279">
        <v>1172.3166666666668</v>
      </c>
      <c r="E148" s="279">
        <v>1164.9833333333336</v>
      </c>
      <c r="F148" s="279">
        <v>1155.3166666666668</v>
      </c>
      <c r="G148" s="279">
        <v>1147.9833333333336</v>
      </c>
      <c r="H148" s="279">
        <v>1181.9833333333336</v>
      </c>
      <c r="I148" s="279">
        <v>1189.3166666666671</v>
      </c>
      <c r="J148" s="279">
        <v>1198.9833333333336</v>
      </c>
      <c r="K148" s="277">
        <v>1179.6500000000001</v>
      </c>
      <c r="L148" s="277">
        <v>1162.6500000000001</v>
      </c>
      <c r="M148" s="277">
        <v>3.8599899999999998</v>
      </c>
    </row>
    <row r="149" spans="1:13">
      <c r="A149" s="301">
        <v>140</v>
      </c>
      <c r="B149" s="277" t="s">
        <v>147</v>
      </c>
      <c r="C149" s="277">
        <v>119.35</v>
      </c>
      <c r="D149" s="279">
        <v>120.96666666666665</v>
      </c>
      <c r="E149" s="279">
        <v>117.23333333333331</v>
      </c>
      <c r="F149" s="279">
        <v>115.11666666666665</v>
      </c>
      <c r="G149" s="279">
        <v>111.3833333333333</v>
      </c>
      <c r="H149" s="279">
        <v>123.08333333333331</v>
      </c>
      <c r="I149" s="279">
        <v>126.81666666666666</v>
      </c>
      <c r="J149" s="279">
        <v>128.93333333333334</v>
      </c>
      <c r="K149" s="277">
        <v>124.7</v>
      </c>
      <c r="L149" s="277">
        <v>118.85</v>
      </c>
      <c r="M149" s="277">
        <v>273.55340999999999</v>
      </c>
    </row>
    <row r="150" spans="1:13">
      <c r="A150" s="301">
        <v>141</v>
      </c>
      <c r="B150" s="277" t="s">
        <v>268</v>
      </c>
      <c r="C150" s="277">
        <v>1195.8499999999999</v>
      </c>
      <c r="D150" s="279">
        <v>1197.2833333333333</v>
      </c>
      <c r="E150" s="279">
        <v>1191.5666666666666</v>
      </c>
      <c r="F150" s="279">
        <v>1187.2833333333333</v>
      </c>
      <c r="G150" s="279">
        <v>1181.5666666666666</v>
      </c>
      <c r="H150" s="279">
        <v>1201.5666666666666</v>
      </c>
      <c r="I150" s="279">
        <v>1207.2833333333333</v>
      </c>
      <c r="J150" s="279">
        <v>1211.5666666666666</v>
      </c>
      <c r="K150" s="277">
        <v>1203</v>
      </c>
      <c r="L150" s="277">
        <v>1193</v>
      </c>
      <c r="M150" s="277">
        <v>0.78302000000000005</v>
      </c>
    </row>
    <row r="151" spans="1:13">
      <c r="A151" s="301">
        <v>142</v>
      </c>
      <c r="B151" s="277" t="s">
        <v>149</v>
      </c>
      <c r="C151" s="277">
        <v>1189.25</v>
      </c>
      <c r="D151" s="279">
        <v>1199.4166666666667</v>
      </c>
      <c r="E151" s="279">
        <v>1164.8333333333335</v>
      </c>
      <c r="F151" s="279">
        <v>1140.4166666666667</v>
      </c>
      <c r="G151" s="279">
        <v>1105.8333333333335</v>
      </c>
      <c r="H151" s="279">
        <v>1223.8333333333335</v>
      </c>
      <c r="I151" s="279">
        <v>1258.416666666667</v>
      </c>
      <c r="J151" s="279">
        <v>1282.8333333333335</v>
      </c>
      <c r="K151" s="277">
        <v>1234</v>
      </c>
      <c r="L151" s="277">
        <v>1175</v>
      </c>
      <c r="M151" s="277">
        <v>91.060050000000004</v>
      </c>
    </row>
    <row r="152" spans="1:13">
      <c r="A152" s="301">
        <v>143</v>
      </c>
      <c r="B152" s="277" t="s">
        <v>269</v>
      </c>
      <c r="C152" s="277">
        <v>839</v>
      </c>
      <c r="D152" s="279">
        <v>828.80000000000007</v>
      </c>
      <c r="E152" s="279">
        <v>809.30000000000018</v>
      </c>
      <c r="F152" s="279">
        <v>779.60000000000014</v>
      </c>
      <c r="G152" s="279">
        <v>760.10000000000025</v>
      </c>
      <c r="H152" s="279">
        <v>858.50000000000011</v>
      </c>
      <c r="I152" s="279">
        <v>877.99999999999989</v>
      </c>
      <c r="J152" s="279">
        <v>907.7</v>
      </c>
      <c r="K152" s="277">
        <v>848.3</v>
      </c>
      <c r="L152" s="277">
        <v>799.1</v>
      </c>
      <c r="M152" s="277">
        <v>8.5950399999999991</v>
      </c>
    </row>
    <row r="153" spans="1:13">
      <c r="A153" s="301">
        <v>144</v>
      </c>
      <c r="B153" s="277" t="s">
        <v>270</v>
      </c>
      <c r="C153" s="277">
        <v>23.55</v>
      </c>
      <c r="D153" s="279">
        <v>22.683333333333334</v>
      </c>
      <c r="E153" s="279">
        <v>21.566666666666666</v>
      </c>
      <c r="F153" s="279">
        <v>19.583333333333332</v>
      </c>
      <c r="G153" s="279">
        <v>18.466666666666665</v>
      </c>
      <c r="H153" s="279">
        <v>24.666666666666668</v>
      </c>
      <c r="I153" s="279">
        <v>25.783333333333335</v>
      </c>
      <c r="J153" s="279">
        <v>27.766666666666669</v>
      </c>
      <c r="K153" s="277">
        <v>23.8</v>
      </c>
      <c r="L153" s="277">
        <v>20.7</v>
      </c>
      <c r="M153" s="277">
        <v>324.35827</v>
      </c>
    </row>
    <row r="154" spans="1:13">
      <c r="A154" s="301">
        <v>145</v>
      </c>
      <c r="B154" s="277" t="s">
        <v>154</v>
      </c>
      <c r="C154" s="277" t="e">
        <v>#N/A</v>
      </c>
      <c r="D154" s="279" t="e">
        <v>#N/A</v>
      </c>
      <c r="E154" s="279" t="e">
        <v>#N/A</v>
      </c>
      <c r="F154" s="279" t="e">
        <v>#N/A</v>
      </c>
      <c r="G154" s="279" t="e">
        <v>#N/A</v>
      </c>
      <c r="H154" s="279" t="e">
        <v>#N/A</v>
      </c>
      <c r="I154" s="279" t="e">
        <v>#N/A</v>
      </c>
      <c r="J154" s="279" t="e">
        <v>#N/A</v>
      </c>
      <c r="K154" s="277" t="e">
        <v>#N/A</v>
      </c>
      <c r="L154" s="277" t="e">
        <v>#N/A</v>
      </c>
      <c r="M154" s="277" t="e">
        <v>#N/A</v>
      </c>
    </row>
    <row r="155" spans="1:13">
      <c r="A155" s="301">
        <v>146</v>
      </c>
      <c r="B155" s="277" t="s">
        <v>155</v>
      </c>
      <c r="C155" s="277">
        <v>97.25</v>
      </c>
      <c r="D155" s="279">
        <v>97.366666666666674</v>
      </c>
      <c r="E155" s="279">
        <v>95.533333333333346</v>
      </c>
      <c r="F155" s="279">
        <v>93.816666666666677</v>
      </c>
      <c r="G155" s="279">
        <v>91.983333333333348</v>
      </c>
      <c r="H155" s="279">
        <v>99.083333333333343</v>
      </c>
      <c r="I155" s="279">
        <v>100.91666666666666</v>
      </c>
      <c r="J155" s="279">
        <v>102.63333333333334</v>
      </c>
      <c r="K155" s="277">
        <v>99.2</v>
      </c>
      <c r="L155" s="277">
        <v>95.65</v>
      </c>
      <c r="M155" s="277">
        <v>67.172799999999995</v>
      </c>
    </row>
    <row r="156" spans="1:13">
      <c r="A156" s="301">
        <v>147</v>
      </c>
      <c r="B156" s="277" t="s">
        <v>156</v>
      </c>
      <c r="C156" s="277">
        <v>101.1</v>
      </c>
      <c r="D156" s="279">
        <v>99.083333333333329</v>
      </c>
      <c r="E156" s="279">
        <v>96.266666666666652</v>
      </c>
      <c r="F156" s="279">
        <v>91.433333333333323</v>
      </c>
      <c r="G156" s="279">
        <v>88.616666666666646</v>
      </c>
      <c r="H156" s="279">
        <v>103.91666666666666</v>
      </c>
      <c r="I156" s="279">
        <v>106.73333333333335</v>
      </c>
      <c r="J156" s="279">
        <v>111.56666666666666</v>
      </c>
      <c r="K156" s="277">
        <v>101.9</v>
      </c>
      <c r="L156" s="277">
        <v>94.25</v>
      </c>
      <c r="M156" s="277">
        <v>1123.41122</v>
      </c>
    </row>
    <row r="157" spans="1:13">
      <c r="A157" s="301">
        <v>148</v>
      </c>
      <c r="B157" s="277" t="s">
        <v>150</v>
      </c>
      <c r="C157" s="277">
        <v>39.200000000000003</v>
      </c>
      <c r="D157" s="279">
        <v>39.083333333333336</v>
      </c>
      <c r="E157" s="279">
        <v>38.116666666666674</v>
      </c>
      <c r="F157" s="279">
        <v>37.033333333333339</v>
      </c>
      <c r="G157" s="279">
        <v>36.066666666666677</v>
      </c>
      <c r="H157" s="279">
        <v>40.166666666666671</v>
      </c>
      <c r="I157" s="279">
        <v>41.133333333333326</v>
      </c>
      <c r="J157" s="279">
        <v>42.216666666666669</v>
      </c>
      <c r="K157" s="277">
        <v>40.049999999999997</v>
      </c>
      <c r="L157" s="277">
        <v>38</v>
      </c>
      <c r="M157" s="277">
        <v>189.59566000000001</v>
      </c>
    </row>
    <row r="158" spans="1:13">
      <c r="A158" s="301">
        <v>149</v>
      </c>
      <c r="B158" s="277" t="s">
        <v>153</v>
      </c>
      <c r="C158" s="277">
        <v>16211.95</v>
      </c>
      <c r="D158" s="279">
        <v>16245.733333333332</v>
      </c>
      <c r="E158" s="279">
        <v>16151.466666666664</v>
      </c>
      <c r="F158" s="279">
        <v>16090.983333333332</v>
      </c>
      <c r="G158" s="279">
        <v>15996.716666666664</v>
      </c>
      <c r="H158" s="279">
        <v>16306.216666666664</v>
      </c>
      <c r="I158" s="279">
        <v>16400.48333333333</v>
      </c>
      <c r="J158" s="279">
        <v>16460.966666666664</v>
      </c>
      <c r="K158" s="277">
        <v>16340</v>
      </c>
      <c r="L158" s="277">
        <v>16185.25</v>
      </c>
      <c r="M158" s="277">
        <v>0.98085</v>
      </c>
    </row>
    <row r="159" spans="1:13">
      <c r="A159" s="301">
        <v>150</v>
      </c>
      <c r="B159" s="277" t="s">
        <v>3162</v>
      </c>
      <c r="C159" s="277">
        <v>271.35000000000002</v>
      </c>
      <c r="D159" s="279">
        <v>271.56666666666666</v>
      </c>
      <c r="E159" s="279">
        <v>268.43333333333334</v>
      </c>
      <c r="F159" s="279">
        <v>265.51666666666665</v>
      </c>
      <c r="G159" s="279">
        <v>262.38333333333333</v>
      </c>
      <c r="H159" s="279">
        <v>274.48333333333335</v>
      </c>
      <c r="I159" s="279">
        <v>277.61666666666667</v>
      </c>
      <c r="J159" s="279">
        <v>280.53333333333336</v>
      </c>
      <c r="K159" s="277">
        <v>274.7</v>
      </c>
      <c r="L159" s="277">
        <v>268.64999999999998</v>
      </c>
      <c r="M159" s="277">
        <v>4.5717600000000003</v>
      </c>
    </row>
    <row r="160" spans="1:13">
      <c r="A160" s="301">
        <v>151</v>
      </c>
      <c r="B160" s="277" t="s">
        <v>271</v>
      </c>
      <c r="C160" s="277">
        <v>376.9</v>
      </c>
      <c r="D160" s="279">
        <v>376.11666666666662</v>
      </c>
      <c r="E160" s="279">
        <v>371.03333333333325</v>
      </c>
      <c r="F160" s="279">
        <v>365.16666666666663</v>
      </c>
      <c r="G160" s="279">
        <v>360.08333333333326</v>
      </c>
      <c r="H160" s="279">
        <v>381.98333333333323</v>
      </c>
      <c r="I160" s="279">
        <v>387.06666666666661</v>
      </c>
      <c r="J160" s="279">
        <v>392.93333333333322</v>
      </c>
      <c r="K160" s="277">
        <v>381.2</v>
      </c>
      <c r="L160" s="277">
        <v>370.25</v>
      </c>
      <c r="M160" s="277">
        <v>2.6819999999999999</v>
      </c>
    </row>
    <row r="161" spans="1:13">
      <c r="A161" s="301">
        <v>152</v>
      </c>
      <c r="B161" s="277" t="s">
        <v>158</v>
      </c>
      <c r="C161" s="277">
        <v>82.15</v>
      </c>
      <c r="D161" s="279">
        <v>81.100000000000009</v>
      </c>
      <c r="E161" s="279">
        <v>78.950000000000017</v>
      </c>
      <c r="F161" s="279">
        <v>75.750000000000014</v>
      </c>
      <c r="G161" s="279">
        <v>73.600000000000023</v>
      </c>
      <c r="H161" s="279">
        <v>84.300000000000011</v>
      </c>
      <c r="I161" s="279">
        <v>86.450000000000017</v>
      </c>
      <c r="J161" s="279">
        <v>89.65</v>
      </c>
      <c r="K161" s="277">
        <v>83.25</v>
      </c>
      <c r="L161" s="277">
        <v>77.900000000000006</v>
      </c>
      <c r="M161" s="277">
        <v>374.57740999999999</v>
      </c>
    </row>
    <row r="162" spans="1:13">
      <c r="A162" s="301">
        <v>153</v>
      </c>
      <c r="B162" s="277" t="s">
        <v>157</v>
      </c>
      <c r="C162" s="277">
        <v>99.8</v>
      </c>
      <c r="D162" s="279">
        <v>98.816666666666663</v>
      </c>
      <c r="E162" s="279">
        <v>97.48333333333332</v>
      </c>
      <c r="F162" s="279">
        <v>95.166666666666657</v>
      </c>
      <c r="G162" s="279">
        <v>93.833333333333314</v>
      </c>
      <c r="H162" s="279">
        <v>101.13333333333333</v>
      </c>
      <c r="I162" s="279">
        <v>102.46666666666667</v>
      </c>
      <c r="J162" s="279">
        <v>104.78333333333333</v>
      </c>
      <c r="K162" s="277">
        <v>100.15</v>
      </c>
      <c r="L162" s="277">
        <v>96.5</v>
      </c>
      <c r="M162" s="277">
        <v>33.389690000000002</v>
      </c>
    </row>
    <row r="163" spans="1:13">
      <c r="A163" s="301">
        <v>154</v>
      </c>
      <c r="B163" s="277" t="s">
        <v>272</v>
      </c>
      <c r="C163" s="277">
        <v>3042.95</v>
      </c>
      <c r="D163" s="279">
        <v>3046.3166666666671</v>
      </c>
      <c r="E163" s="279">
        <v>3022.6333333333341</v>
      </c>
      <c r="F163" s="279">
        <v>3002.3166666666671</v>
      </c>
      <c r="G163" s="279">
        <v>2978.6333333333341</v>
      </c>
      <c r="H163" s="279">
        <v>3066.6333333333341</v>
      </c>
      <c r="I163" s="279">
        <v>3090.3166666666675</v>
      </c>
      <c r="J163" s="279">
        <v>3110.6333333333341</v>
      </c>
      <c r="K163" s="277">
        <v>3070</v>
      </c>
      <c r="L163" s="277">
        <v>3026</v>
      </c>
      <c r="M163" s="277">
        <v>0.20898</v>
      </c>
    </row>
    <row r="164" spans="1:13">
      <c r="A164" s="301">
        <v>155</v>
      </c>
      <c r="B164" s="277" t="s">
        <v>273</v>
      </c>
      <c r="C164" s="277">
        <v>1949.8</v>
      </c>
      <c r="D164" s="279">
        <v>1949.1500000000003</v>
      </c>
      <c r="E164" s="279">
        <v>1926.3000000000006</v>
      </c>
      <c r="F164" s="279">
        <v>1902.8000000000004</v>
      </c>
      <c r="G164" s="279">
        <v>1879.9500000000007</v>
      </c>
      <c r="H164" s="279">
        <v>1972.6500000000005</v>
      </c>
      <c r="I164" s="279">
        <v>1995.5000000000005</v>
      </c>
      <c r="J164" s="279">
        <v>2019.0000000000005</v>
      </c>
      <c r="K164" s="277">
        <v>1972</v>
      </c>
      <c r="L164" s="277">
        <v>1925.65</v>
      </c>
      <c r="M164" s="277">
        <v>2.2330999999999999</v>
      </c>
    </row>
    <row r="165" spans="1:13">
      <c r="A165" s="301">
        <v>156</v>
      </c>
      <c r="B165" s="277" t="s">
        <v>274</v>
      </c>
      <c r="C165" s="277">
        <v>281.60000000000002</v>
      </c>
      <c r="D165" s="279">
        <v>278.98333333333335</v>
      </c>
      <c r="E165" s="279">
        <v>273.61666666666667</v>
      </c>
      <c r="F165" s="279">
        <v>265.63333333333333</v>
      </c>
      <c r="G165" s="279">
        <v>260.26666666666665</v>
      </c>
      <c r="H165" s="279">
        <v>286.9666666666667</v>
      </c>
      <c r="I165" s="279">
        <v>292.33333333333337</v>
      </c>
      <c r="J165" s="279">
        <v>300.31666666666672</v>
      </c>
      <c r="K165" s="277">
        <v>284.35000000000002</v>
      </c>
      <c r="L165" s="277">
        <v>271</v>
      </c>
      <c r="M165" s="277">
        <v>18.673770000000001</v>
      </c>
    </row>
    <row r="166" spans="1:13">
      <c r="A166" s="301">
        <v>157</v>
      </c>
      <c r="B166" s="277" t="s">
        <v>159</v>
      </c>
      <c r="C166" s="277">
        <v>18999.3</v>
      </c>
      <c r="D166" s="279">
        <v>18981.3</v>
      </c>
      <c r="E166" s="279">
        <v>18838</v>
      </c>
      <c r="F166" s="279">
        <v>18676.7</v>
      </c>
      <c r="G166" s="279">
        <v>18533.400000000001</v>
      </c>
      <c r="H166" s="279">
        <v>19142.599999999999</v>
      </c>
      <c r="I166" s="279">
        <v>19285.899999999994</v>
      </c>
      <c r="J166" s="279">
        <v>19447.199999999997</v>
      </c>
      <c r="K166" s="277">
        <v>19124.599999999999</v>
      </c>
      <c r="L166" s="277">
        <v>18820</v>
      </c>
      <c r="M166" s="277">
        <v>0.36835000000000001</v>
      </c>
    </row>
    <row r="167" spans="1:13">
      <c r="A167" s="301">
        <v>158</v>
      </c>
      <c r="B167" s="277" t="s">
        <v>161</v>
      </c>
      <c r="C167" s="277">
        <v>250.05</v>
      </c>
      <c r="D167" s="279">
        <v>250.21666666666667</v>
      </c>
      <c r="E167" s="279">
        <v>246.68333333333334</v>
      </c>
      <c r="F167" s="279">
        <v>243.31666666666666</v>
      </c>
      <c r="G167" s="279">
        <v>239.78333333333333</v>
      </c>
      <c r="H167" s="279">
        <v>253.58333333333334</v>
      </c>
      <c r="I167" s="279">
        <v>257.11666666666667</v>
      </c>
      <c r="J167" s="279">
        <v>260.48333333333335</v>
      </c>
      <c r="K167" s="277">
        <v>253.75</v>
      </c>
      <c r="L167" s="277">
        <v>246.85</v>
      </c>
      <c r="M167" s="277">
        <v>80.234229999999997</v>
      </c>
    </row>
    <row r="168" spans="1:13">
      <c r="A168" s="301">
        <v>159</v>
      </c>
      <c r="B168" s="277" t="s">
        <v>275</v>
      </c>
      <c r="C168" s="277">
        <v>4523.5</v>
      </c>
      <c r="D168" s="279">
        <v>4535.916666666667</v>
      </c>
      <c r="E168" s="279">
        <v>4501.8333333333339</v>
      </c>
      <c r="F168" s="279">
        <v>4480.166666666667</v>
      </c>
      <c r="G168" s="279">
        <v>4446.0833333333339</v>
      </c>
      <c r="H168" s="279">
        <v>4557.5833333333339</v>
      </c>
      <c r="I168" s="279">
        <v>4591.6666666666679</v>
      </c>
      <c r="J168" s="279">
        <v>4613.3333333333339</v>
      </c>
      <c r="K168" s="277">
        <v>4570</v>
      </c>
      <c r="L168" s="277">
        <v>4514.25</v>
      </c>
      <c r="M168" s="277">
        <v>0.18909000000000001</v>
      </c>
    </row>
    <row r="169" spans="1:13">
      <c r="A169" s="301">
        <v>160</v>
      </c>
      <c r="B169" s="277" t="s">
        <v>163</v>
      </c>
      <c r="C169" s="277">
        <v>1449.8</v>
      </c>
      <c r="D169" s="279">
        <v>1449.1000000000001</v>
      </c>
      <c r="E169" s="279">
        <v>1435.7000000000003</v>
      </c>
      <c r="F169" s="279">
        <v>1421.6000000000001</v>
      </c>
      <c r="G169" s="279">
        <v>1408.2000000000003</v>
      </c>
      <c r="H169" s="279">
        <v>1463.2000000000003</v>
      </c>
      <c r="I169" s="279">
        <v>1476.6000000000004</v>
      </c>
      <c r="J169" s="279">
        <v>1490.7000000000003</v>
      </c>
      <c r="K169" s="277">
        <v>1462.5</v>
      </c>
      <c r="L169" s="277">
        <v>1435</v>
      </c>
      <c r="M169" s="277">
        <v>10.588480000000001</v>
      </c>
    </row>
    <row r="170" spans="1:13">
      <c r="A170" s="301">
        <v>161</v>
      </c>
      <c r="B170" s="277" t="s">
        <v>160</v>
      </c>
      <c r="C170" s="277">
        <v>1425</v>
      </c>
      <c r="D170" s="279">
        <v>1430.2666666666667</v>
      </c>
      <c r="E170" s="279">
        <v>1410.7833333333333</v>
      </c>
      <c r="F170" s="279">
        <v>1396.5666666666666</v>
      </c>
      <c r="G170" s="279">
        <v>1377.0833333333333</v>
      </c>
      <c r="H170" s="279">
        <v>1444.4833333333333</v>
      </c>
      <c r="I170" s="279">
        <v>1463.9666666666665</v>
      </c>
      <c r="J170" s="279">
        <v>1478.1833333333334</v>
      </c>
      <c r="K170" s="277">
        <v>1449.75</v>
      </c>
      <c r="L170" s="277">
        <v>1416.05</v>
      </c>
      <c r="M170" s="277">
        <v>10.084759999999999</v>
      </c>
    </row>
    <row r="171" spans="1:13">
      <c r="A171" s="301">
        <v>162</v>
      </c>
      <c r="B171" s="277" t="s">
        <v>491</v>
      </c>
      <c r="C171" s="277">
        <v>899.45</v>
      </c>
      <c r="D171" s="279">
        <v>900.35</v>
      </c>
      <c r="E171" s="279">
        <v>890.2</v>
      </c>
      <c r="F171" s="279">
        <v>880.95</v>
      </c>
      <c r="G171" s="279">
        <v>870.80000000000007</v>
      </c>
      <c r="H171" s="279">
        <v>909.6</v>
      </c>
      <c r="I171" s="279">
        <v>919.74999999999989</v>
      </c>
      <c r="J171" s="279">
        <v>929</v>
      </c>
      <c r="K171" s="277">
        <v>910.5</v>
      </c>
      <c r="L171" s="277">
        <v>891.1</v>
      </c>
      <c r="M171" s="277">
        <v>1.9567099999999999</v>
      </c>
    </row>
    <row r="172" spans="1:13">
      <c r="A172" s="301">
        <v>163</v>
      </c>
      <c r="B172" s="277" t="s">
        <v>162</v>
      </c>
      <c r="C172" s="277">
        <v>101.5</v>
      </c>
      <c r="D172" s="279">
        <v>100.39999999999999</v>
      </c>
      <c r="E172" s="279">
        <v>96.84999999999998</v>
      </c>
      <c r="F172" s="279">
        <v>92.199999999999989</v>
      </c>
      <c r="G172" s="279">
        <v>88.649999999999977</v>
      </c>
      <c r="H172" s="279">
        <v>105.04999999999998</v>
      </c>
      <c r="I172" s="279">
        <v>108.6</v>
      </c>
      <c r="J172" s="279">
        <v>113.24999999999999</v>
      </c>
      <c r="K172" s="277">
        <v>103.95</v>
      </c>
      <c r="L172" s="277">
        <v>95.75</v>
      </c>
      <c r="M172" s="277">
        <v>227.60943</v>
      </c>
    </row>
    <row r="173" spans="1:13">
      <c r="A173" s="301">
        <v>164</v>
      </c>
      <c r="B173" s="277" t="s">
        <v>165</v>
      </c>
      <c r="C173" s="277">
        <v>181.2</v>
      </c>
      <c r="D173" s="279">
        <v>181.91666666666666</v>
      </c>
      <c r="E173" s="279">
        <v>175.73333333333332</v>
      </c>
      <c r="F173" s="279">
        <v>170.26666666666665</v>
      </c>
      <c r="G173" s="279">
        <v>164.08333333333331</v>
      </c>
      <c r="H173" s="279">
        <v>187.38333333333333</v>
      </c>
      <c r="I173" s="279">
        <v>193.56666666666666</v>
      </c>
      <c r="J173" s="279">
        <v>199.03333333333333</v>
      </c>
      <c r="K173" s="277">
        <v>188.1</v>
      </c>
      <c r="L173" s="277">
        <v>176.45</v>
      </c>
      <c r="M173" s="277">
        <v>247.85429999999999</v>
      </c>
    </row>
    <row r="174" spans="1:13">
      <c r="A174" s="301">
        <v>165</v>
      </c>
      <c r="B174" s="277" t="s">
        <v>276</v>
      </c>
      <c r="C174" s="277">
        <v>256.39999999999998</v>
      </c>
      <c r="D174" s="279">
        <v>253.81666666666669</v>
      </c>
      <c r="E174" s="279">
        <v>248.63333333333338</v>
      </c>
      <c r="F174" s="279">
        <v>240.8666666666667</v>
      </c>
      <c r="G174" s="279">
        <v>235.68333333333339</v>
      </c>
      <c r="H174" s="279">
        <v>261.58333333333337</v>
      </c>
      <c r="I174" s="279">
        <v>266.76666666666671</v>
      </c>
      <c r="J174" s="279">
        <v>274.53333333333336</v>
      </c>
      <c r="K174" s="277">
        <v>259</v>
      </c>
      <c r="L174" s="277">
        <v>246.05</v>
      </c>
      <c r="M174" s="277">
        <v>9.77257</v>
      </c>
    </row>
    <row r="175" spans="1:13">
      <c r="A175" s="301">
        <v>166</v>
      </c>
      <c r="B175" s="277" t="s">
        <v>277</v>
      </c>
      <c r="C175" s="277">
        <v>10081.4</v>
      </c>
      <c r="D175" s="279">
        <v>10068.800000000001</v>
      </c>
      <c r="E175" s="279">
        <v>9937.6000000000022</v>
      </c>
      <c r="F175" s="279">
        <v>9793.8000000000011</v>
      </c>
      <c r="G175" s="279">
        <v>9662.6000000000022</v>
      </c>
      <c r="H175" s="279">
        <v>10212.600000000002</v>
      </c>
      <c r="I175" s="279">
        <v>10343.800000000003</v>
      </c>
      <c r="J175" s="279">
        <v>10487.600000000002</v>
      </c>
      <c r="K175" s="277">
        <v>10200</v>
      </c>
      <c r="L175" s="277">
        <v>9925</v>
      </c>
      <c r="M175" s="277">
        <v>0.20807</v>
      </c>
    </row>
    <row r="176" spans="1:13">
      <c r="A176" s="301">
        <v>167</v>
      </c>
      <c r="B176" s="277" t="s">
        <v>164</v>
      </c>
      <c r="C176" s="277">
        <v>35.1</v>
      </c>
      <c r="D176" s="279">
        <v>34.65</v>
      </c>
      <c r="E176" s="279">
        <v>34.049999999999997</v>
      </c>
      <c r="F176" s="279">
        <v>33</v>
      </c>
      <c r="G176" s="279">
        <v>32.4</v>
      </c>
      <c r="H176" s="279">
        <v>35.699999999999996</v>
      </c>
      <c r="I176" s="279">
        <v>36.300000000000004</v>
      </c>
      <c r="J176" s="279">
        <v>37.349999999999994</v>
      </c>
      <c r="K176" s="277">
        <v>35.25</v>
      </c>
      <c r="L176" s="277">
        <v>33.6</v>
      </c>
      <c r="M176" s="277">
        <v>456.26715000000002</v>
      </c>
    </row>
    <row r="177" spans="1:13">
      <c r="A177" s="301">
        <v>168</v>
      </c>
      <c r="B177" s="277" t="s">
        <v>278</v>
      </c>
      <c r="C177" s="277">
        <v>367</v>
      </c>
      <c r="D177" s="279">
        <v>370.3</v>
      </c>
      <c r="E177" s="279">
        <v>361.70000000000005</v>
      </c>
      <c r="F177" s="279">
        <v>356.40000000000003</v>
      </c>
      <c r="G177" s="279">
        <v>347.80000000000007</v>
      </c>
      <c r="H177" s="279">
        <v>375.6</v>
      </c>
      <c r="I177" s="279">
        <v>384.20000000000005</v>
      </c>
      <c r="J177" s="279">
        <v>389.5</v>
      </c>
      <c r="K177" s="277">
        <v>378.9</v>
      </c>
      <c r="L177" s="277">
        <v>365</v>
      </c>
      <c r="M177" s="277">
        <v>1.0605599999999999</v>
      </c>
    </row>
    <row r="178" spans="1:13">
      <c r="A178" s="301">
        <v>169</v>
      </c>
      <c r="B178" s="277" t="s">
        <v>168</v>
      </c>
      <c r="C178" s="277">
        <v>182.15</v>
      </c>
      <c r="D178" s="279">
        <v>183.5333333333333</v>
      </c>
      <c r="E178" s="279">
        <v>177.06666666666661</v>
      </c>
      <c r="F178" s="279">
        <v>171.98333333333329</v>
      </c>
      <c r="G178" s="279">
        <v>165.51666666666659</v>
      </c>
      <c r="H178" s="279">
        <v>188.61666666666662</v>
      </c>
      <c r="I178" s="279">
        <v>195.08333333333331</v>
      </c>
      <c r="J178" s="279">
        <v>200.16666666666663</v>
      </c>
      <c r="K178" s="277">
        <v>190</v>
      </c>
      <c r="L178" s="277">
        <v>178.45</v>
      </c>
      <c r="M178" s="277">
        <v>366.07695000000001</v>
      </c>
    </row>
    <row r="179" spans="1:13">
      <c r="A179" s="301">
        <v>170</v>
      </c>
      <c r="B179" s="277" t="s">
        <v>169</v>
      </c>
      <c r="C179" s="277">
        <v>114.6</v>
      </c>
      <c r="D179" s="279">
        <v>114.18333333333334</v>
      </c>
      <c r="E179" s="279">
        <v>111.86666666666667</v>
      </c>
      <c r="F179" s="279">
        <v>109.13333333333334</v>
      </c>
      <c r="G179" s="279">
        <v>106.81666666666668</v>
      </c>
      <c r="H179" s="279">
        <v>116.91666666666667</v>
      </c>
      <c r="I179" s="279">
        <v>119.23333333333333</v>
      </c>
      <c r="J179" s="279">
        <v>121.96666666666667</v>
      </c>
      <c r="K179" s="277">
        <v>116.5</v>
      </c>
      <c r="L179" s="277">
        <v>111.45</v>
      </c>
      <c r="M179" s="277">
        <v>167.14892</v>
      </c>
    </row>
    <row r="180" spans="1:13">
      <c r="A180" s="301">
        <v>171</v>
      </c>
      <c r="B180" s="277" t="s">
        <v>279</v>
      </c>
      <c r="C180" s="277">
        <v>467.1</v>
      </c>
      <c r="D180" s="279">
        <v>466.7</v>
      </c>
      <c r="E180" s="279">
        <v>465.4</v>
      </c>
      <c r="F180" s="279">
        <v>463.7</v>
      </c>
      <c r="G180" s="279">
        <v>462.4</v>
      </c>
      <c r="H180" s="279">
        <v>468.4</v>
      </c>
      <c r="I180" s="279">
        <v>469.70000000000005</v>
      </c>
      <c r="J180" s="279">
        <v>471.4</v>
      </c>
      <c r="K180" s="277">
        <v>468</v>
      </c>
      <c r="L180" s="277">
        <v>465</v>
      </c>
      <c r="M180" s="277">
        <v>0.70606999999999998</v>
      </c>
    </row>
    <row r="181" spans="1:13">
      <c r="A181" s="301">
        <v>172</v>
      </c>
      <c r="B181" s="277" t="s">
        <v>170</v>
      </c>
      <c r="C181" s="277">
        <v>2097.0500000000002</v>
      </c>
      <c r="D181" s="279">
        <v>2102.9833333333336</v>
      </c>
      <c r="E181" s="279">
        <v>2082.0666666666671</v>
      </c>
      <c r="F181" s="279">
        <v>2067.0833333333335</v>
      </c>
      <c r="G181" s="279">
        <v>2046.166666666667</v>
      </c>
      <c r="H181" s="279">
        <v>2117.9666666666672</v>
      </c>
      <c r="I181" s="279">
        <v>2138.8833333333332</v>
      </c>
      <c r="J181" s="279">
        <v>2153.8666666666672</v>
      </c>
      <c r="K181" s="277">
        <v>2123.9</v>
      </c>
      <c r="L181" s="277">
        <v>2088</v>
      </c>
      <c r="M181" s="277">
        <v>104.02292</v>
      </c>
    </row>
    <row r="182" spans="1:13">
      <c r="A182" s="301">
        <v>173</v>
      </c>
      <c r="B182" s="277" t="s">
        <v>3524</v>
      </c>
      <c r="C182" s="277">
        <v>808.5</v>
      </c>
      <c r="D182" s="279">
        <v>811.35</v>
      </c>
      <c r="E182" s="279">
        <v>804.15000000000009</v>
      </c>
      <c r="F182" s="279">
        <v>799.80000000000007</v>
      </c>
      <c r="G182" s="279">
        <v>792.60000000000014</v>
      </c>
      <c r="H182" s="279">
        <v>815.7</v>
      </c>
      <c r="I182" s="279">
        <v>822.90000000000009</v>
      </c>
      <c r="J182" s="279">
        <v>827.25</v>
      </c>
      <c r="K182" s="277">
        <v>818.55</v>
      </c>
      <c r="L182" s="277">
        <v>807</v>
      </c>
      <c r="M182" s="277">
        <v>17.430530000000001</v>
      </c>
    </row>
    <row r="183" spans="1:13">
      <c r="A183" s="301">
        <v>174</v>
      </c>
      <c r="B183" s="277" t="s">
        <v>280</v>
      </c>
      <c r="C183" s="277">
        <v>852.85</v>
      </c>
      <c r="D183" s="279">
        <v>855.5333333333333</v>
      </c>
      <c r="E183" s="279">
        <v>846.31666666666661</v>
      </c>
      <c r="F183" s="279">
        <v>839.7833333333333</v>
      </c>
      <c r="G183" s="279">
        <v>830.56666666666661</v>
      </c>
      <c r="H183" s="279">
        <v>862.06666666666661</v>
      </c>
      <c r="I183" s="279">
        <v>871.2833333333333</v>
      </c>
      <c r="J183" s="279">
        <v>877.81666666666661</v>
      </c>
      <c r="K183" s="277">
        <v>864.75</v>
      </c>
      <c r="L183" s="277">
        <v>849</v>
      </c>
      <c r="M183" s="277">
        <v>6.6013799999999998</v>
      </c>
    </row>
    <row r="184" spans="1:13">
      <c r="A184" s="301">
        <v>175</v>
      </c>
      <c r="B184" s="277" t="s">
        <v>175</v>
      </c>
      <c r="C184" s="277">
        <v>4252.3500000000004</v>
      </c>
      <c r="D184" s="279">
        <v>4276.0333333333338</v>
      </c>
      <c r="E184" s="279">
        <v>4202.0666666666675</v>
      </c>
      <c r="F184" s="279">
        <v>4151.7833333333338</v>
      </c>
      <c r="G184" s="279">
        <v>4077.8166666666675</v>
      </c>
      <c r="H184" s="279">
        <v>4326.3166666666675</v>
      </c>
      <c r="I184" s="279">
        <v>4400.2833333333328</v>
      </c>
      <c r="J184" s="279">
        <v>4450.5666666666675</v>
      </c>
      <c r="K184" s="277">
        <v>4350</v>
      </c>
      <c r="L184" s="277">
        <v>4225.75</v>
      </c>
      <c r="M184" s="277">
        <v>2.82558</v>
      </c>
    </row>
    <row r="185" spans="1:13">
      <c r="A185" s="301">
        <v>176</v>
      </c>
      <c r="B185" s="277" t="s">
        <v>173</v>
      </c>
      <c r="C185" s="277">
        <v>22080.2</v>
      </c>
      <c r="D185" s="279">
        <v>22034.95</v>
      </c>
      <c r="E185" s="279">
        <v>21833.45</v>
      </c>
      <c r="F185" s="279">
        <v>21586.7</v>
      </c>
      <c r="G185" s="279">
        <v>21385.200000000001</v>
      </c>
      <c r="H185" s="279">
        <v>22281.7</v>
      </c>
      <c r="I185" s="279">
        <v>22483.200000000001</v>
      </c>
      <c r="J185" s="279">
        <v>22729.95</v>
      </c>
      <c r="K185" s="277">
        <v>22236.45</v>
      </c>
      <c r="L185" s="277">
        <v>21788.2</v>
      </c>
      <c r="M185" s="277">
        <v>0.37684000000000001</v>
      </c>
    </row>
    <row r="186" spans="1:13">
      <c r="A186" s="301">
        <v>177</v>
      </c>
      <c r="B186" s="277" t="s">
        <v>176</v>
      </c>
      <c r="C186" s="277">
        <v>687.8</v>
      </c>
      <c r="D186" s="279">
        <v>687.44999999999993</v>
      </c>
      <c r="E186" s="279">
        <v>678.39999999999986</v>
      </c>
      <c r="F186" s="279">
        <v>668.99999999999989</v>
      </c>
      <c r="G186" s="279">
        <v>659.94999999999982</v>
      </c>
      <c r="H186" s="279">
        <v>696.84999999999991</v>
      </c>
      <c r="I186" s="279">
        <v>705.89999999999986</v>
      </c>
      <c r="J186" s="279">
        <v>715.3</v>
      </c>
      <c r="K186" s="277">
        <v>696.5</v>
      </c>
      <c r="L186" s="277">
        <v>678.05</v>
      </c>
      <c r="M186" s="277">
        <v>29.251709999999999</v>
      </c>
    </row>
    <row r="187" spans="1:13">
      <c r="A187" s="301">
        <v>178</v>
      </c>
      <c r="B187" s="277" t="s">
        <v>174</v>
      </c>
      <c r="C187" s="277">
        <v>1216.4000000000001</v>
      </c>
      <c r="D187" s="279">
        <v>1219.1833333333334</v>
      </c>
      <c r="E187" s="279">
        <v>1204.6666666666667</v>
      </c>
      <c r="F187" s="279">
        <v>1192.9333333333334</v>
      </c>
      <c r="G187" s="279">
        <v>1178.4166666666667</v>
      </c>
      <c r="H187" s="279">
        <v>1230.9166666666667</v>
      </c>
      <c r="I187" s="279">
        <v>1245.4333333333332</v>
      </c>
      <c r="J187" s="279">
        <v>1257.1666666666667</v>
      </c>
      <c r="K187" s="277">
        <v>1233.7</v>
      </c>
      <c r="L187" s="277">
        <v>1207.45</v>
      </c>
      <c r="M187" s="277">
        <v>6.1025099999999997</v>
      </c>
    </row>
    <row r="188" spans="1:13">
      <c r="A188" s="301">
        <v>179</v>
      </c>
      <c r="B188" s="277" t="s">
        <v>172</v>
      </c>
      <c r="C188" s="277">
        <v>194.75</v>
      </c>
      <c r="D188" s="279">
        <v>194.78333333333333</v>
      </c>
      <c r="E188" s="279">
        <v>193.21666666666667</v>
      </c>
      <c r="F188" s="279">
        <v>191.68333333333334</v>
      </c>
      <c r="G188" s="279">
        <v>190.11666666666667</v>
      </c>
      <c r="H188" s="279">
        <v>196.31666666666666</v>
      </c>
      <c r="I188" s="279">
        <v>197.88333333333333</v>
      </c>
      <c r="J188" s="279">
        <v>199.41666666666666</v>
      </c>
      <c r="K188" s="277">
        <v>196.35</v>
      </c>
      <c r="L188" s="277">
        <v>193.25</v>
      </c>
      <c r="M188" s="277">
        <v>375.05378999999999</v>
      </c>
    </row>
    <row r="189" spans="1:13">
      <c r="A189" s="301">
        <v>180</v>
      </c>
      <c r="B189" s="277" t="s">
        <v>171</v>
      </c>
      <c r="C189" s="277">
        <v>41.8</v>
      </c>
      <c r="D189" s="279">
        <v>41.216666666666669</v>
      </c>
      <c r="E189" s="279">
        <v>40.233333333333334</v>
      </c>
      <c r="F189" s="279">
        <v>38.666666666666664</v>
      </c>
      <c r="G189" s="279">
        <v>37.68333333333333</v>
      </c>
      <c r="H189" s="279">
        <v>42.783333333333339</v>
      </c>
      <c r="I189" s="279">
        <v>43.766666666666673</v>
      </c>
      <c r="J189" s="279">
        <v>45.333333333333343</v>
      </c>
      <c r="K189" s="277">
        <v>42.2</v>
      </c>
      <c r="L189" s="277">
        <v>39.65</v>
      </c>
      <c r="M189" s="277">
        <v>291.29315000000003</v>
      </c>
    </row>
    <row r="190" spans="1:13">
      <c r="A190" s="301">
        <v>181</v>
      </c>
      <c r="B190" s="277" t="s">
        <v>178</v>
      </c>
      <c r="C190" s="277">
        <v>522.29999999999995</v>
      </c>
      <c r="D190" s="279">
        <v>524.41666666666663</v>
      </c>
      <c r="E190" s="279">
        <v>518.93333333333328</v>
      </c>
      <c r="F190" s="279">
        <v>515.56666666666661</v>
      </c>
      <c r="G190" s="279">
        <v>510.08333333333326</v>
      </c>
      <c r="H190" s="279">
        <v>527.7833333333333</v>
      </c>
      <c r="I190" s="279">
        <v>533.26666666666665</v>
      </c>
      <c r="J190" s="279">
        <v>536.63333333333333</v>
      </c>
      <c r="K190" s="277">
        <v>529.9</v>
      </c>
      <c r="L190" s="277">
        <v>521.04999999999995</v>
      </c>
      <c r="M190" s="277">
        <v>48.86692</v>
      </c>
    </row>
    <row r="191" spans="1:13">
      <c r="A191" s="301">
        <v>182</v>
      </c>
      <c r="B191" s="277" t="s">
        <v>179</v>
      </c>
      <c r="C191" s="277">
        <v>471.05</v>
      </c>
      <c r="D191" s="279">
        <v>458.98333333333335</v>
      </c>
      <c r="E191" s="279">
        <v>442.56666666666672</v>
      </c>
      <c r="F191" s="279">
        <v>414.08333333333337</v>
      </c>
      <c r="G191" s="279">
        <v>397.66666666666674</v>
      </c>
      <c r="H191" s="279">
        <v>487.4666666666667</v>
      </c>
      <c r="I191" s="279">
        <v>503.88333333333333</v>
      </c>
      <c r="J191" s="279">
        <v>532.36666666666667</v>
      </c>
      <c r="K191" s="277">
        <v>475.4</v>
      </c>
      <c r="L191" s="277">
        <v>430.5</v>
      </c>
      <c r="M191" s="277">
        <v>82.963329999999999</v>
      </c>
    </row>
    <row r="192" spans="1:13">
      <c r="A192" s="301">
        <v>183</v>
      </c>
      <c r="B192" s="277" t="s">
        <v>282</v>
      </c>
      <c r="C192" s="277">
        <v>477.95</v>
      </c>
      <c r="D192" s="279">
        <v>479.86666666666662</v>
      </c>
      <c r="E192" s="279">
        <v>474.48333333333323</v>
      </c>
      <c r="F192" s="279">
        <v>471.01666666666659</v>
      </c>
      <c r="G192" s="279">
        <v>465.63333333333321</v>
      </c>
      <c r="H192" s="279">
        <v>483.33333333333326</v>
      </c>
      <c r="I192" s="279">
        <v>488.71666666666658</v>
      </c>
      <c r="J192" s="279">
        <v>492.18333333333328</v>
      </c>
      <c r="K192" s="277">
        <v>485.25</v>
      </c>
      <c r="L192" s="277">
        <v>476.4</v>
      </c>
      <c r="M192" s="277">
        <v>1.7015199999999999</v>
      </c>
    </row>
    <row r="193" spans="1:13">
      <c r="A193" s="301">
        <v>184</v>
      </c>
      <c r="B193" s="277" t="s">
        <v>192</v>
      </c>
      <c r="C193" s="277">
        <v>450.05</v>
      </c>
      <c r="D193" s="279">
        <v>443.51666666666665</v>
      </c>
      <c r="E193" s="279">
        <v>434.08333333333331</v>
      </c>
      <c r="F193" s="279">
        <v>418.11666666666667</v>
      </c>
      <c r="G193" s="279">
        <v>408.68333333333334</v>
      </c>
      <c r="H193" s="279">
        <v>459.48333333333329</v>
      </c>
      <c r="I193" s="279">
        <v>468.91666666666669</v>
      </c>
      <c r="J193" s="279">
        <v>484.88333333333327</v>
      </c>
      <c r="K193" s="277">
        <v>452.95</v>
      </c>
      <c r="L193" s="277">
        <v>427.55</v>
      </c>
      <c r="M193" s="277">
        <v>33.058869999999999</v>
      </c>
    </row>
    <row r="194" spans="1:13">
      <c r="A194" s="301">
        <v>185</v>
      </c>
      <c r="B194" s="277" t="s">
        <v>187</v>
      </c>
      <c r="C194" s="277">
        <v>2252.85</v>
      </c>
      <c r="D194" s="279">
        <v>2256.4833333333331</v>
      </c>
      <c r="E194" s="279">
        <v>2236.4166666666661</v>
      </c>
      <c r="F194" s="279">
        <v>2219.9833333333331</v>
      </c>
      <c r="G194" s="279">
        <v>2199.9166666666661</v>
      </c>
      <c r="H194" s="279">
        <v>2272.9166666666661</v>
      </c>
      <c r="I194" s="279">
        <v>2292.9833333333327</v>
      </c>
      <c r="J194" s="279">
        <v>2309.4166666666661</v>
      </c>
      <c r="K194" s="277">
        <v>2276.5500000000002</v>
      </c>
      <c r="L194" s="277">
        <v>2240.0500000000002</v>
      </c>
      <c r="M194" s="277">
        <v>28.952649999999998</v>
      </c>
    </row>
    <row r="195" spans="1:13">
      <c r="A195" s="301">
        <v>186</v>
      </c>
      <c r="B195" s="277" t="s">
        <v>3465</v>
      </c>
      <c r="C195" s="277">
        <v>549.25</v>
      </c>
      <c r="D195" s="279">
        <v>547.5</v>
      </c>
      <c r="E195" s="279">
        <v>541.79999999999995</v>
      </c>
      <c r="F195" s="279">
        <v>534.34999999999991</v>
      </c>
      <c r="G195" s="279">
        <v>528.64999999999986</v>
      </c>
      <c r="H195" s="279">
        <v>554.95000000000005</v>
      </c>
      <c r="I195" s="279">
        <v>560.65000000000009</v>
      </c>
      <c r="J195" s="279">
        <v>568.10000000000014</v>
      </c>
      <c r="K195" s="277">
        <v>553.20000000000005</v>
      </c>
      <c r="L195" s="277">
        <v>540.04999999999995</v>
      </c>
      <c r="M195" s="277">
        <v>48.123759999999997</v>
      </c>
    </row>
    <row r="196" spans="1:13">
      <c r="A196" s="301">
        <v>187</v>
      </c>
      <c r="B196" s="277" t="s">
        <v>183</v>
      </c>
      <c r="C196" s="277">
        <v>121.7</v>
      </c>
      <c r="D196" s="279">
        <v>122.81666666666668</v>
      </c>
      <c r="E196" s="279">
        <v>119.98333333333335</v>
      </c>
      <c r="F196" s="279">
        <v>118.26666666666667</v>
      </c>
      <c r="G196" s="279">
        <v>115.43333333333334</v>
      </c>
      <c r="H196" s="279">
        <v>124.53333333333336</v>
      </c>
      <c r="I196" s="279">
        <v>127.3666666666667</v>
      </c>
      <c r="J196" s="279">
        <v>129.08333333333337</v>
      </c>
      <c r="K196" s="277">
        <v>125.65</v>
      </c>
      <c r="L196" s="277">
        <v>121.1</v>
      </c>
      <c r="M196" s="277">
        <v>435.33456999999999</v>
      </c>
    </row>
    <row r="197" spans="1:13">
      <c r="A197" s="301">
        <v>188</v>
      </c>
      <c r="B197" s="268" t="s">
        <v>185</v>
      </c>
      <c r="C197" s="268">
        <v>61.4</v>
      </c>
      <c r="D197" s="308">
        <v>59.9</v>
      </c>
      <c r="E197" s="308">
        <v>57.5</v>
      </c>
      <c r="F197" s="308">
        <v>53.6</v>
      </c>
      <c r="G197" s="308">
        <v>51.2</v>
      </c>
      <c r="H197" s="308">
        <v>63.8</v>
      </c>
      <c r="I197" s="308">
        <v>66.199999999999989</v>
      </c>
      <c r="J197" s="308">
        <v>70.099999999999994</v>
      </c>
      <c r="K197" s="268">
        <v>62.3</v>
      </c>
      <c r="L197" s="268">
        <v>56</v>
      </c>
      <c r="M197" s="268">
        <v>1171.1975399999999</v>
      </c>
    </row>
    <row r="198" spans="1:13">
      <c r="A198" s="301">
        <v>189</v>
      </c>
      <c r="B198" s="268" t="s">
        <v>186</v>
      </c>
      <c r="C198" s="268">
        <v>432.6</v>
      </c>
      <c r="D198" s="308">
        <v>431.31666666666666</v>
      </c>
      <c r="E198" s="308">
        <v>424.33333333333331</v>
      </c>
      <c r="F198" s="308">
        <v>416.06666666666666</v>
      </c>
      <c r="G198" s="308">
        <v>409.08333333333331</v>
      </c>
      <c r="H198" s="308">
        <v>439.58333333333331</v>
      </c>
      <c r="I198" s="308">
        <v>446.56666666666666</v>
      </c>
      <c r="J198" s="308">
        <v>454.83333333333331</v>
      </c>
      <c r="K198" s="268">
        <v>438.3</v>
      </c>
      <c r="L198" s="268">
        <v>423.05</v>
      </c>
      <c r="M198" s="268">
        <v>158.46609000000001</v>
      </c>
    </row>
    <row r="199" spans="1:13">
      <c r="A199" s="301">
        <v>190</v>
      </c>
      <c r="B199" s="268" t="s">
        <v>188</v>
      </c>
      <c r="C199" s="268">
        <v>726.4</v>
      </c>
      <c r="D199" s="308">
        <v>724.86666666666679</v>
      </c>
      <c r="E199" s="308">
        <v>717.73333333333358</v>
      </c>
      <c r="F199" s="308">
        <v>709.06666666666683</v>
      </c>
      <c r="G199" s="308">
        <v>701.93333333333362</v>
      </c>
      <c r="H199" s="308">
        <v>733.53333333333353</v>
      </c>
      <c r="I199" s="308">
        <v>740.66666666666674</v>
      </c>
      <c r="J199" s="308">
        <v>749.33333333333348</v>
      </c>
      <c r="K199" s="268">
        <v>732</v>
      </c>
      <c r="L199" s="268">
        <v>716.2</v>
      </c>
      <c r="M199" s="268">
        <v>66.106319999999997</v>
      </c>
    </row>
    <row r="200" spans="1:13">
      <c r="A200" s="301">
        <v>191</v>
      </c>
      <c r="B200" s="268" t="s">
        <v>167</v>
      </c>
      <c r="C200" s="268">
        <v>718.7</v>
      </c>
      <c r="D200" s="308">
        <v>710.5</v>
      </c>
      <c r="E200" s="308">
        <v>698.2</v>
      </c>
      <c r="F200" s="308">
        <v>677.7</v>
      </c>
      <c r="G200" s="308">
        <v>665.40000000000009</v>
      </c>
      <c r="H200" s="308">
        <v>731</v>
      </c>
      <c r="I200" s="308">
        <v>743.3</v>
      </c>
      <c r="J200" s="308">
        <v>763.8</v>
      </c>
      <c r="K200" s="268">
        <v>722.8</v>
      </c>
      <c r="L200" s="268">
        <v>690</v>
      </c>
      <c r="M200" s="268">
        <v>15.4838</v>
      </c>
    </row>
    <row r="201" spans="1:13">
      <c r="A201" s="301">
        <v>192</v>
      </c>
      <c r="B201" s="268" t="s">
        <v>189</v>
      </c>
      <c r="C201" s="268">
        <v>1125.7</v>
      </c>
      <c r="D201" s="308">
        <v>1127.6333333333334</v>
      </c>
      <c r="E201" s="308">
        <v>1116.8666666666668</v>
      </c>
      <c r="F201" s="308">
        <v>1108.0333333333333</v>
      </c>
      <c r="G201" s="308">
        <v>1097.2666666666667</v>
      </c>
      <c r="H201" s="308">
        <v>1136.4666666666669</v>
      </c>
      <c r="I201" s="308">
        <v>1147.2333333333338</v>
      </c>
      <c r="J201" s="308">
        <v>1156.0666666666671</v>
      </c>
      <c r="K201" s="268">
        <v>1138.4000000000001</v>
      </c>
      <c r="L201" s="268">
        <v>1118.8</v>
      </c>
      <c r="M201" s="268">
        <v>27.273099999999999</v>
      </c>
    </row>
    <row r="202" spans="1:13">
      <c r="A202" s="301">
        <v>193</v>
      </c>
      <c r="B202" s="268" t="s">
        <v>190</v>
      </c>
      <c r="C202" s="268">
        <v>2814.65</v>
      </c>
      <c r="D202" s="308">
        <v>2806.5499999999997</v>
      </c>
      <c r="E202" s="308">
        <v>2788.1999999999994</v>
      </c>
      <c r="F202" s="308">
        <v>2761.7499999999995</v>
      </c>
      <c r="G202" s="308">
        <v>2743.3999999999992</v>
      </c>
      <c r="H202" s="308">
        <v>2832.9999999999995</v>
      </c>
      <c r="I202" s="308">
        <v>2851.35</v>
      </c>
      <c r="J202" s="308">
        <v>2877.7999999999997</v>
      </c>
      <c r="K202" s="268">
        <v>2824.9</v>
      </c>
      <c r="L202" s="268">
        <v>2780.1</v>
      </c>
      <c r="M202" s="268">
        <v>3.8561200000000002</v>
      </c>
    </row>
    <row r="203" spans="1:13">
      <c r="A203" s="301">
        <v>194</v>
      </c>
      <c r="B203" s="268" t="s">
        <v>191</v>
      </c>
      <c r="C203" s="268">
        <v>359.95</v>
      </c>
      <c r="D203" s="308">
        <v>356.95</v>
      </c>
      <c r="E203" s="308">
        <v>345</v>
      </c>
      <c r="F203" s="308">
        <v>330.05</v>
      </c>
      <c r="G203" s="308">
        <v>318.10000000000002</v>
      </c>
      <c r="H203" s="308">
        <v>371.9</v>
      </c>
      <c r="I203" s="308">
        <v>383.84999999999991</v>
      </c>
      <c r="J203" s="308">
        <v>398.79999999999995</v>
      </c>
      <c r="K203" s="268">
        <v>368.9</v>
      </c>
      <c r="L203" s="268">
        <v>342</v>
      </c>
      <c r="M203" s="268">
        <v>54.732590000000002</v>
      </c>
    </row>
    <row r="204" spans="1:13">
      <c r="A204" s="301">
        <v>195</v>
      </c>
      <c r="B204" s="268" t="s">
        <v>550</v>
      </c>
      <c r="C204" s="268">
        <v>613.25</v>
      </c>
      <c r="D204" s="308">
        <v>613.5</v>
      </c>
      <c r="E204" s="308">
        <v>602.4</v>
      </c>
      <c r="F204" s="308">
        <v>591.54999999999995</v>
      </c>
      <c r="G204" s="308">
        <v>580.44999999999993</v>
      </c>
      <c r="H204" s="308">
        <v>624.35</v>
      </c>
      <c r="I204" s="308">
        <v>635.44999999999993</v>
      </c>
      <c r="J204" s="308">
        <v>646.30000000000007</v>
      </c>
      <c r="K204" s="268">
        <v>624.6</v>
      </c>
      <c r="L204" s="268">
        <v>602.65</v>
      </c>
      <c r="M204" s="268">
        <v>6.2352800000000004</v>
      </c>
    </row>
    <row r="205" spans="1:13">
      <c r="A205" s="301">
        <v>196</v>
      </c>
      <c r="B205" s="268" t="s">
        <v>197</v>
      </c>
      <c r="C205" s="268">
        <v>491.9</v>
      </c>
      <c r="D205" s="308">
        <v>492.63333333333338</v>
      </c>
      <c r="E205" s="308">
        <v>486.51666666666677</v>
      </c>
      <c r="F205" s="308">
        <v>481.13333333333338</v>
      </c>
      <c r="G205" s="308">
        <v>475.01666666666677</v>
      </c>
      <c r="H205" s="308">
        <v>498.01666666666677</v>
      </c>
      <c r="I205" s="308">
        <v>504.13333333333344</v>
      </c>
      <c r="J205" s="308">
        <v>509.51666666666677</v>
      </c>
      <c r="K205" s="268">
        <v>498.75</v>
      </c>
      <c r="L205" s="268">
        <v>487.25</v>
      </c>
      <c r="M205" s="268">
        <v>30.815999999999999</v>
      </c>
    </row>
    <row r="206" spans="1:13">
      <c r="A206" s="301">
        <v>197</v>
      </c>
      <c r="B206" s="268" t="s">
        <v>195</v>
      </c>
      <c r="C206" s="268">
        <v>4144.25</v>
      </c>
      <c r="D206" s="308">
        <v>4157.666666666667</v>
      </c>
      <c r="E206" s="308">
        <v>4117.9833333333336</v>
      </c>
      <c r="F206" s="308">
        <v>4091.7166666666662</v>
      </c>
      <c r="G206" s="308">
        <v>4052.0333333333328</v>
      </c>
      <c r="H206" s="308">
        <v>4183.9333333333343</v>
      </c>
      <c r="I206" s="308">
        <v>4223.6166666666668</v>
      </c>
      <c r="J206" s="308">
        <v>4249.883333333335</v>
      </c>
      <c r="K206" s="268">
        <v>4197.3500000000004</v>
      </c>
      <c r="L206" s="268">
        <v>4131.3999999999996</v>
      </c>
      <c r="M206" s="268">
        <v>3.5093100000000002</v>
      </c>
    </row>
    <row r="207" spans="1:13">
      <c r="A207" s="301">
        <v>198</v>
      </c>
      <c r="B207" s="268" t="s">
        <v>196</v>
      </c>
      <c r="C207" s="268">
        <v>29.9</v>
      </c>
      <c r="D207" s="308">
        <v>29.866666666666664</v>
      </c>
      <c r="E207" s="308">
        <v>29.583333333333329</v>
      </c>
      <c r="F207" s="308">
        <v>29.266666666666666</v>
      </c>
      <c r="G207" s="308">
        <v>28.983333333333331</v>
      </c>
      <c r="H207" s="308">
        <v>30.183333333333326</v>
      </c>
      <c r="I207" s="308">
        <v>30.466666666666665</v>
      </c>
      <c r="J207" s="308">
        <v>30.783333333333324</v>
      </c>
      <c r="K207" s="268">
        <v>30.15</v>
      </c>
      <c r="L207" s="268">
        <v>29.55</v>
      </c>
      <c r="M207" s="268">
        <v>34.007129999999997</v>
      </c>
    </row>
    <row r="208" spans="1:13">
      <c r="A208" s="301">
        <v>199</v>
      </c>
      <c r="B208" s="268" t="s">
        <v>193</v>
      </c>
      <c r="C208" s="268">
        <v>1025.2</v>
      </c>
      <c r="D208" s="308">
        <v>1021.9499999999999</v>
      </c>
      <c r="E208" s="308">
        <v>1008.8999999999999</v>
      </c>
      <c r="F208" s="308">
        <v>992.59999999999991</v>
      </c>
      <c r="G208" s="308">
        <v>979.54999999999984</v>
      </c>
      <c r="H208" s="308">
        <v>1038.25</v>
      </c>
      <c r="I208" s="308">
        <v>1051.2999999999997</v>
      </c>
      <c r="J208" s="308">
        <v>1067.5999999999999</v>
      </c>
      <c r="K208" s="268">
        <v>1035</v>
      </c>
      <c r="L208" s="268">
        <v>1005.65</v>
      </c>
      <c r="M208" s="268">
        <v>5.4944300000000004</v>
      </c>
    </row>
    <row r="209" spans="1:13">
      <c r="A209" s="301">
        <v>200</v>
      </c>
      <c r="B209" s="268" t="s">
        <v>143</v>
      </c>
      <c r="C209" s="268">
        <v>583.35</v>
      </c>
      <c r="D209" s="308">
        <v>585.08333333333337</v>
      </c>
      <c r="E209" s="308">
        <v>579.66666666666674</v>
      </c>
      <c r="F209" s="308">
        <v>575.98333333333335</v>
      </c>
      <c r="G209" s="308">
        <v>570.56666666666672</v>
      </c>
      <c r="H209" s="308">
        <v>588.76666666666677</v>
      </c>
      <c r="I209" s="308">
        <v>594.18333333333351</v>
      </c>
      <c r="J209" s="308">
        <v>597.86666666666679</v>
      </c>
      <c r="K209" s="268">
        <v>590.5</v>
      </c>
      <c r="L209" s="268">
        <v>581.4</v>
      </c>
      <c r="M209" s="268">
        <v>22.399619999999999</v>
      </c>
    </row>
    <row r="210" spans="1:13">
      <c r="A210" s="301">
        <v>201</v>
      </c>
      <c r="B210" s="268" t="s">
        <v>284</v>
      </c>
      <c r="C210" s="268">
        <v>169.25</v>
      </c>
      <c r="D210" s="308">
        <v>168.06666666666666</v>
      </c>
      <c r="E210" s="308">
        <v>165.13333333333333</v>
      </c>
      <c r="F210" s="308">
        <v>161.01666666666665</v>
      </c>
      <c r="G210" s="308">
        <v>158.08333333333331</v>
      </c>
      <c r="H210" s="308">
        <v>172.18333333333334</v>
      </c>
      <c r="I210" s="308">
        <v>175.11666666666667</v>
      </c>
      <c r="J210" s="308">
        <v>179.23333333333335</v>
      </c>
      <c r="K210" s="268">
        <v>171</v>
      </c>
      <c r="L210" s="268">
        <v>163.95</v>
      </c>
      <c r="M210" s="268">
        <v>57.866709999999998</v>
      </c>
    </row>
    <row r="211" spans="1:13">
      <c r="A211" s="301">
        <v>202</v>
      </c>
      <c r="B211" s="268" t="s">
        <v>563</v>
      </c>
      <c r="C211" s="268">
        <v>748.4</v>
      </c>
      <c r="D211" s="308">
        <v>753.79999999999984</v>
      </c>
      <c r="E211" s="308">
        <v>740.64999999999964</v>
      </c>
      <c r="F211" s="308">
        <v>732.89999999999975</v>
      </c>
      <c r="G211" s="308">
        <v>719.74999999999955</v>
      </c>
      <c r="H211" s="308">
        <v>761.54999999999973</v>
      </c>
      <c r="I211" s="308">
        <v>774.7</v>
      </c>
      <c r="J211" s="308">
        <v>782.44999999999982</v>
      </c>
      <c r="K211" s="268">
        <v>766.95</v>
      </c>
      <c r="L211" s="268">
        <v>746.05</v>
      </c>
      <c r="M211" s="268">
        <v>1.66038</v>
      </c>
    </row>
    <row r="212" spans="1:13">
      <c r="A212" s="301">
        <v>203</v>
      </c>
      <c r="B212" s="268" t="s">
        <v>120</v>
      </c>
      <c r="C212" s="268">
        <v>8.5</v>
      </c>
      <c r="D212" s="308">
        <v>8.5833333333333339</v>
      </c>
      <c r="E212" s="308">
        <v>8.3666666666666671</v>
      </c>
      <c r="F212" s="308">
        <v>8.2333333333333325</v>
      </c>
      <c r="G212" s="308">
        <v>8.0166666666666657</v>
      </c>
      <c r="H212" s="308">
        <v>8.7166666666666686</v>
      </c>
      <c r="I212" s="308">
        <v>8.9333333333333336</v>
      </c>
      <c r="J212" s="308">
        <v>9.06666666666667</v>
      </c>
      <c r="K212" s="268">
        <v>8.8000000000000007</v>
      </c>
      <c r="L212" s="268">
        <v>8.4499999999999993</v>
      </c>
      <c r="M212" s="268">
        <v>1525.9647</v>
      </c>
    </row>
    <row r="213" spans="1:13">
      <c r="A213" s="301">
        <v>204</v>
      </c>
      <c r="B213" s="268" t="s">
        <v>199</v>
      </c>
      <c r="C213" s="268">
        <v>669.45</v>
      </c>
      <c r="D213" s="308">
        <v>662.15</v>
      </c>
      <c r="E213" s="308">
        <v>649.29999999999995</v>
      </c>
      <c r="F213" s="308">
        <v>629.15</v>
      </c>
      <c r="G213" s="308">
        <v>616.29999999999995</v>
      </c>
      <c r="H213" s="308">
        <v>682.3</v>
      </c>
      <c r="I213" s="308">
        <v>695.15000000000009</v>
      </c>
      <c r="J213" s="308">
        <v>715.3</v>
      </c>
      <c r="K213" s="268">
        <v>675</v>
      </c>
      <c r="L213" s="268">
        <v>642</v>
      </c>
      <c r="M213" s="268">
        <v>34.163229999999999</v>
      </c>
    </row>
    <row r="214" spans="1:13">
      <c r="A214" s="301">
        <v>205</v>
      </c>
      <c r="B214" s="268" t="s">
        <v>569</v>
      </c>
      <c r="C214" s="268">
        <v>2019.05</v>
      </c>
      <c r="D214" s="308">
        <v>2015.5</v>
      </c>
      <c r="E214" s="308">
        <v>1996.05</v>
      </c>
      <c r="F214" s="308">
        <v>1973.05</v>
      </c>
      <c r="G214" s="308">
        <v>1953.6</v>
      </c>
      <c r="H214" s="308">
        <v>2038.5</v>
      </c>
      <c r="I214" s="308">
        <v>2057.9499999999998</v>
      </c>
      <c r="J214" s="308">
        <v>2080.9499999999998</v>
      </c>
      <c r="K214" s="268">
        <v>2034.95</v>
      </c>
      <c r="L214" s="268">
        <v>1992.5</v>
      </c>
      <c r="M214" s="268">
        <v>0.61326000000000003</v>
      </c>
    </row>
    <row r="215" spans="1:13">
      <c r="A215" s="301">
        <v>206</v>
      </c>
      <c r="B215" s="268" t="s">
        <v>200</v>
      </c>
      <c r="C215" s="308">
        <v>274.2</v>
      </c>
      <c r="D215" s="308">
        <v>275.4666666666667</v>
      </c>
      <c r="E215" s="308">
        <v>271.93333333333339</v>
      </c>
      <c r="F215" s="308">
        <v>269.66666666666669</v>
      </c>
      <c r="G215" s="308">
        <v>266.13333333333338</v>
      </c>
      <c r="H215" s="308">
        <v>277.73333333333341</v>
      </c>
      <c r="I215" s="308">
        <v>281.26666666666671</v>
      </c>
      <c r="J215" s="308">
        <v>283.53333333333342</v>
      </c>
      <c r="K215" s="308">
        <v>279</v>
      </c>
      <c r="L215" s="308">
        <v>273.2</v>
      </c>
      <c r="M215" s="308">
        <v>98.917699999999996</v>
      </c>
    </row>
    <row r="216" spans="1:13">
      <c r="A216" s="301">
        <v>207</v>
      </c>
      <c r="B216" s="268" t="s">
        <v>202</v>
      </c>
      <c r="C216" s="308">
        <v>199.45</v>
      </c>
      <c r="D216" s="308">
        <v>199.65</v>
      </c>
      <c r="E216" s="308">
        <v>192.3</v>
      </c>
      <c r="F216" s="308">
        <v>185.15</v>
      </c>
      <c r="G216" s="308">
        <v>177.8</v>
      </c>
      <c r="H216" s="308">
        <v>206.8</v>
      </c>
      <c r="I216" s="308">
        <v>214.14999999999998</v>
      </c>
      <c r="J216" s="308">
        <v>221.3</v>
      </c>
      <c r="K216" s="308">
        <v>207</v>
      </c>
      <c r="L216" s="308">
        <v>192.5</v>
      </c>
      <c r="M216" s="308">
        <v>1659.5968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6"/>
      <c r="B1" s="56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44064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3" t="s">
        <v>16</v>
      </c>
      <c r="B9" s="564" t="s">
        <v>18</v>
      </c>
      <c r="C9" s="562" t="s">
        <v>19</v>
      </c>
      <c r="D9" s="562" t="s">
        <v>20</v>
      </c>
      <c r="E9" s="562" t="s">
        <v>21</v>
      </c>
      <c r="F9" s="562"/>
      <c r="G9" s="562"/>
      <c r="H9" s="562" t="s">
        <v>22</v>
      </c>
      <c r="I9" s="562"/>
      <c r="J9" s="562"/>
      <c r="K9" s="274"/>
      <c r="L9" s="281"/>
      <c r="M9" s="282"/>
    </row>
    <row r="10" spans="1:15" ht="42.75" customHeight="1">
      <c r="A10" s="558"/>
      <c r="B10" s="560"/>
      <c r="C10" s="565" t="s">
        <v>23</v>
      </c>
      <c r="D10" s="56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20527.2</v>
      </c>
      <c r="D11" s="279">
        <v>20652.533333333336</v>
      </c>
      <c r="E11" s="279">
        <v>20330.116666666672</v>
      </c>
      <c r="F11" s="279">
        <v>20133.033333333336</v>
      </c>
      <c r="G11" s="279">
        <v>19810.616666666672</v>
      </c>
      <c r="H11" s="279">
        <v>20849.616666666672</v>
      </c>
      <c r="I11" s="279">
        <v>21172.033333333336</v>
      </c>
      <c r="J11" s="279">
        <v>21369.116666666672</v>
      </c>
      <c r="K11" s="277">
        <v>20974.95</v>
      </c>
      <c r="L11" s="277">
        <v>20455.45</v>
      </c>
      <c r="M11" s="277">
        <v>4.5900000000000003E-2</v>
      </c>
    </row>
    <row r="12" spans="1:15" ht="12" customHeight="1">
      <c r="A12" s="268">
        <v>2</v>
      </c>
      <c r="B12" s="277" t="s">
        <v>803</v>
      </c>
      <c r="C12" s="278">
        <v>1128.0999999999999</v>
      </c>
      <c r="D12" s="279">
        <v>1106.3166666666666</v>
      </c>
      <c r="E12" s="279">
        <v>1063.8333333333333</v>
      </c>
      <c r="F12" s="279">
        <v>999.56666666666661</v>
      </c>
      <c r="G12" s="279">
        <v>957.08333333333326</v>
      </c>
      <c r="H12" s="279">
        <v>1170.5833333333333</v>
      </c>
      <c r="I12" s="279">
        <v>1213.0666666666668</v>
      </c>
      <c r="J12" s="279">
        <v>1277.3333333333333</v>
      </c>
      <c r="K12" s="277">
        <v>1148.8</v>
      </c>
      <c r="L12" s="277">
        <v>1042.05</v>
      </c>
      <c r="M12" s="277">
        <v>14.04501</v>
      </c>
    </row>
    <row r="13" spans="1:15" ht="12" customHeight="1">
      <c r="A13" s="268">
        <v>3</v>
      </c>
      <c r="B13" s="277" t="s">
        <v>294</v>
      </c>
      <c r="C13" s="278">
        <v>1376.05</v>
      </c>
      <c r="D13" s="279">
        <v>1376.6833333333334</v>
      </c>
      <c r="E13" s="279">
        <v>1354.3666666666668</v>
      </c>
      <c r="F13" s="279">
        <v>1332.6833333333334</v>
      </c>
      <c r="G13" s="279">
        <v>1310.3666666666668</v>
      </c>
      <c r="H13" s="279">
        <v>1398.3666666666668</v>
      </c>
      <c r="I13" s="279">
        <v>1420.6833333333334</v>
      </c>
      <c r="J13" s="279">
        <v>1442.3666666666668</v>
      </c>
      <c r="K13" s="277">
        <v>1399</v>
      </c>
      <c r="L13" s="277">
        <v>1355</v>
      </c>
      <c r="M13" s="277">
        <v>0.13444999999999999</v>
      </c>
    </row>
    <row r="14" spans="1:15" ht="12" customHeight="1">
      <c r="A14" s="268">
        <v>4</v>
      </c>
      <c r="B14" s="277" t="s">
        <v>3120</v>
      </c>
      <c r="C14" s="278">
        <v>968.8</v>
      </c>
      <c r="D14" s="279">
        <v>964.16666666666663</v>
      </c>
      <c r="E14" s="279">
        <v>954.13333333333321</v>
      </c>
      <c r="F14" s="279">
        <v>939.46666666666658</v>
      </c>
      <c r="G14" s="279">
        <v>929.43333333333317</v>
      </c>
      <c r="H14" s="279">
        <v>978.83333333333326</v>
      </c>
      <c r="I14" s="279">
        <v>988.86666666666679</v>
      </c>
      <c r="J14" s="279">
        <v>1003.5333333333333</v>
      </c>
      <c r="K14" s="277">
        <v>974.2</v>
      </c>
      <c r="L14" s="277">
        <v>949.5</v>
      </c>
      <c r="M14" s="277">
        <v>1.2015800000000001</v>
      </c>
    </row>
    <row r="15" spans="1:15" ht="12" customHeight="1">
      <c r="A15" s="268">
        <v>5</v>
      </c>
      <c r="B15" s="277" t="s">
        <v>295</v>
      </c>
      <c r="C15" s="278">
        <v>16867.900000000001</v>
      </c>
      <c r="D15" s="279">
        <v>16938.966666666667</v>
      </c>
      <c r="E15" s="279">
        <v>16778.933333333334</v>
      </c>
      <c r="F15" s="279">
        <v>16689.966666666667</v>
      </c>
      <c r="G15" s="279">
        <v>16529.933333333334</v>
      </c>
      <c r="H15" s="279">
        <v>17027.933333333334</v>
      </c>
      <c r="I15" s="279">
        <v>17187.966666666667</v>
      </c>
      <c r="J15" s="279">
        <v>17276.933333333334</v>
      </c>
      <c r="K15" s="277">
        <v>17099</v>
      </c>
      <c r="L15" s="277">
        <v>16850</v>
      </c>
      <c r="M15" s="277">
        <v>0.13122</v>
      </c>
    </row>
    <row r="16" spans="1:15" ht="12" customHeight="1">
      <c r="A16" s="268">
        <v>6</v>
      </c>
      <c r="B16" s="277" t="s">
        <v>227</v>
      </c>
      <c r="C16" s="278">
        <v>62.95</v>
      </c>
      <c r="D16" s="279">
        <v>62.583333333333336</v>
      </c>
      <c r="E16" s="279">
        <v>60.766666666666666</v>
      </c>
      <c r="F16" s="279">
        <v>58.583333333333329</v>
      </c>
      <c r="G16" s="279">
        <v>56.766666666666659</v>
      </c>
      <c r="H16" s="279">
        <v>64.76666666666668</v>
      </c>
      <c r="I16" s="279">
        <v>66.583333333333343</v>
      </c>
      <c r="J16" s="279">
        <v>68.76666666666668</v>
      </c>
      <c r="K16" s="277">
        <v>64.400000000000006</v>
      </c>
      <c r="L16" s="277">
        <v>60.4</v>
      </c>
      <c r="M16" s="277">
        <v>49.034570000000002</v>
      </c>
    </row>
    <row r="17" spans="1:13" ht="12" customHeight="1">
      <c r="A17" s="268">
        <v>7</v>
      </c>
      <c r="B17" s="277" t="s">
        <v>228</v>
      </c>
      <c r="C17" s="278">
        <v>142.9</v>
      </c>
      <c r="D17" s="279">
        <v>141.81666666666669</v>
      </c>
      <c r="E17" s="279">
        <v>138.68333333333339</v>
      </c>
      <c r="F17" s="279">
        <v>134.4666666666667</v>
      </c>
      <c r="G17" s="279">
        <v>131.3333333333334</v>
      </c>
      <c r="H17" s="279">
        <v>146.03333333333339</v>
      </c>
      <c r="I17" s="279">
        <v>149.16666666666666</v>
      </c>
      <c r="J17" s="279">
        <v>153.38333333333338</v>
      </c>
      <c r="K17" s="277">
        <v>144.94999999999999</v>
      </c>
      <c r="L17" s="277">
        <v>137.6</v>
      </c>
      <c r="M17" s="277">
        <v>27.605920000000001</v>
      </c>
    </row>
    <row r="18" spans="1:13" ht="12" customHeight="1">
      <c r="A18" s="268">
        <v>8</v>
      </c>
      <c r="B18" s="277" t="s">
        <v>38</v>
      </c>
      <c r="C18" s="278">
        <v>1419.4</v>
      </c>
      <c r="D18" s="279">
        <v>1423.9833333333336</v>
      </c>
      <c r="E18" s="279">
        <v>1407.0666666666671</v>
      </c>
      <c r="F18" s="279">
        <v>1394.7333333333336</v>
      </c>
      <c r="G18" s="279">
        <v>1377.8166666666671</v>
      </c>
      <c r="H18" s="279">
        <v>1436.3166666666671</v>
      </c>
      <c r="I18" s="279">
        <v>1453.2333333333336</v>
      </c>
      <c r="J18" s="279">
        <v>1465.5666666666671</v>
      </c>
      <c r="K18" s="277">
        <v>1440.9</v>
      </c>
      <c r="L18" s="277">
        <v>1411.65</v>
      </c>
      <c r="M18" s="277">
        <v>4.3151200000000003</v>
      </c>
    </row>
    <row r="19" spans="1:13" ht="12" customHeight="1">
      <c r="A19" s="268">
        <v>9</v>
      </c>
      <c r="B19" s="277" t="s">
        <v>296</v>
      </c>
      <c r="C19" s="278">
        <v>167.75</v>
      </c>
      <c r="D19" s="279">
        <v>166.70000000000002</v>
      </c>
      <c r="E19" s="279">
        <v>162.40000000000003</v>
      </c>
      <c r="F19" s="279">
        <v>157.05000000000001</v>
      </c>
      <c r="G19" s="279">
        <v>152.75000000000003</v>
      </c>
      <c r="H19" s="279">
        <v>172.05000000000004</v>
      </c>
      <c r="I19" s="279">
        <v>176.35000000000005</v>
      </c>
      <c r="J19" s="279">
        <v>181.70000000000005</v>
      </c>
      <c r="K19" s="277">
        <v>171</v>
      </c>
      <c r="L19" s="277">
        <v>161.35</v>
      </c>
      <c r="M19" s="277">
        <v>40.432729999999999</v>
      </c>
    </row>
    <row r="20" spans="1:13" ht="12" customHeight="1">
      <c r="A20" s="268">
        <v>10</v>
      </c>
      <c r="B20" s="277" t="s">
        <v>297</v>
      </c>
      <c r="C20" s="278">
        <v>375.4</v>
      </c>
      <c r="D20" s="279">
        <v>373.4666666666667</v>
      </c>
      <c r="E20" s="279">
        <v>366.93333333333339</v>
      </c>
      <c r="F20" s="279">
        <v>358.4666666666667</v>
      </c>
      <c r="G20" s="279">
        <v>351.93333333333339</v>
      </c>
      <c r="H20" s="279">
        <v>381.93333333333339</v>
      </c>
      <c r="I20" s="279">
        <v>388.4666666666667</v>
      </c>
      <c r="J20" s="279">
        <v>396.93333333333339</v>
      </c>
      <c r="K20" s="277">
        <v>380</v>
      </c>
      <c r="L20" s="277">
        <v>365</v>
      </c>
      <c r="M20" s="277">
        <v>12.2967</v>
      </c>
    </row>
    <row r="21" spans="1:13" ht="12" customHeight="1">
      <c r="A21" s="268">
        <v>11</v>
      </c>
      <c r="B21" s="277" t="s">
        <v>41</v>
      </c>
      <c r="C21" s="278">
        <v>353.6</v>
      </c>
      <c r="D21" s="279">
        <v>352.88333333333338</v>
      </c>
      <c r="E21" s="279">
        <v>348.66666666666674</v>
      </c>
      <c r="F21" s="279">
        <v>343.73333333333335</v>
      </c>
      <c r="G21" s="279">
        <v>339.51666666666671</v>
      </c>
      <c r="H21" s="279">
        <v>357.81666666666678</v>
      </c>
      <c r="I21" s="279">
        <v>362.03333333333336</v>
      </c>
      <c r="J21" s="279">
        <v>366.96666666666681</v>
      </c>
      <c r="K21" s="277">
        <v>357.1</v>
      </c>
      <c r="L21" s="277">
        <v>347.95</v>
      </c>
      <c r="M21" s="277">
        <v>35.33916</v>
      </c>
    </row>
    <row r="22" spans="1:13" ht="12" customHeight="1">
      <c r="A22" s="268">
        <v>12</v>
      </c>
      <c r="B22" s="277" t="s">
        <v>43</v>
      </c>
      <c r="C22" s="278">
        <v>38.450000000000003</v>
      </c>
      <c r="D22" s="279">
        <v>38.4</v>
      </c>
      <c r="E22" s="279">
        <v>37.15</v>
      </c>
      <c r="F22" s="279">
        <v>35.85</v>
      </c>
      <c r="G22" s="279">
        <v>34.6</v>
      </c>
      <c r="H22" s="279">
        <v>39.699999999999996</v>
      </c>
      <c r="I22" s="279">
        <v>40.949999999999996</v>
      </c>
      <c r="J22" s="279">
        <v>42.249999999999993</v>
      </c>
      <c r="K22" s="277">
        <v>39.65</v>
      </c>
      <c r="L22" s="277">
        <v>37.1</v>
      </c>
      <c r="M22" s="277">
        <v>143.53885</v>
      </c>
    </row>
    <row r="23" spans="1:13">
      <c r="A23" s="268">
        <v>13</v>
      </c>
      <c r="B23" s="277" t="s">
        <v>298</v>
      </c>
      <c r="C23" s="278">
        <v>269.64999999999998</v>
      </c>
      <c r="D23" s="279">
        <v>260.09999999999997</v>
      </c>
      <c r="E23" s="279">
        <v>250.54999999999995</v>
      </c>
      <c r="F23" s="279">
        <v>231.45</v>
      </c>
      <c r="G23" s="279">
        <v>221.89999999999998</v>
      </c>
      <c r="H23" s="279">
        <v>279.19999999999993</v>
      </c>
      <c r="I23" s="279">
        <v>288.75</v>
      </c>
      <c r="J23" s="279">
        <v>307.84999999999991</v>
      </c>
      <c r="K23" s="277">
        <v>269.64999999999998</v>
      </c>
      <c r="L23" s="277">
        <v>241</v>
      </c>
      <c r="M23" s="277">
        <v>18.450479999999999</v>
      </c>
    </row>
    <row r="24" spans="1:13">
      <c r="A24" s="268">
        <v>14</v>
      </c>
      <c r="B24" s="277" t="s">
        <v>299</v>
      </c>
      <c r="C24" s="278">
        <v>235</v>
      </c>
      <c r="D24" s="279">
        <v>235.66666666666666</v>
      </c>
      <c r="E24" s="279">
        <v>230.0333333333333</v>
      </c>
      <c r="F24" s="279">
        <v>225.06666666666663</v>
      </c>
      <c r="G24" s="279">
        <v>219.43333333333328</v>
      </c>
      <c r="H24" s="279">
        <v>240.63333333333333</v>
      </c>
      <c r="I24" s="279">
        <v>246.26666666666671</v>
      </c>
      <c r="J24" s="279">
        <v>251.23333333333335</v>
      </c>
      <c r="K24" s="277">
        <v>241.3</v>
      </c>
      <c r="L24" s="277">
        <v>230.7</v>
      </c>
      <c r="M24" s="277">
        <v>5.7915099999999997</v>
      </c>
    </row>
    <row r="25" spans="1:13">
      <c r="A25" s="268">
        <v>15</v>
      </c>
      <c r="B25" s="277" t="s">
        <v>300</v>
      </c>
      <c r="C25" s="278">
        <v>191.4</v>
      </c>
      <c r="D25" s="279">
        <v>191.78333333333333</v>
      </c>
      <c r="E25" s="279">
        <v>188.66666666666666</v>
      </c>
      <c r="F25" s="279">
        <v>185.93333333333334</v>
      </c>
      <c r="G25" s="279">
        <v>182.81666666666666</v>
      </c>
      <c r="H25" s="279">
        <v>194.51666666666665</v>
      </c>
      <c r="I25" s="279">
        <v>197.63333333333333</v>
      </c>
      <c r="J25" s="279">
        <v>200.36666666666665</v>
      </c>
      <c r="K25" s="277">
        <v>194.9</v>
      </c>
      <c r="L25" s="277">
        <v>189.05</v>
      </c>
      <c r="M25" s="277">
        <v>2.77027</v>
      </c>
    </row>
    <row r="26" spans="1:13">
      <c r="A26" s="268">
        <v>16</v>
      </c>
      <c r="B26" s="277" t="s">
        <v>833</v>
      </c>
      <c r="C26" s="278">
        <v>2104.75</v>
      </c>
      <c r="D26" s="279">
        <v>2104.9166666666665</v>
      </c>
      <c r="E26" s="279">
        <v>2089.833333333333</v>
      </c>
      <c r="F26" s="279">
        <v>2074.9166666666665</v>
      </c>
      <c r="G26" s="279">
        <v>2059.833333333333</v>
      </c>
      <c r="H26" s="279">
        <v>2119.833333333333</v>
      </c>
      <c r="I26" s="279">
        <v>2134.9166666666661</v>
      </c>
      <c r="J26" s="279">
        <v>2149.833333333333</v>
      </c>
      <c r="K26" s="277">
        <v>2120</v>
      </c>
      <c r="L26" s="277">
        <v>2090</v>
      </c>
      <c r="M26" s="277">
        <v>0.36376999999999998</v>
      </c>
    </row>
    <row r="27" spans="1:13">
      <c r="A27" s="268">
        <v>17</v>
      </c>
      <c r="B27" s="277" t="s">
        <v>292</v>
      </c>
      <c r="C27" s="278">
        <v>1685.85</v>
      </c>
      <c r="D27" s="279">
        <v>1685.2666666666667</v>
      </c>
      <c r="E27" s="279">
        <v>1670.5833333333333</v>
      </c>
      <c r="F27" s="279">
        <v>1655.3166666666666</v>
      </c>
      <c r="G27" s="279">
        <v>1640.6333333333332</v>
      </c>
      <c r="H27" s="279">
        <v>1700.5333333333333</v>
      </c>
      <c r="I27" s="279">
        <v>1715.2166666666667</v>
      </c>
      <c r="J27" s="279">
        <v>1730.4833333333333</v>
      </c>
      <c r="K27" s="277">
        <v>1699.95</v>
      </c>
      <c r="L27" s="277">
        <v>1670</v>
      </c>
      <c r="M27" s="277">
        <v>0.15864</v>
      </c>
    </row>
    <row r="28" spans="1:13">
      <c r="A28" s="268">
        <v>18</v>
      </c>
      <c r="B28" s="277" t="s">
        <v>229</v>
      </c>
      <c r="C28" s="278">
        <v>1623.9</v>
      </c>
      <c r="D28" s="279">
        <v>1635.6333333333332</v>
      </c>
      <c r="E28" s="279">
        <v>1606.4666666666665</v>
      </c>
      <c r="F28" s="279">
        <v>1589.0333333333333</v>
      </c>
      <c r="G28" s="279">
        <v>1559.8666666666666</v>
      </c>
      <c r="H28" s="279">
        <v>1653.0666666666664</v>
      </c>
      <c r="I28" s="279">
        <v>1682.2333333333333</v>
      </c>
      <c r="J28" s="279">
        <v>1699.6666666666663</v>
      </c>
      <c r="K28" s="277">
        <v>1664.8</v>
      </c>
      <c r="L28" s="277">
        <v>1618.2</v>
      </c>
      <c r="M28" s="277">
        <v>1.9361999999999999</v>
      </c>
    </row>
    <row r="29" spans="1:13">
      <c r="A29" s="268">
        <v>19</v>
      </c>
      <c r="B29" s="277" t="s">
        <v>301</v>
      </c>
      <c r="C29" s="278">
        <v>2071.4499999999998</v>
      </c>
      <c r="D29" s="279">
        <v>2057.5333333333333</v>
      </c>
      <c r="E29" s="279">
        <v>2040.1666666666665</v>
      </c>
      <c r="F29" s="279">
        <v>2008.8833333333332</v>
      </c>
      <c r="G29" s="279">
        <v>1991.5166666666664</v>
      </c>
      <c r="H29" s="279">
        <v>2088.8166666666666</v>
      </c>
      <c r="I29" s="279">
        <v>2106.1833333333334</v>
      </c>
      <c r="J29" s="279">
        <v>2137.4666666666667</v>
      </c>
      <c r="K29" s="277">
        <v>2074.9</v>
      </c>
      <c r="L29" s="277">
        <v>2026.25</v>
      </c>
      <c r="M29" s="277">
        <v>0.11205</v>
      </c>
    </row>
    <row r="30" spans="1:13">
      <c r="A30" s="268">
        <v>20</v>
      </c>
      <c r="B30" s="277" t="s">
        <v>230</v>
      </c>
      <c r="C30" s="278">
        <v>2862.55</v>
      </c>
      <c r="D30" s="279">
        <v>2856.0166666666664</v>
      </c>
      <c r="E30" s="279">
        <v>2839.083333333333</v>
      </c>
      <c r="F30" s="279">
        <v>2815.6166666666668</v>
      </c>
      <c r="G30" s="279">
        <v>2798.6833333333334</v>
      </c>
      <c r="H30" s="279">
        <v>2879.4833333333327</v>
      </c>
      <c r="I30" s="279">
        <v>2896.4166666666661</v>
      </c>
      <c r="J30" s="279">
        <v>2919.8833333333323</v>
      </c>
      <c r="K30" s="277">
        <v>2872.95</v>
      </c>
      <c r="L30" s="277">
        <v>2832.55</v>
      </c>
      <c r="M30" s="277">
        <v>2.3170199999999999</v>
      </c>
    </row>
    <row r="31" spans="1:13">
      <c r="A31" s="268">
        <v>21</v>
      </c>
      <c r="B31" s="277" t="s">
        <v>871</v>
      </c>
      <c r="C31" s="278">
        <v>2856.9</v>
      </c>
      <c r="D31" s="279">
        <v>2864.9666666666667</v>
      </c>
      <c r="E31" s="279">
        <v>2841.9333333333334</v>
      </c>
      <c r="F31" s="279">
        <v>2826.9666666666667</v>
      </c>
      <c r="G31" s="279">
        <v>2803.9333333333334</v>
      </c>
      <c r="H31" s="279">
        <v>2879.9333333333334</v>
      </c>
      <c r="I31" s="279">
        <v>2902.9666666666672</v>
      </c>
      <c r="J31" s="279">
        <v>2917.9333333333334</v>
      </c>
      <c r="K31" s="277">
        <v>2888</v>
      </c>
      <c r="L31" s="277">
        <v>2850</v>
      </c>
      <c r="M31" s="277">
        <v>0.25669999999999998</v>
      </c>
    </row>
    <row r="32" spans="1:13">
      <c r="A32" s="268">
        <v>22</v>
      </c>
      <c r="B32" s="277" t="s">
        <v>303</v>
      </c>
      <c r="C32" s="278">
        <v>105.8</v>
      </c>
      <c r="D32" s="279">
        <v>104.8</v>
      </c>
      <c r="E32" s="279">
        <v>102.6</v>
      </c>
      <c r="F32" s="279">
        <v>99.399999999999991</v>
      </c>
      <c r="G32" s="279">
        <v>97.199999999999989</v>
      </c>
      <c r="H32" s="279">
        <v>108</v>
      </c>
      <c r="I32" s="279">
        <v>110.20000000000002</v>
      </c>
      <c r="J32" s="279">
        <v>113.4</v>
      </c>
      <c r="K32" s="277">
        <v>107</v>
      </c>
      <c r="L32" s="277">
        <v>101.6</v>
      </c>
      <c r="M32" s="277">
        <v>3.5376500000000002</v>
      </c>
    </row>
    <row r="33" spans="1:13">
      <c r="A33" s="268">
        <v>23</v>
      </c>
      <c r="B33" s="277" t="s">
        <v>45</v>
      </c>
      <c r="C33" s="278">
        <v>742.35</v>
      </c>
      <c r="D33" s="279">
        <v>734.96666666666658</v>
      </c>
      <c r="E33" s="279">
        <v>724.43333333333317</v>
      </c>
      <c r="F33" s="279">
        <v>706.51666666666654</v>
      </c>
      <c r="G33" s="279">
        <v>695.98333333333312</v>
      </c>
      <c r="H33" s="279">
        <v>752.88333333333321</v>
      </c>
      <c r="I33" s="279">
        <v>763.41666666666674</v>
      </c>
      <c r="J33" s="279">
        <v>781.33333333333326</v>
      </c>
      <c r="K33" s="277">
        <v>745.5</v>
      </c>
      <c r="L33" s="277">
        <v>717.05</v>
      </c>
      <c r="M33" s="277">
        <v>15.74213</v>
      </c>
    </row>
    <row r="34" spans="1:13">
      <c r="A34" s="268">
        <v>24</v>
      </c>
      <c r="B34" s="277" t="s">
        <v>304</v>
      </c>
      <c r="C34" s="278">
        <v>1776.4</v>
      </c>
      <c r="D34" s="279">
        <v>1788.2666666666667</v>
      </c>
      <c r="E34" s="279">
        <v>1743.1333333333332</v>
      </c>
      <c r="F34" s="279">
        <v>1709.8666666666666</v>
      </c>
      <c r="G34" s="279">
        <v>1664.7333333333331</v>
      </c>
      <c r="H34" s="279">
        <v>1821.5333333333333</v>
      </c>
      <c r="I34" s="279">
        <v>1866.666666666667</v>
      </c>
      <c r="J34" s="279">
        <v>1899.9333333333334</v>
      </c>
      <c r="K34" s="277">
        <v>1833.4</v>
      </c>
      <c r="L34" s="277">
        <v>1755</v>
      </c>
      <c r="M34" s="277">
        <v>0.88580999999999999</v>
      </c>
    </row>
    <row r="35" spans="1:13">
      <c r="A35" s="268">
        <v>25</v>
      </c>
      <c r="B35" s="277" t="s">
        <v>46</v>
      </c>
      <c r="C35" s="278">
        <v>225.35</v>
      </c>
      <c r="D35" s="279">
        <v>225.88333333333333</v>
      </c>
      <c r="E35" s="279">
        <v>223.46666666666664</v>
      </c>
      <c r="F35" s="279">
        <v>221.58333333333331</v>
      </c>
      <c r="G35" s="279">
        <v>219.16666666666663</v>
      </c>
      <c r="H35" s="279">
        <v>227.76666666666665</v>
      </c>
      <c r="I35" s="279">
        <v>230.18333333333334</v>
      </c>
      <c r="J35" s="279">
        <v>232.06666666666666</v>
      </c>
      <c r="K35" s="277">
        <v>228.3</v>
      </c>
      <c r="L35" s="277">
        <v>224</v>
      </c>
      <c r="M35" s="277">
        <v>15.40485</v>
      </c>
    </row>
    <row r="36" spans="1:13">
      <c r="A36" s="268">
        <v>26</v>
      </c>
      <c r="B36" s="277" t="s">
        <v>293</v>
      </c>
      <c r="C36" s="278">
        <v>2267.6</v>
      </c>
      <c r="D36" s="279">
        <v>2263.6666666666665</v>
      </c>
      <c r="E36" s="279">
        <v>2229.0333333333328</v>
      </c>
      <c r="F36" s="279">
        <v>2190.4666666666662</v>
      </c>
      <c r="G36" s="279">
        <v>2155.8333333333326</v>
      </c>
      <c r="H36" s="279">
        <v>2302.2333333333331</v>
      </c>
      <c r="I36" s="279">
        <v>2336.8666666666672</v>
      </c>
      <c r="J36" s="279">
        <v>2375.4333333333334</v>
      </c>
      <c r="K36" s="277">
        <v>2298.3000000000002</v>
      </c>
      <c r="L36" s="277">
        <v>2225.1</v>
      </c>
      <c r="M36" s="277">
        <v>0.34702</v>
      </c>
    </row>
    <row r="37" spans="1:13">
      <c r="A37" s="268">
        <v>27</v>
      </c>
      <c r="B37" s="277" t="s">
        <v>302</v>
      </c>
      <c r="C37" s="278">
        <v>981.3</v>
      </c>
      <c r="D37" s="279">
        <v>990.93333333333339</v>
      </c>
      <c r="E37" s="279">
        <v>967.86666666666679</v>
      </c>
      <c r="F37" s="279">
        <v>954.43333333333339</v>
      </c>
      <c r="G37" s="279">
        <v>931.36666666666679</v>
      </c>
      <c r="H37" s="279">
        <v>1004.3666666666668</v>
      </c>
      <c r="I37" s="279">
        <v>1027.4333333333334</v>
      </c>
      <c r="J37" s="279">
        <v>1040.8666666666668</v>
      </c>
      <c r="K37" s="277">
        <v>1014</v>
      </c>
      <c r="L37" s="277">
        <v>977.5</v>
      </c>
      <c r="M37" s="277">
        <v>7.50495</v>
      </c>
    </row>
    <row r="38" spans="1:13">
      <c r="A38" s="268">
        <v>28</v>
      </c>
      <c r="B38" s="277" t="s">
        <v>47</v>
      </c>
      <c r="C38" s="278">
        <v>1693.2</v>
      </c>
      <c r="D38" s="279">
        <v>1689.7333333333333</v>
      </c>
      <c r="E38" s="279">
        <v>1675.4666666666667</v>
      </c>
      <c r="F38" s="279">
        <v>1657.7333333333333</v>
      </c>
      <c r="G38" s="279">
        <v>1643.4666666666667</v>
      </c>
      <c r="H38" s="279">
        <v>1707.4666666666667</v>
      </c>
      <c r="I38" s="279">
        <v>1721.7333333333336</v>
      </c>
      <c r="J38" s="279">
        <v>1739.4666666666667</v>
      </c>
      <c r="K38" s="277">
        <v>1704</v>
      </c>
      <c r="L38" s="277">
        <v>1672</v>
      </c>
      <c r="M38" s="277">
        <v>4.5545799999999996</v>
      </c>
    </row>
    <row r="39" spans="1:13">
      <c r="A39" s="268">
        <v>29</v>
      </c>
      <c r="B39" s="277" t="s">
        <v>48</v>
      </c>
      <c r="C39" s="278">
        <v>128.75</v>
      </c>
      <c r="D39" s="279">
        <v>128.45000000000002</v>
      </c>
      <c r="E39" s="279">
        <v>126.80000000000004</v>
      </c>
      <c r="F39" s="279">
        <v>124.85000000000002</v>
      </c>
      <c r="G39" s="279">
        <v>123.20000000000005</v>
      </c>
      <c r="H39" s="279">
        <v>130.40000000000003</v>
      </c>
      <c r="I39" s="279">
        <v>132.05000000000001</v>
      </c>
      <c r="J39" s="279">
        <v>134.00000000000003</v>
      </c>
      <c r="K39" s="277">
        <v>130.1</v>
      </c>
      <c r="L39" s="277">
        <v>126.5</v>
      </c>
      <c r="M39" s="277">
        <v>69.016720000000007</v>
      </c>
    </row>
    <row r="40" spans="1:13">
      <c r="A40" s="268">
        <v>30</v>
      </c>
      <c r="B40" s="277" t="s">
        <v>305</v>
      </c>
      <c r="C40" s="278">
        <v>146.6</v>
      </c>
      <c r="D40" s="279">
        <v>143.4</v>
      </c>
      <c r="E40" s="279">
        <v>140.20000000000002</v>
      </c>
      <c r="F40" s="279">
        <v>133.80000000000001</v>
      </c>
      <c r="G40" s="279">
        <v>130.60000000000002</v>
      </c>
      <c r="H40" s="279">
        <v>149.80000000000001</v>
      </c>
      <c r="I40" s="279">
        <v>153</v>
      </c>
      <c r="J40" s="279">
        <v>159.4</v>
      </c>
      <c r="K40" s="277">
        <v>146.6</v>
      </c>
      <c r="L40" s="277">
        <v>137</v>
      </c>
      <c r="M40" s="277">
        <v>4.5443199999999999</v>
      </c>
    </row>
    <row r="41" spans="1:13">
      <c r="A41" s="268">
        <v>31</v>
      </c>
      <c r="B41" s="277" t="s">
        <v>938</v>
      </c>
      <c r="C41" s="278">
        <v>201.85</v>
      </c>
      <c r="D41" s="279">
        <v>202.95000000000002</v>
      </c>
      <c r="E41" s="279">
        <v>198.90000000000003</v>
      </c>
      <c r="F41" s="279">
        <v>195.95000000000002</v>
      </c>
      <c r="G41" s="279">
        <v>191.90000000000003</v>
      </c>
      <c r="H41" s="279">
        <v>205.90000000000003</v>
      </c>
      <c r="I41" s="279">
        <v>209.95000000000005</v>
      </c>
      <c r="J41" s="279">
        <v>212.90000000000003</v>
      </c>
      <c r="K41" s="277">
        <v>207</v>
      </c>
      <c r="L41" s="277">
        <v>200</v>
      </c>
      <c r="M41" s="277">
        <v>0.26795000000000002</v>
      </c>
    </row>
    <row r="42" spans="1:13">
      <c r="A42" s="268">
        <v>32</v>
      </c>
      <c r="B42" s="277" t="s">
        <v>306</v>
      </c>
      <c r="C42" s="278">
        <v>71.900000000000006</v>
      </c>
      <c r="D42" s="279">
        <v>71.783333333333346</v>
      </c>
      <c r="E42" s="279">
        <v>70.316666666666691</v>
      </c>
      <c r="F42" s="279">
        <v>68.733333333333348</v>
      </c>
      <c r="G42" s="279">
        <v>67.266666666666694</v>
      </c>
      <c r="H42" s="279">
        <v>73.366666666666688</v>
      </c>
      <c r="I42" s="279">
        <v>74.833333333333357</v>
      </c>
      <c r="J42" s="279">
        <v>76.416666666666686</v>
      </c>
      <c r="K42" s="277">
        <v>73.25</v>
      </c>
      <c r="L42" s="277">
        <v>70.2</v>
      </c>
      <c r="M42" s="277">
        <v>17.901630000000001</v>
      </c>
    </row>
    <row r="43" spans="1:13">
      <c r="A43" s="268">
        <v>33</v>
      </c>
      <c r="B43" s="277" t="s">
        <v>49</v>
      </c>
      <c r="C43" s="278">
        <v>71.3</v>
      </c>
      <c r="D43" s="279">
        <v>70.266666666666666</v>
      </c>
      <c r="E43" s="279">
        <v>68.383333333333326</v>
      </c>
      <c r="F43" s="279">
        <v>65.466666666666654</v>
      </c>
      <c r="G43" s="279">
        <v>63.583333333333314</v>
      </c>
      <c r="H43" s="279">
        <v>73.183333333333337</v>
      </c>
      <c r="I43" s="279">
        <v>75.066666666666691</v>
      </c>
      <c r="J43" s="279">
        <v>77.983333333333348</v>
      </c>
      <c r="K43" s="277">
        <v>72.150000000000006</v>
      </c>
      <c r="L43" s="277">
        <v>67.349999999999994</v>
      </c>
      <c r="M43" s="277">
        <v>859.34817999999996</v>
      </c>
    </row>
    <row r="44" spans="1:13">
      <c r="A44" s="268">
        <v>34</v>
      </c>
      <c r="B44" s="277" t="s">
        <v>51</v>
      </c>
      <c r="C44" s="278">
        <v>1874.9</v>
      </c>
      <c r="D44" s="279">
        <v>1870.6499999999999</v>
      </c>
      <c r="E44" s="279">
        <v>1861.2999999999997</v>
      </c>
      <c r="F44" s="279">
        <v>1847.6999999999998</v>
      </c>
      <c r="G44" s="279">
        <v>1838.3499999999997</v>
      </c>
      <c r="H44" s="279">
        <v>1884.2499999999998</v>
      </c>
      <c r="I44" s="279">
        <v>1893.5999999999997</v>
      </c>
      <c r="J44" s="279">
        <v>1907.1999999999998</v>
      </c>
      <c r="K44" s="277">
        <v>1880</v>
      </c>
      <c r="L44" s="277">
        <v>1857.05</v>
      </c>
      <c r="M44" s="277">
        <v>15.38979</v>
      </c>
    </row>
    <row r="45" spans="1:13">
      <c r="A45" s="268">
        <v>35</v>
      </c>
      <c r="B45" s="277" t="s">
        <v>307</v>
      </c>
      <c r="C45" s="278">
        <v>140.15</v>
      </c>
      <c r="D45" s="279">
        <v>137.4</v>
      </c>
      <c r="E45" s="279">
        <v>133.80000000000001</v>
      </c>
      <c r="F45" s="279">
        <v>127.45000000000002</v>
      </c>
      <c r="G45" s="279">
        <v>123.85000000000002</v>
      </c>
      <c r="H45" s="279">
        <v>143.75</v>
      </c>
      <c r="I45" s="279">
        <v>147.34999999999997</v>
      </c>
      <c r="J45" s="279">
        <v>153.69999999999999</v>
      </c>
      <c r="K45" s="277">
        <v>141</v>
      </c>
      <c r="L45" s="277">
        <v>131.05000000000001</v>
      </c>
      <c r="M45" s="277">
        <v>7.3103400000000001</v>
      </c>
    </row>
    <row r="46" spans="1:13">
      <c r="A46" s="268">
        <v>36</v>
      </c>
      <c r="B46" s="277" t="s">
        <v>309</v>
      </c>
      <c r="C46" s="278">
        <v>1136.6500000000001</v>
      </c>
      <c r="D46" s="279">
        <v>1138.9166666666667</v>
      </c>
      <c r="E46" s="279">
        <v>1098.8333333333335</v>
      </c>
      <c r="F46" s="279">
        <v>1061.0166666666667</v>
      </c>
      <c r="G46" s="279">
        <v>1020.9333333333334</v>
      </c>
      <c r="H46" s="279">
        <v>1176.7333333333336</v>
      </c>
      <c r="I46" s="279">
        <v>1216.8166666666671</v>
      </c>
      <c r="J46" s="279">
        <v>1254.6333333333337</v>
      </c>
      <c r="K46" s="277">
        <v>1179</v>
      </c>
      <c r="L46" s="277">
        <v>1101.0999999999999</v>
      </c>
      <c r="M46" s="277">
        <v>1.96614</v>
      </c>
    </row>
    <row r="47" spans="1:13">
      <c r="A47" s="268">
        <v>37</v>
      </c>
      <c r="B47" s="277" t="s">
        <v>308</v>
      </c>
      <c r="C47" s="278">
        <v>3350.55</v>
      </c>
      <c r="D47" s="279">
        <v>3356.85</v>
      </c>
      <c r="E47" s="279">
        <v>3318.7</v>
      </c>
      <c r="F47" s="279">
        <v>3286.85</v>
      </c>
      <c r="G47" s="279">
        <v>3248.7</v>
      </c>
      <c r="H47" s="279">
        <v>3388.7</v>
      </c>
      <c r="I47" s="279">
        <v>3426.8500000000004</v>
      </c>
      <c r="J47" s="279">
        <v>3458.7</v>
      </c>
      <c r="K47" s="277">
        <v>3395</v>
      </c>
      <c r="L47" s="277">
        <v>3325</v>
      </c>
      <c r="M47" s="277">
        <v>0.21102000000000001</v>
      </c>
    </row>
    <row r="48" spans="1:13">
      <c r="A48" s="268">
        <v>38</v>
      </c>
      <c r="B48" s="277" t="s">
        <v>310</v>
      </c>
      <c r="C48" s="278">
        <v>5752.55</v>
      </c>
      <c r="D48" s="279">
        <v>5734.1833333333334</v>
      </c>
      <c r="E48" s="279">
        <v>5668.3666666666668</v>
      </c>
      <c r="F48" s="279">
        <v>5584.1833333333334</v>
      </c>
      <c r="G48" s="279">
        <v>5518.3666666666668</v>
      </c>
      <c r="H48" s="279">
        <v>5818.3666666666668</v>
      </c>
      <c r="I48" s="279">
        <v>5884.1833333333343</v>
      </c>
      <c r="J48" s="279">
        <v>5968.3666666666668</v>
      </c>
      <c r="K48" s="277">
        <v>5800</v>
      </c>
      <c r="L48" s="277">
        <v>5650</v>
      </c>
      <c r="M48" s="277">
        <v>0.65459000000000001</v>
      </c>
    </row>
    <row r="49" spans="1:13">
      <c r="A49" s="268">
        <v>39</v>
      </c>
      <c r="B49" s="277" t="s">
        <v>226</v>
      </c>
      <c r="C49" s="278">
        <v>725.9</v>
      </c>
      <c r="D49" s="279">
        <v>726.61666666666667</v>
      </c>
      <c r="E49" s="279">
        <v>715.2833333333333</v>
      </c>
      <c r="F49" s="279">
        <v>704.66666666666663</v>
      </c>
      <c r="G49" s="279">
        <v>693.33333333333326</v>
      </c>
      <c r="H49" s="279">
        <v>737.23333333333335</v>
      </c>
      <c r="I49" s="279">
        <v>748.56666666666661</v>
      </c>
      <c r="J49" s="279">
        <v>759.18333333333339</v>
      </c>
      <c r="K49" s="277">
        <v>737.95</v>
      </c>
      <c r="L49" s="277">
        <v>716</v>
      </c>
      <c r="M49" s="277">
        <v>2.3113999999999999</v>
      </c>
    </row>
    <row r="50" spans="1:13">
      <c r="A50" s="268">
        <v>40</v>
      </c>
      <c r="B50" s="277" t="s">
        <v>53</v>
      </c>
      <c r="C50" s="278">
        <v>857.5</v>
      </c>
      <c r="D50" s="279">
        <v>862.66666666666663</v>
      </c>
      <c r="E50" s="279">
        <v>850.38333333333321</v>
      </c>
      <c r="F50" s="279">
        <v>843.26666666666654</v>
      </c>
      <c r="G50" s="279">
        <v>830.98333333333312</v>
      </c>
      <c r="H50" s="279">
        <v>869.7833333333333</v>
      </c>
      <c r="I50" s="279">
        <v>882.06666666666683</v>
      </c>
      <c r="J50" s="279">
        <v>889.18333333333339</v>
      </c>
      <c r="K50" s="277">
        <v>874.95</v>
      </c>
      <c r="L50" s="277">
        <v>855.55</v>
      </c>
      <c r="M50" s="277">
        <v>21.32282</v>
      </c>
    </row>
    <row r="51" spans="1:13">
      <c r="A51" s="268">
        <v>41</v>
      </c>
      <c r="B51" s="277" t="s">
        <v>311</v>
      </c>
      <c r="C51" s="278">
        <v>515.4</v>
      </c>
      <c r="D51" s="279">
        <v>513.80000000000007</v>
      </c>
      <c r="E51" s="279">
        <v>502.60000000000014</v>
      </c>
      <c r="F51" s="279">
        <v>489.80000000000007</v>
      </c>
      <c r="G51" s="279">
        <v>478.60000000000014</v>
      </c>
      <c r="H51" s="279">
        <v>526.60000000000014</v>
      </c>
      <c r="I51" s="279">
        <v>537.80000000000018</v>
      </c>
      <c r="J51" s="279">
        <v>550.60000000000014</v>
      </c>
      <c r="K51" s="277">
        <v>525</v>
      </c>
      <c r="L51" s="277">
        <v>501</v>
      </c>
      <c r="M51" s="277">
        <v>10.036960000000001</v>
      </c>
    </row>
    <row r="52" spans="1:13">
      <c r="A52" s="268">
        <v>42</v>
      </c>
      <c r="B52" s="277" t="s">
        <v>55</v>
      </c>
      <c r="C52" s="278">
        <v>434.95</v>
      </c>
      <c r="D52" s="279">
        <v>436.5</v>
      </c>
      <c r="E52" s="279">
        <v>431.7</v>
      </c>
      <c r="F52" s="279">
        <v>428.45</v>
      </c>
      <c r="G52" s="279">
        <v>423.65</v>
      </c>
      <c r="H52" s="279">
        <v>439.75</v>
      </c>
      <c r="I52" s="279">
        <v>444.54999999999995</v>
      </c>
      <c r="J52" s="279">
        <v>447.8</v>
      </c>
      <c r="K52" s="277">
        <v>441.3</v>
      </c>
      <c r="L52" s="277">
        <v>433.25</v>
      </c>
      <c r="M52" s="277">
        <v>166.89590999999999</v>
      </c>
    </row>
    <row r="53" spans="1:13">
      <c r="A53" s="268">
        <v>43</v>
      </c>
      <c r="B53" s="277" t="s">
        <v>56</v>
      </c>
      <c r="C53" s="278">
        <v>3036.95</v>
      </c>
      <c r="D53" s="279">
        <v>3042.4333333333329</v>
      </c>
      <c r="E53" s="279">
        <v>3019.8666666666659</v>
      </c>
      <c r="F53" s="279">
        <v>3002.7833333333328</v>
      </c>
      <c r="G53" s="279">
        <v>2980.2166666666658</v>
      </c>
      <c r="H53" s="279">
        <v>3059.516666666666</v>
      </c>
      <c r="I53" s="279">
        <v>3082.0833333333326</v>
      </c>
      <c r="J53" s="279">
        <v>3099.1666666666661</v>
      </c>
      <c r="K53" s="277">
        <v>3065</v>
      </c>
      <c r="L53" s="277">
        <v>3025.35</v>
      </c>
      <c r="M53" s="277">
        <v>5.6306900000000004</v>
      </c>
    </row>
    <row r="54" spans="1:13">
      <c r="A54" s="268">
        <v>44</v>
      </c>
      <c r="B54" s="277" t="s">
        <v>315</v>
      </c>
      <c r="C54" s="278">
        <v>180.35</v>
      </c>
      <c r="D54" s="279">
        <v>181.15</v>
      </c>
      <c r="E54" s="279">
        <v>178.3</v>
      </c>
      <c r="F54" s="279">
        <v>176.25</v>
      </c>
      <c r="G54" s="279">
        <v>173.4</v>
      </c>
      <c r="H54" s="279">
        <v>183.20000000000002</v>
      </c>
      <c r="I54" s="279">
        <v>186.04999999999998</v>
      </c>
      <c r="J54" s="279">
        <v>188.10000000000002</v>
      </c>
      <c r="K54" s="277">
        <v>184</v>
      </c>
      <c r="L54" s="277">
        <v>179.1</v>
      </c>
      <c r="M54" s="277">
        <v>6.7103400000000004</v>
      </c>
    </row>
    <row r="55" spans="1:13">
      <c r="A55" s="268">
        <v>45</v>
      </c>
      <c r="B55" s="277" t="s">
        <v>316</v>
      </c>
      <c r="C55" s="278">
        <v>464.85</v>
      </c>
      <c r="D55" s="279">
        <v>467.66666666666669</v>
      </c>
      <c r="E55" s="279">
        <v>460.38333333333338</v>
      </c>
      <c r="F55" s="279">
        <v>455.91666666666669</v>
      </c>
      <c r="G55" s="279">
        <v>448.63333333333338</v>
      </c>
      <c r="H55" s="279">
        <v>472.13333333333338</v>
      </c>
      <c r="I55" s="279">
        <v>479.41666666666669</v>
      </c>
      <c r="J55" s="279">
        <v>483.88333333333338</v>
      </c>
      <c r="K55" s="277">
        <v>474.95</v>
      </c>
      <c r="L55" s="277">
        <v>463.2</v>
      </c>
      <c r="M55" s="277">
        <v>2.2746300000000002</v>
      </c>
    </row>
    <row r="56" spans="1:13">
      <c r="A56" s="268">
        <v>46</v>
      </c>
      <c r="B56" s="277" t="s">
        <v>58</v>
      </c>
      <c r="C56" s="278">
        <v>6289.45</v>
      </c>
      <c r="D56" s="279">
        <v>6278.166666666667</v>
      </c>
      <c r="E56" s="279">
        <v>6242.3333333333339</v>
      </c>
      <c r="F56" s="279">
        <v>6195.2166666666672</v>
      </c>
      <c r="G56" s="279">
        <v>6159.3833333333341</v>
      </c>
      <c r="H56" s="279">
        <v>6325.2833333333338</v>
      </c>
      <c r="I56" s="279">
        <v>6361.1166666666677</v>
      </c>
      <c r="J56" s="279">
        <v>6408.2333333333336</v>
      </c>
      <c r="K56" s="277">
        <v>6314</v>
      </c>
      <c r="L56" s="277">
        <v>6231.05</v>
      </c>
      <c r="M56" s="277">
        <v>3.1494800000000001</v>
      </c>
    </row>
    <row r="57" spans="1:13">
      <c r="A57" s="268">
        <v>47</v>
      </c>
      <c r="B57" s="277" t="s">
        <v>232</v>
      </c>
      <c r="C57" s="278">
        <v>2614.8000000000002</v>
      </c>
      <c r="D57" s="279">
        <v>2615.4333333333334</v>
      </c>
      <c r="E57" s="279">
        <v>2600.916666666667</v>
      </c>
      <c r="F57" s="279">
        <v>2587.0333333333338</v>
      </c>
      <c r="G57" s="279">
        <v>2572.5166666666673</v>
      </c>
      <c r="H57" s="279">
        <v>2629.3166666666666</v>
      </c>
      <c r="I57" s="279">
        <v>2643.833333333333</v>
      </c>
      <c r="J57" s="279">
        <v>2657.7166666666662</v>
      </c>
      <c r="K57" s="277">
        <v>2629.95</v>
      </c>
      <c r="L57" s="277">
        <v>2601.5500000000002</v>
      </c>
      <c r="M57" s="277">
        <v>9.6829999999999999E-2</v>
      </c>
    </row>
    <row r="58" spans="1:13">
      <c r="A58" s="268">
        <v>48</v>
      </c>
      <c r="B58" s="277" t="s">
        <v>59</v>
      </c>
      <c r="C58" s="278">
        <v>3393.8</v>
      </c>
      <c r="D58" s="279">
        <v>3387.1166666666668</v>
      </c>
      <c r="E58" s="279">
        <v>3359.7333333333336</v>
      </c>
      <c r="F58" s="279">
        <v>3325.666666666667</v>
      </c>
      <c r="G58" s="279">
        <v>3298.2833333333338</v>
      </c>
      <c r="H58" s="279">
        <v>3421.1833333333334</v>
      </c>
      <c r="I58" s="279">
        <v>3448.5666666666666</v>
      </c>
      <c r="J58" s="279">
        <v>3482.6333333333332</v>
      </c>
      <c r="K58" s="277">
        <v>3414.5</v>
      </c>
      <c r="L58" s="277">
        <v>3353.05</v>
      </c>
      <c r="M58" s="277">
        <v>36.774659999999997</v>
      </c>
    </row>
    <row r="59" spans="1:13">
      <c r="A59" s="268">
        <v>49</v>
      </c>
      <c r="B59" s="277" t="s">
        <v>60</v>
      </c>
      <c r="C59" s="278">
        <v>1388.4</v>
      </c>
      <c r="D59" s="279">
        <v>1377.3</v>
      </c>
      <c r="E59" s="279">
        <v>1358.6</v>
      </c>
      <c r="F59" s="279">
        <v>1328.8</v>
      </c>
      <c r="G59" s="279">
        <v>1310.0999999999999</v>
      </c>
      <c r="H59" s="279">
        <v>1407.1</v>
      </c>
      <c r="I59" s="279">
        <v>1425.8000000000002</v>
      </c>
      <c r="J59" s="279">
        <v>1455.6</v>
      </c>
      <c r="K59" s="277">
        <v>1396</v>
      </c>
      <c r="L59" s="277">
        <v>1347.5</v>
      </c>
      <c r="M59" s="277">
        <v>6.4985799999999996</v>
      </c>
    </row>
    <row r="60" spans="1:13" ht="12" customHeight="1">
      <c r="A60" s="268">
        <v>50</v>
      </c>
      <c r="B60" s="277" t="s">
        <v>317</v>
      </c>
      <c r="C60" s="278">
        <v>115.15</v>
      </c>
      <c r="D60" s="279">
        <v>114.43333333333334</v>
      </c>
      <c r="E60" s="279">
        <v>113.21666666666667</v>
      </c>
      <c r="F60" s="279">
        <v>111.28333333333333</v>
      </c>
      <c r="G60" s="279">
        <v>110.06666666666666</v>
      </c>
      <c r="H60" s="279">
        <v>116.36666666666667</v>
      </c>
      <c r="I60" s="279">
        <v>117.58333333333334</v>
      </c>
      <c r="J60" s="279">
        <v>119.51666666666668</v>
      </c>
      <c r="K60" s="277">
        <v>115.65</v>
      </c>
      <c r="L60" s="277">
        <v>112.5</v>
      </c>
      <c r="M60" s="277">
        <v>4.0460200000000004</v>
      </c>
    </row>
    <row r="61" spans="1:13">
      <c r="A61" s="268">
        <v>51</v>
      </c>
      <c r="B61" s="277" t="s">
        <v>318</v>
      </c>
      <c r="C61" s="278">
        <v>147.85</v>
      </c>
      <c r="D61" s="279">
        <v>147.83333333333334</v>
      </c>
      <c r="E61" s="279">
        <v>145.81666666666669</v>
      </c>
      <c r="F61" s="279">
        <v>143.78333333333336</v>
      </c>
      <c r="G61" s="279">
        <v>141.76666666666671</v>
      </c>
      <c r="H61" s="279">
        <v>149.86666666666667</v>
      </c>
      <c r="I61" s="279">
        <v>151.88333333333333</v>
      </c>
      <c r="J61" s="279">
        <v>153.91666666666666</v>
      </c>
      <c r="K61" s="277">
        <v>149.85</v>
      </c>
      <c r="L61" s="277">
        <v>145.80000000000001</v>
      </c>
      <c r="M61" s="277">
        <v>12.21062</v>
      </c>
    </row>
    <row r="62" spans="1:13">
      <c r="A62" s="268">
        <v>52</v>
      </c>
      <c r="B62" s="277" t="s">
        <v>233</v>
      </c>
      <c r="C62" s="278">
        <v>288.60000000000002</v>
      </c>
      <c r="D62" s="279">
        <v>288.05</v>
      </c>
      <c r="E62" s="279">
        <v>285.20000000000005</v>
      </c>
      <c r="F62" s="279">
        <v>281.8</v>
      </c>
      <c r="G62" s="279">
        <v>278.95000000000005</v>
      </c>
      <c r="H62" s="279">
        <v>291.45000000000005</v>
      </c>
      <c r="I62" s="279">
        <v>294.30000000000007</v>
      </c>
      <c r="J62" s="279">
        <v>297.70000000000005</v>
      </c>
      <c r="K62" s="277">
        <v>290.89999999999998</v>
      </c>
      <c r="L62" s="277">
        <v>284.64999999999998</v>
      </c>
      <c r="M62" s="277">
        <v>84.188519999999997</v>
      </c>
    </row>
    <row r="63" spans="1:13">
      <c r="A63" s="268">
        <v>53</v>
      </c>
      <c r="B63" s="277" t="s">
        <v>61</v>
      </c>
      <c r="C63" s="278">
        <v>47.45</v>
      </c>
      <c r="D63" s="279">
        <v>47.283333333333331</v>
      </c>
      <c r="E63" s="279">
        <v>46.566666666666663</v>
      </c>
      <c r="F63" s="279">
        <v>45.68333333333333</v>
      </c>
      <c r="G63" s="279">
        <v>44.966666666666661</v>
      </c>
      <c r="H63" s="279">
        <v>48.166666666666664</v>
      </c>
      <c r="I63" s="279">
        <v>48.883333333333333</v>
      </c>
      <c r="J63" s="279">
        <v>49.766666666666666</v>
      </c>
      <c r="K63" s="277">
        <v>48</v>
      </c>
      <c r="L63" s="277">
        <v>46.4</v>
      </c>
      <c r="M63" s="277">
        <v>223.12375</v>
      </c>
    </row>
    <row r="64" spans="1:13">
      <c r="A64" s="268">
        <v>54</v>
      </c>
      <c r="B64" s="277" t="s">
        <v>62</v>
      </c>
      <c r="C64" s="278">
        <v>48</v>
      </c>
      <c r="D64" s="279">
        <v>48.083333333333336</v>
      </c>
      <c r="E64" s="279">
        <v>47.416666666666671</v>
      </c>
      <c r="F64" s="279">
        <v>46.833333333333336</v>
      </c>
      <c r="G64" s="279">
        <v>46.166666666666671</v>
      </c>
      <c r="H64" s="279">
        <v>48.666666666666671</v>
      </c>
      <c r="I64" s="279">
        <v>49.333333333333343</v>
      </c>
      <c r="J64" s="279">
        <v>49.916666666666671</v>
      </c>
      <c r="K64" s="277">
        <v>48.75</v>
      </c>
      <c r="L64" s="277">
        <v>47.5</v>
      </c>
      <c r="M64" s="277">
        <v>32.368259999999999</v>
      </c>
    </row>
    <row r="65" spans="1:13">
      <c r="A65" s="268">
        <v>55</v>
      </c>
      <c r="B65" s="277" t="s">
        <v>312</v>
      </c>
      <c r="C65" s="278">
        <v>1349.9</v>
      </c>
      <c r="D65" s="279">
        <v>1338.3</v>
      </c>
      <c r="E65" s="279">
        <v>1303.5999999999999</v>
      </c>
      <c r="F65" s="279">
        <v>1257.3</v>
      </c>
      <c r="G65" s="279">
        <v>1222.5999999999999</v>
      </c>
      <c r="H65" s="279">
        <v>1384.6</v>
      </c>
      <c r="I65" s="279">
        <v>1419.3000000000002</v>
      </c>
      <c r="J65" s="279">
        <v>1465.6</v>
      </c>
      <c r="K65" s="277">
        <v>1373</v>
      </c>
      <c r="L65" s="277">
        <v>1292</v>
      </c>
      <c r="M65" s="277">
        <v>1.1764699999999999</v>
      </c>
    </row>
    <row r="66" spans="1:13">
      <c r="A66" s="268">
        <v>56</v>
      </c>
      <c r="B66" s="277" t="s">
        <v>63</v>
      </c>
      <c r="C66" s="278">
        <v>1286.55</v>
      </c>
      <c r="D66" s="279">
        <v>1278.3166666666666</v>
      </c>
      <c r="E66" s="279">
        <v>1264.4833333333331</v>
      </c>
      <c r="F66" s="279">
        <v>1242.4166666666665</v>
      </c>
      <c r="G66" s="279">
        <v>1228.583333333333</v>
      </c>
      <c r="H66" s="279">
        <v>1300.3833333333332</v>
      </c>
      <c r="I66" s="279">
        <v>1314.2166666666667</v>
      </c>
      <c r="J66" s="279">
        <v>1336.2833333333333</v>
      </c>
      <c r="K66" s="277">
        <v>1292.1500000000001</v>
      </c>
      <c r="L66" s="277">
        <v>1256.25</v>
      </c>
      <c r="M66" s="277">
        <v>9.2397100000000005</v>
      </c>
    </row>
    <row r="67" spans="1:13">
      <c r="A67" s="268">
        <v>57</v>
      </c>
      <c r="B67" s="277" t="s">
        <v>320</v>
      </c>
      <c r="C67" s="278">
        <v>5996.95</v>
      </c>
      <c r="D67" s="279">
        <v>6014.75</v>
      </c>
      <c r="E67" s="279">
        <v>5929.55</v>
      </c>
      <c r="F67" s="279">
        <v>5862.1500000000005</v>
      </c>
      <c r="G67" s="279">
        <v>5776.9500000000007</v>
      </c>
      <c r="H67" s="279">
        <v>6082.15</v>
      </c>
      <c r="I67" s="279">
        <v>6167.35</v>
      </c>
      <c r="J67" s="279">
        <v>6234.7499999999991</v>
      </c>
      <c r="K67" s="277">
        <v>6099.95</v>
      </c>
      <c r="L67" s="277">
        <v>5947.35</v>
      </c>
      <c r="M67" s="277">
        <v>0.37440000000000001</v>
      </c>
    </row>
    <row r="68" spans="1:13">
      <c r="A68" s="268">
        <v>58</v>
      </c>
      <c r="B68" s="277" t="s">
        <v>234</v>
      </c>
      <c r="C68" s="278">
        <v>1441.2</v>
      </c>
      <c r="D68" s="279">
        <v>1442.3999999999999</v>
      </c>
      <c r="E68" s="279">
        <v>1425.7999999999997</v>
      </c>
      <c r="F68" s="279">
        <v>1410.3999999999999</v>
      </c>
      <c r="G68" s="279">
        <v>1393.7999999999997</v>
      </c>
      <c r="H68" s="279">
        <v>1457.7999999999997</v>
      </c>
      <c r="I68" s="279">
        <v>1474.3999999999996</v>
      </c>
      <c r="J68" s="279">
        <v>1489.7999999999997</v>
      </c>
      <c r="K68" s="277">
        <v>1459</v>
      </c>
      <c r="L68" s="277">
        <v>1427</v>
      </c>
      <c r="M68" s="277">
        <v>1.1204400000000001</v>
      </c>
    </row>
    <row r="69" spans="1:13">
      <c r="A69" s="268">
        <v>59</v>
      </c>
      <c r="B69" s="277" t="s">
        <v>321</v>
      </c>
      <c r="C69" s="278">
        <v>434.75</v>
      </c>
      <c r="D69" s="279">
        <v>436.61666666666662</v>
      </c>
      <c r="E69" s="279">
        <v>431.23333333333323</v>
      </c>
      <c r="F69" s="279">
        <v>427.71666666666664</v>
      </c>
      <c r="G69" s="279">
        <v>422.33333333333326</v>
      </c>
      <c r="H69" s="279">
        <v>440.13333333333321</v>
      </c>
      <c r="I69" s="279">
        <v>445.51666666666654</v>
      </c>
      <c r="J69" s="279">
        <v>449.03333333333319</v>
      </c>
      <c r="K69" s="277">
        <v>442</v>
      </c>
      <c r="L69" s="277">
        <v>433.1</v>
      </c>
      <c r="M69" s="277">
        <v>4.2975199999999996</v>
      </c>
    </row>
    <row r="70" spans="1:13">
      <c r="A70" s="268">
        <v>60</v>
      </c>
      <c r="B70" s="277" t="s">
        <v>65</v>
      </c>
      <c r="C70" s="278">
        <v>111.9</v>
      </c>
      <c r="D70" s="279">
        <v>111.51666666666667</v>
      </c>
      <c r="E70" s="279">
        <v>110.03333333333333</v>
      </c>
      <c r="F70" s="279">
        <v>108.16666666666667</v>
      </c>
      <c r="G70" s="279">
        <v>106.68333333333334</v>
      </c>
      <c r="H70" s="279">
        <v>113.38333333333333</v>
      </c>
      <c r="I70" s="279">
        <v>114.86666666666665</v>
      </c>
      <c r="J70" s="279">
        <v>116.73333333333332</v>
      </c>
      <c r="K70" s="277">
        <v>113</v>
      </c>
      <c r="L70" s="277">
        <v>109.65</v>
      </c>
      <c r="M70" s="277">
        <v>113.34756</v>
      </c>
    </row>
    <row r="71" spans="1:13">
      <c r="A71" s="268">
        <v>61</v>
      </c>
      <c r="B71" s="277" t="s">
        <v>313</v>
      </c>
      <c r="C71" s="278">
        <v>721.95</v>
      </c>
      <c r="D71" s="279">
        <v>719.1</v>
      </c>
      <c r="E71" s="279">
        <v>705.2</v>
      </c>
      <c r="F71" s="279">
        <v>688.45</v>
      </c>
      <c r="G71" s="279">
        <v>674.55000000000007</v>
      </c>
      <c r="H71" s="279">
        <v>735.85</v>
      </c>
      <c r="I71" s="279">
        <v>749.74999999999989</v>
      </c>
      <c r="J71" s="279">
        <v>766.5</v>
      </c>
      <c r="K71" s="277">
        <v>733</v>
      </c>
      <c r="L71" s="277">
        <v>702.35</v>
      </c>
      <c r="M71" s="277">
        <v>6.0697999999999999</v>
      </c>
    </row>
    <row r="72" spans="1:13">
      <c r="A72" s="268">
        <v>62</v>
      </c>
      <c r="B72" s="277" t="s">
        <v>66</v>
      </c>
      <c r="C72" s="278">
        <v>555.29999999999995</v>
      </c>
      <c r="D72" s="279">
        <v>555.06666666666661</v>
      </c>
      <c r="E72" s="279">
        <v>550.73333333333323</v>
      </c>
      <c r="F72" s="279">
        <v>546.16666666666663</v>
      </c>
      <c r="G72" s="279">
        <v>541.83333333333326</v>
      </c>
      <c r="H72" s="279">
        <v>559.63333333333321</v>
      </c>
      <c r="I72" s="279">
        <v>563.9666666666667</v>
      </c>
      <c r="J72" s="279">
        <v>568.53333333333319</v>
      </c>
      <c r="K72" s="277">
        <v>559.4</v>
      </c>
      <c r="L72" s="277">
        <v>550.5</v>
      </c>
      <c r="M72" s="277">
        <v>6.8085500000000003</v>
      </c>
    </row>
    <row r="73" spans="1:13">
      <c r="A73" s="268">
        <v>63</v>
      </c>
      <c r="B73" s="277" t="s">
        <v>67</v>
      </c>
      <c r="C73" s="278">
        <v>490.55</v>
      </c>
      <c r="D73" s="279">
        <v>489.5333333333333</v>
      </c>
      <c r="E73" s="279">
        <v>483.06666666666661</v>
      </c>
      <c r="F73" s="279">
        <v>475.58333333333331</v>
      </c>
      <c r="G73" s="279">
        <v>469.11666666666662</v>
      </c>
      <c r="H73" s="279">
        <v>497.01666666666659</v>
      </c>
      <c r="I73" s="279">
        <v>503.48333333333329</v>
      </c>
      <c r="J73" s="279">
        <v>510.96666666666658</v>
      </c>
      <c r="K73" s="277">
        <v>496</v>
      </c>
      <c r="L73" s="277">
        <v>482.05</v>
      </c>
      <c r="M73" s="277">
        <v>27.18834</v>
      </c>
    </row>
    <row r="74" spans="1:13">
      <c r="A74" s="268">
        <v>64</v>
      </c>
      <c r="B74" s="277" t="s">
        <v>1046</v>
      </c>
      <c r="C74" s="278">
        <v>9803.7000000000007</v>
      </c>
      <c r="D74" s="279">
        <v>9858.8833333333332</v>
      </c>
      <c r="E74" s="279">
        <v>9697.7666666666664</v>
      </c>
      <c r="F74" s="279">
        <v>9591.8333333333339</v>
      </c>
      <c r="G74" s="279">
        <v>9430.7166666666672</v>
      </c>
      <c r="H74" s="279">
        <v>9964.8166666666657</v>
      </c>
      <c r="I74" s="279">
        <v>10125.933333333331</v>
      </c>
      <c r="J74" s="279">
        <v>10231.866666666665</v>
      </c>
      <c r="K74" s="277">
        <v>10020</v>
      </c>
      <c r="L74" s="277">
        <v>9752.9500000000007</v>
      </c>
      <c r="M74" s="277">
        <v>4.9009999999999998E-2</v>
      </c>
    </row>
    <row r="75" spans="1:13">
      <c r="A75" s="268">
        <v>65</v>
      </c>
      <c r="B75" s="277" t="s">
        <v>69</v>
      </c>
      <c r="C75" s="278">
        <v>525.54999999999995</v>
      </c>
      <c r="D75" s="279">
        <v>527.28333333333342</v>
      </c>
      <c r="E75" s="279">
        <v>520.96666666666681</v>
      </c>
      <c r="F75" s="279">
        <v>516.38333333333344</v>
      </c>
      <c r="G75" s="279">
        <v>510.06666666666683</v>
      </c>
      <c r="H75" s="279">
        <v>531.86666666666679</v>
      </c>
      <c r="I75" s="279">
        <v>538.18333333333339</v>
      </c>
      <c r="J75" s="279">
        <v>542.76666666666677</v>
      </c>
      <c r="K75" s="277">
        <v>533.6</v>
      </c>
      <c r="L75" s="277">
        <v>522.70000000000005</v>
      </c>
      <c r="M75" s="277">
        <v>134.40101999999999</v>
      </c>
    </row>
    <row r="76" spans="1:13" s="16" customFormat="1">
      <c r="A76" s="268">
        <v>66</v>
      </c>
      <c r="B76" s="277" t="s">
        <v>70</v>
      </c>
      <c r="C76" s="278">
        <v>38.5</v>
      </c>
      <c r="D76" s="279">
        <v>38.466666666666669</v>
      </c>
      <c r="E76" s="279">
        <v>37.233333333333334</v>
      </c>
      <c r="F76" s="279">
        <v>35.966666666666669</v>
      </c>
      <c r="G76" s="279">
        <v>34.733333333333334</v>
      </c>
      <c r="H76" s="279">
        <v>39.733333333333334</v>
      </c>
      <c r="I76" s="279">
        <v>40.966666666666669</v>
      </c>
      <c r="J76" s="279">
        <v>42.233333333333334</v>
      </c>
      <c r="K76" s="277">
        <v>39.700000000000003</v>
      </c>
      <c r="L76" s="277">
        <v>37.200000000000003</v>
      </c>
      <c r="M76" s="277">
        <v>521.83676000000003</v>
      </c>
    </row>
    <row r="77" spans="1:13" s="16" customFormat="1">
      <c r="A77" s="268">
        <v>67</v>
      </c>
      <c r="B77" s="277" t="s">
        <v>71</v>
      </c>
      <c r="C77" s="278">
        <v>394.15</v>
      </c>
      <c r="D77" s="279">
        <v>394.4666666666667</v>
      </c>
      <c r="E77" s="279">
        <v>391.03333333333342</v>
      </c>
      <c r="F77" s="279">
        <v>387.91666666666674</v>
      </c>
      <c r="G77" s="279">
        <v>384.48333333333346</v>
      </c>
      <c r="H77" s="279">
        <v>397.58333333333337</v>
      </c>
      <c r="I77" s="279">
        <v>401.01666666666665</v>
      </c>
      <c r="J77" s="279">
        <v>404.13333333333333</v>
      </c>
      <c r="K77" s="277">
        <v>397.9</v>
      </c>
      <c r="L77" s="277">
        <v>391.35</v>
      </c>
      <c r="M77" s="277">
        <v>25.637619999999998</v>
      </c>
    </row>
    <row r="78" spans="1:13" s="16" customFormat="1">
      <c r="A78" s="268">
        <v>68</v>
      </c>
      <c r="B78" s="277" t="s">
        <v>322</v>
      </c>
      <c r="C78" s="278">
        <v>592.95000000000005</v>
      </c>
      <c r="D78" s="279">
        <v>595.58333333333337</v>
      </c>
      <c r="E78" s="279">
        <v>588.2166666666667</v>
      </c>
      <c r="F78" s="279">
        <v>583.48333333333335</v>
      </c>
      <c r="G78" s="279">
        <v>576.11666666666667</v>
      </c>
      <c r="H78" s="279">
        <v>600.31666666666672</v>
      </c>
      <c r="I78" s="279">
        <v>607.68333333333328</v>
      </c>
      <c r="J78" s="279">
        <v>612.41666666666674</v>
      </c>
      <c r="K78" s="277">
        <v>602.95000000000005</v>
      </c>
      <c r="L78" s="277">
        <v>590.85</v>
      </c>
      <c r="M78" s="277">
        <v>1.5016400000000001</v>
      </c>
    </row>
    <row r="79" spans="1:13" s="16" customFormat="1">
      <c r="A79" s="268">
        <v>69</v>
      </c>
      <c r="B79" s="277" t="s">
        <v>324</v>
      </c>
      <c r="C79" s="278">
        <v>132.65</v>
      </c>
      <c r="D79" s="279">
        <v>133.04999999999998</v>
      </c>
      <c r="E79" s="279">
        <v>130.59999999999997</v>
      </c>
      <c r="F79" s="279">
        <v>128.54999999999998</v>
      </c>
      <c r="G79" s="279">
        <v>126.09999999999997</v>
      </c>
      <c r="H79" s="279">
        <v>135.09999999999997</v>
      </c>
      <c r="I79" s="279">
        <v>137.54999999999995</v>
      </c>
      <c r="J79" s="279">
        <v>139.59999999999997</v>
      </c>
      <c r="K79" s="277">
        <v>135.5</v>
      </c>
      <c r="L79" s="277">
        <v>131</v>
      </c>
      <c r="M79" s="277">
        <v>7.9794099999999997</v>
      </c>
    </row>
    <row r="80" spans="1:13" s="16" customFormat="1">
      <c r="A80" s="268">
        <v>70</v>
      </c>
      <c r="B80" s="277" t="s">
        <v>325</v>
      </c>
      <c r="C80" s="278">
        <v>1912.65</v>
      </c>
      <c r="D80" s="279">
        <v>1910.6000000000001</v>
      </c>
      <c r="E80" s="279">
        <v>1886.3000000000002</v>
      </c>
      <c r="F80" s="279">
        <v>1859.95</v>
      </c>
      <c r="G80" s="279">
        <v>1835.65</v>
      </c>
      <c r="H80" s="279">
        <v>1936.9500000000003</v>
      </c>
      <c r="I80" s="279">
        <v>1961.25</v>
      </c>
      <c r="J80" s="279">
        <v>1987.6000000000004</v>
      </c>
      <c r="K80" s="277">
        <v>1934.9</v>
      </c>
      <c r="L80" s="277">
        <v>1884.25</v>
      </c>
      <c r="M80" s="277">
        <v>0.39111000000000001</v>
      </c>
    </row>
    <row r="81" spans="1:13" s="16" customFormat="1">
      <c r="A81" s="268">
        <v>71</v>
      </c>
      <c r="B81" s="277" t="s">
        <v>326</v>
      </c>
      <c r="C81" s="278">
        <v>552.85</v>
      </c>
      <c r="D81" s="279">
        <v>549.81666666666672</v>
      </c>
      <c r="E81" s="279">
        <v>543.03333333333342</v>
      </c>
      <c r="F81" s="279">
        <v>533.2166666666667</v>
      </c>
      <c r="G81" s="279">
        <v>526.43333333333339</v>
      </c>
      <c r="H81" s="279">
        <v>559.63333333333344</v>
      </c>
      <c r="I81" s="279">
        <v>566.41666666666674</v>
      </c>
      <c r="J81" s="279">
        <v>576.23333333333346</v>
      </c>
      <c r="K81" s="277">
        <v>556.6</v>
      </c>
      <c r="L81" s="277">
        <v>540</v>
      </c>
      <c r="M81" s="277">
        <v>7.2820900000000002</v>
      </c>
    </row>
    <row r="82" spans="1:13" s="16" customFormat="1">
      <c r="A82" s="268">
        <v>72</v>
      </c>
      <c r="B82" s="277" t="s">
        <v>327</v>
      </c>
      <c r="C82" s="278">
        <v>71.25</v>
      </c>
      <c r="D82" s="279">
        <v>71.61666666666666</v>
      </c>
      <c r="E82" s="279">
        <v>70.133333333333326</v>
      </c>
      <c r="F82" s="279">
        <v>69.016666666666666</v>
      </c>
      <c r="G82" s="279">
        <v>67.533333333333331</v>
      </c>
      <c r="H82" s="279">
        <v>72.73333333333332</v>
      </c>
      <c r="I82" s="279">
        <v>74.21666666666664</v>
      </c>
      <c r="J82" s="279">
        <v>75.333333333333314</v>
      </c>
      <c r="K82" s="277">
        <v>73.099999999999994</v>
      </c>
      <c r="L82" s="277">
        <v>70.5</v>
      </c>
      <c r="M82" s="277">
        <v>24.868670000000002</v>
      </c>
    </row>
    <row r="83" spans="1:13" s="16" customFormat="1">
      <c r="A83" s="268">
        <v>73</v>
      </c>
      <c r="B83" s="277" t="s">
        <v>72</v>
      </c>
      <c r="C83" s="278">
        <v>13758.1</v>
      </c>
      <c r="D83" s="279">
        <v>13706.133333333333</v>
      </c>
      <c r="E83" s="279">
        <v>13552.966666666667</v>
      </c>
      <c r="F83" s="279">
        <v>13347.833333333334</v>
      </c>
      <c r="G83" s="279">
        <v>13194.666666666668</v>
      </c>
      <c r="H83" s="279">
        <v>13911.266666666666</v>
      </c>
      <c r="I83" s="279">
        <v>14064.433333333334</v>
      </c>
      <c r="J83" s="279">
        <v>14269.566666666666</v>
      </c>
      <c r="K83" s="277">
        <v>13859.3</v>
      </c>
      <c r="L83" s="277">
        <v>13501</v>
      </c>
      <c r="M83" s="277">
        <v>0.33183000000000001</v>
      </c>
    </row>
    <row r="84" spans="1:13" s="16" customFormat="1">
      <c r="A84" s="268">
        <v>74</v>
      </c>
      <c r="B84" s="277" t="s">
        <v>74</v>
      </c>
      <c r="C84" s="278">
        <v>412.45</v>
      </c>
      <c r="D84" s="279">
        <v>410.8</v>
      </c>
      <c r="E84" s="279">
        <v>401.75</v>
      </c>
      <c r="F84" s="279">
        <v>391.05</v>
      </c>
      <c r="G84" s="279">
        <v>382</v>
      </c>
      <c r="H84" s="279">
        <v>421.5</v>
      </c>
      <c r="I84" s="279">
        <v>430.55000000000007</v>
      </c>
      <c r="J84" s="279">
        <v>441.25</v>
      </c>
      <c r="K84" s="277">
        <v>419.85</v>
      </c>
      <c r="L84" s="277">
        <v>400.1</v>
      </c>
      <c r="M84" s="277">
        <v>184.50091</v>
      </c>
    </row>
    <row r="85" spans="1:13" s="16" customFormat="1">
      <c r="A85" s="268">
        <v>75</v>
      </c>
      <c r="B85" s="277" t="s">
        <v>328</v>
      </c>
      <c r="C85" s="278">
        <v>164</v>
      </c>
      <c r="D85" s="279">
        <v>161.5</v>
      </c>
      <c r="E85" s="279">
        <v>156.05000000000001</v>
      </c>
      <c r="F85" s="279">
        <v>148.10000000000002</v>
      </c>
      <c r="G85" s="279">
        <v>142.65000000000003</v>
      </c>
      <c r="H85" s="279">
        <v>169.45</v>
      </c>
      <c r="I85" s="279">
        <v>174.89999999999998</v>
      </c>
      <c r="J85" s="279">
        <v>182.84999999999997</v>
      </c>
      <c r="K85" s="277">
        <v>166.95</v>
      </c>
      <c r="L85" s="277">
        <v>153.55000000000001</v>
      </c>
      <c r="M85" s="277">
        <v>16.96931</v>
      </c>
    </row>
    <row r="86" spans="1:13" s="16" customFormat="1">
      <c r="A86" s="268">
        <v>76</v>
      </c>
      <c r="B86" s="277" t="s">
        <v>75</v>
      </c>
      <c r="C86" s="278">
        <v>3868.1</v>
      </c>
      <c r="D86" s="279">
        <v>3871.85</v>
      </c>
      <c r="E86" s="279">
        <v>3833.5</v>
      </c>
      <c r="F86" s="279">
        <v>3798.9</v>
      </c>
      <c r="G86" s="279">
        <v>3760.55</v>
      </c>
      <c r="H86" s="279">
        <v>3906.45</v>
      </c>
      <c r="I86" s="279">
        <v>3944.7999999999993</v>
      </c>
      <c r="J86" s="279">
        <v>3979.3999999999996</v>
      </c>
      <c r="K86" s="277">
        <v>3910.2</v>
      </c>
      <c r="L86" s="277">
        <v>3837.25</v>
      </c>
      <c r="M86" s="277">
        <v>5.2385400000000004</v>
      </c>
    </row>
    <row r="87" spans="1:13" s="16" customFormat="1">
      <c r="A87" s="268">
        <v>77</v>
      </c>
      <c r="B87" s="277" t="s">
        <v>314</v>
      </c>
      <c r="C87" s="278">
        <v>489.95</v>
      </c>
      <c r="D87" s="279">
        <v>489.76666666666665</v>
      </c>
      <c r="E87" s="279">
        <v>484.18333333333328</v>
      </c>
      <c r="F87" s="279">
        <v>478.41666666666663</v>
      </c>
      <c r="G87" s="279">
        <v>472.83333333333326</v>
      </c>
      <c r="H87" s="279">
        <v>495.5333333333333</v>
      </c>
      <c r="I87" s="279">
        <v>501.11666666666667</v>
      </c>
      <c r="J87" s="279">
        <v>506.88333333333333</v>
      </c>
      <c r="K87" s="277">
        <v>495.35</v>
      </c>
      <c r="L87" s="277">
        <v>484</v>
      </c>
      <c r="M87" s="277">
        <v>1.1805399999999999</v>
      </c>
    </row>
    <row r="88" spans="1:13" s="16" customFormat="1">
      <c r="A88" s="268">
        <v>78</v>
      </c>
      <c r="B88" s="277" t="s">
        <v>323</v>
      </c>
      <c r="C88" s="278">
        <v>172.45</v>
      </c>
      <c r="D88" s="279">
        <v>172.28333333333333</v>
      </c>
      <c r="E88" s="279">
        <v>167.16666666666666</v>
      </c>
      <c r="F88" s="279">
        <v>161.88333333333333</v>
      </c>
      <c r="G88" s="279">
        <v>156.76666666666665</v>
      </c>
      <c r="H88" s="279">
        <v>177.56666666666666</v>
      </c>
      <c r="I88" s="279">
        <v>182.68333333333334</v>
      </c>
      <c r="J88" s="279">
        <v>187.96666666666667</v>
      </c>
      <c r="K88" s="277">
        <v>177.4</v>
      </c>
      <c r="L88" s="277">
        <v>167</v>
      </c>
      <c r="M88" s="277">
        <v>27.94624</v>
      </c>
    </row>
    <row r="89" spans="1:13" s="16" customFormat="1">
      <c r="A89" s="268">
        <v>79</v>
      </c>
      <c r="B89" s="277" t="s">
        <v>76</v>
      </c>
      <c r="C89" s="278">
        <v>398.45</v>
      </c>
      <c r="D89" s="279">
        <v>398.09999999999997</v>
      </c>
      <c r="E89" s="279">
        <v>395.39999999999992</v>
      </c>
      <c r="F89" s="279">
        <v>392.34999999999997</v>
      </c>
      <c r="G89" s="279">
        <v>389.64999999999992</v>
      </c>
      <c r="H89" s="279">
        <v>401.14999999999992</v>
      </c>
      <c r="I89" s="279">
        <v>403.84999999999997</v>
      </c>
      <c r="J89" s="279">
        <v>406.89999999999992</v>
      </c>
      <c r="K89" s="277">
        <v>400.8</v>
      </c>
      <c r="L89" s="277">
        <v>395.05</v>
      </c>
      <c r="M89" s="277">
        <v>24.0303</v>
      </c>
    </row>
    <row r="90" spans="1:13" s="16" customFormat="1">
      <c r="A90" s="268">
        <v>80</v>
      </c>
      <c r="B90" s="277" t="s">
        <v>77</v>
      </c>
      <c r="C90" s="278">
        <v>104</v>
      </c>
      <c r="D90" s="279">
        <v>104.61666666666667</v>
      </c>
      <c r="E90" s="279">
        <v>102.43333333333335</v>
      </c>
      <c r="F90" s="279">
        <v>100.86666666666667</v>
      </c>
      <c r="G90" s="279">
        <v>98.683333333333351</v>
      </c>
      <c r="H90" s="279">
        <v>106.18333333333335</v>
      </c>
      <c r="I90" s="279">
        <v>108.36666666666669</v>
      </c>
      <c r="J90" s="279">
        <v>109.93333333333335</v>
      </c>
      <c r="K90" s="277">
        <v>106.8</v>
      </c>
      <c r="L90" s="277">
        <v>103.05</v>
      </c>
      <c r="M90" s="277">
        <v>84.489099999999993</v>
      </c>
    </row>
    <row r="91" spans="1:13" s="16" customFormat="1">
      <c r="A91" s="268">
        <v>81</v>
      </c>
      <c r="B91" s="277" t="s">
        <v>332</v>
      </c>
      <c r="C91" s="278">
        <v>366.85</v>
      </c>
      <c r="D91" s="279">
        <v>368.51666666666665</v>
      </c>
      <c r="E91" s="279">
        <v>364.33333333333331</v>
      </c>
      <c r="F91" s="279">
        <v>361.81666666666666</v>
      </c>
      <c r="G91" s="279">
        <v>357.63333333333333</v>
      </c>
      <c r="H91" s="279">
        <v>371.0333333333333</v>
      </c>
      <c r="I91" s="279">
        <v>375.2166666666667</v>
      </c>
      <c r="J91" s="279">
        <v>377.73333333333329</v>
      </c>
      <c r="K91" s="277">
        <v>372.7</v>
      </c>
      <c r="L91" s="277">
        <v>366</v>
      </c>
      <c r="M91" s="277">
        <v>1.8555999999999999</v>
      </c>
    </row>
    <row r="92" spans="1:13" s="16" customFormat="1">
      <c r="A92" s="268">
        <v>82</v>
      </c>
      <c r="B92" s="277" t="s">
        <v>333</v>
      </c>
      <c r="C92" s="278">
        <v>527.9</v>
      </c>
      <c r="D92" s="279">
        <v>530.4</v>
      </c>
      <c r="E92" s="279">
        <v>520.29999999999995</v>
      </c>
      <c r="F92" s="279">
        <v>512.69999999999993</v>
      </c>
      <c r="G92" s="279">
        <v>502.59999999999991</v>
      </c>
      <c r="H92" s="279">
        <v>538</v>
      </c>
      <c r="I92" s="279">
        <v>548.10000000000014</v>
      </c>
      <c r="J92" s="279">
        <v>555.70000000000005</v>
      </c>
      <c r="K92" s="277">
        <v>540.5</v>
      </c>
      <c r="L92" s="277">
        <v>522.79999999999995</v>
      </c>
      <c r="M92" s="277">
        <v>2.78464</v>
      </c>
    </row>
    <row r="93" spans="1:13" s="16" customFormat="1">
      <c r="A93" s="268">
        <v>83</v>
      </c>
      <c r="B93" s="277" t="s">
        <v>335</v>
      </c>
      <c r="C93" s="278">
        <v>267.05</v>
      </c>
      <c r="D93" s="279">
        <v>264.51666666666665</v>
      </c>
      <c r="E93" s="279">
        <v>259.5333333333333</v>
      </c>
      <c r="F93" s="279">
        <v>252.01666666666665</v>
      </c>
      <c r="G93" s="279">
        <v>247.0333333333333</v>
      </c>
      <c r="H93" s="279">
        <v>272.0333333333333</v>
      </c>
      <c r="I93" s="279">
        <v>277.01666666666665</v>
      </c>
      <c r="J93" s="279">
        <v>284.5333333333333</v>
      </c>
      <c r="K93" s="277">
        <v>269.5</v>
      </c>
      <c r="L93" s="277">
        <v>257</v>
      </c>
      <c r="M93" s="277">
        <v>6.3521299999999998</v>
      </c>
    </row>
    <row r="94" spans="1:13" s="16" customFormat="1">
      <c r="A94" s="268">
        <v>84</v>
      </c>
      <c r="B94" s="277" t="s">
        <v>329</v>
      </c>
      <c r="C94" s="278">
        <v>413.2</v>
      </c>
      <c r="D94" s="279">
        <v>411.75</v>
      </c>
      <c r="E94" s="279">
        <v>403.5</v>
      </c>
      <c r="F94" s="279">
        <v>393.8</v>
      </c>
      <c r="G94" s="279">
        <v>385.55</v>
      </c>
      <c r="H94" s="279">
        <v>421.45</v>
      </c>
      <c r="I94" s="279">
        <v>429.7</v>
      </c>
      <c r="J94" s="279">
        <v>439.4</v>
      </c>
      <c r="K94" s="277">
        <v>420</v>
      </c>
      <c r="L94" s="277">
        <v>402.05</v>
      </c>
      <c r="M94" s="277">
        <v>1.00926</v>
      </c>
    </row>
    <row r="95" spans="1:13" s="16" customFormat="1">
      <c r="A95" s="268">
        <v>85</v>
      </c>
      <c r="B95" s="277" t="s">
        <v>78</v>
      </c>
      <c r="C95" s="278">
        <v>123.05</v>
      </c>
      <c r="D95" s="279">
        <v>123.41666666666667</v>
      </c>
      <c r="E95" s="279">
        <v>122.23333333333335</v>
      </c>
      <c r="F95" s="279">
        <v>121.41666666666667</v>
      </c>
      <c r="G95" s="279">
        <v>120.23333333333335</v>
      </c>
      <c r="H95" s="279">
        <v>124.23333333333335</v>
      </c>
      <c r="I95" s="279">
        <v>125.41666666666666</v>
      </c>
      <c r="J95" s="279">
        <v>126.23333333333335</v>
      </c>
      <c r="K95" s="277">
        <v>124.6</v>
      </c>
      <c r="L95" s="277">
        <v>122.6</v>
      </c>
      <c r="M95" s="277">
        <v>6.9423599999999999</v>
      </c>
    </row>
    <row r="96" spans="1:13" s="16" customFormat="1">
      <c r="A96" s="268">
        <v>86</v>
      </c>
      <c r="B96" s="277" t="s">
        <v>330</v>
      </c>
      <c r="C96" s="278">
        <v>268.39999999999998</v>
      </c>
      <c r="D96" s="279">
        <v>270.63333333333333</v>
      </c>
      <c r="E96" s="279">
        <v>262.26666666666665</v>
      </c>
      <c r="F96" s="279">
        <v>256.13333333333333</v>
      </c>
      <c r="G96" s="279">
        <v>247.76666666666665</v>
      </c>
      <c r="H96" s="279">
        <v>276.76666666666665</v>
      </c>
      <c r="I96" s="279">
        <v>285.13333333333333</v>
      </c>
      <c r="J96" s="279">
        <v>291.26666666666665</v>
      </c>
      <c r="K96" s="277">
        <v>279</v>
      </c>
      <c r="L96" s="277">
        <v>264.5</v>
      </c>
      <c r="M96" s="277">
        <v>11.2082</v>
      </c>
    </row>
    <row r="97" spans="1:13" s="16" customFormat="1">
      <c r="A97" s="268">
        <v>87</v>
      </c>
      <c r="B97" s="277" t="s">
        <v>338</v>
      </c>
      <c r="C97" s="278">
        <v>371.8</v>
      </c>
      <c r="D97" s="279">
        <v>374.58333333333331</v>
      </c>
      <c r="E97" s="279">
        <v>367.56666666666661</v>
      </c>
      <c r="F97" s="279">
        <v>363.33333333333331</v>
      </c>
      <c r="G97" s="279">
        <v>356.31666666666661</v>
      </c>
      <c r="H97" s="279">
        <v>378.81666666666661</v>
      </c>
      <c r="I97" s="279">
        <v>385.83333333333337</v>
      </c>
      <c r="J97" s="279">
        <v>390.06666666666661</v>
      </c>
      <c r="K97" s="277">
        <v>381.6</v>
      </c>
      <c r="L97" s="277">
        <v>370.35</v>
      </c>
      <c r="M97" s="277">
        <v>6.9487699999999997</v>
      </c>
    </row>
    <row r="98" spans="1:13" s="16" customFormat="1">
      <c r="A98" s="268">
        <v>88</v>
      </c>
      <c r="B98" s="277" t="s">
        <v>336</v>
      </c>
      <c r="C98" s="278">
        <v>874.55</v>
      </c>
      <c r="D98" s="279">
        <v>873.56666666666661</v>
      </c>
      <c r="E98" s="279">
        <v>869.08333333333326</v>
      </c>
      <c r="F98" s="279">
        <v>863.61666666666667</v>
      </c>
      <c r="G98" s="279">
        <v>859.13333333333333</v>
      </c>
      <c r="H98" s="279">
        <v>879.03333333333319</v>
      </c>
      <c r="I98" s="279">
        <v>883.51666666666654</v>
      </c>
      <c r="J98" s="279">
        <v>888.98333333333312</v>
      </c>
      <c r="K98" s="277">
        <v>878.05</v>
      </c>
      <c r="L98" s="277">
        <v>868.1</v>
      </c>
      <c r="M98" s="277">
        <v>0.81510000000000005</v>
      </c>
    </row>
    <row r="99" spans="1:13" s="16" customFormat="1">
      <c r="A99" s="268">
        <v>89</v>
      </c>
      <c r="B99" s="277" t="s">
        <v>337</v>
      </c>
      <c r="C99" s="278">
        <v>17.7</v>
      </c>
      <c r="D99" s="279">
        <v>17.75</v>
      </c>
      <c r="E99" s="279">
        <v>17.55</v>
      </c>
      <c r="F99" s="279">
        <v>17.400000000000002</v>
      </c>
      <c r="G99" s="279">
        <v>17.200000000000003</v>
      </c>
      <c r="H99" s="279">
        <v>17.899999999999999</v>
      </c>
      <c r="I99" s="279">
        <v>18.100000000000001</v>
      </c>
      <c r="J99" s="279">
        <v>18.249999999999996</v>
      </c>
      <c r="K99" s="277">
        <v>17.95</v>
      </c>
      <c r="L99" s="277">
        <v>17.600000000000001</v>
      </c>
      <c r="M99" s="277">
        <v>8.17774</v>
      </c>
    </row>
    <row r="100" spans="1:13" s="16" customFormat="1">
      <c r="A100" s="268">
        <v>90</v>
      </c>
      <c r="B100" s="277" t="s">
        <v>339</v>
      </c>
      <c r="C100" s="278">
        <v>138.6</v>
      </c>
      <c r="D100" s="279">
        <v>138.70000000000002</v>
      </c>
      <c r="E100" s="279">
        <v>136.75000000000003</v>
      </c>
      <c r="F100" s="279">
        <v>134.9</v>
      </c>
      <c r="G100" s="279">
        <v>132.95000000000002</v>
      </c>
      <c r="H100" s="279">
        <v>140.55000000000004</v>
      </c>
      <c r="I100" s="279">
        <v>142.50000000000003</v>
      </c>
      <c r="J100" s="279">
        <v>144.35000000000005</v>
      </c>
      <c r="K100" s="277">
        <v>140.65</v>
      </c>
      <c r="L100" s="277">
        <v>136.85</v>
      </c>
      <c r="M100" s="277">
        <v>3.3474900000000001</v>
      </c>
    </row>
    <row r="101" spans="1:13">
      <c r="A101" s="268">
        <v>91</v>
      </c>
      <c r="B101" s="277" t="s">
        <v>80</v>
      </c>
      <c r="C101" s="278">
        <v>338.55</v>
      </c>
      <c r="D101" s="279">
        <v>335.66666666666669</v>
      </c>
      <c r="E101" s="279">
        <v>328.08333333333337</v>
      </c>
      <c r="F101" s="279">
        <v>317.61666666666667</v>
      </c>
      <c r="G101" s="279">
        <v>310.03333333333336</v>
      </c>
      <c r="H101" s="279">
        <v>346.13333333333338</v>
      </c>
      <c r="I101" s="279">
        <v>353.71666666666675</v>
      </c>
      <c r="J101" s="279">
        <v>364.18333333333339</v>
      </c>
      <c r="K101" s="277">
        <v>343.25</v>
      </c>
      <c r="L101" s="277">
        <v>325.2</v>
      </c>
      <c r="M101" s="277">
        <v>34.16534</v>
      </c>
    </row>
    <row r="102" spans="1:13">
      <c r="A102" s="268">
        <v>92</v>
      </c>
      <c r="B102" s="277" t="s">
        <v>340</v>
      </c>
      <c r="C102" s="278">
        <v>2436.25</v>
      </c>
      <c r="D102" s="279">
        <v>2428.5499999999997</v>
      </c>
      <c r="E102" s="279">
        <v>2398.0999999999995</v>
      </c>
      <c r="F102" s="279">
        <v>2359.9499999999998</v>
      </c>
      <c r="G102" s="279">
        <v>2329.4999999999995</v>
      </c>
      <c r="H102" s="279">
        <v>2466.6999999999994</v>
      </c>
      <c r="I102" s="279">
        <v>2497.1499999999992</v>
      </c>
      <c r="J102" s="279">
        <v>2535.2999999999993</v>
      </c>
      <c r="K102" s="277">
        <v>2459</v>
      </c>
      <c r="L102" s="277">
        <v>2390.4</v>
      </c>
      <c r="M102" s="277">
        <v>3.1829999999999997E-2</v>
      </c>
    </row>
    <row r="103" spans="1:13">
      <c r="A103" s="268">
        <v>93</v>
      </c>
      <c r="B103" s="277" t="s">
        <v>81</v>
      </c>
      <c r="C103" s="278">
        <v>633.75</v>
      </c>
      <c r="D103" s="279">
        <v>626.94999999999993</v>
      </c>
      <c r="E103" s="279">
        <v>612.79999999999984</v>
      </c>
      <c r="F103" s="279">
        <v>591.84999999999991</v>
      </c>
      <c r="G103" s="279">
        <v>577.69999999999982</v>
      </c>
      <c r="H103" s="279">
        <v>647.89999999999986</v>
      </c>
      <c r="I103" s="279">
        <v>662.05</v>
      </c>
      <c r="J103" s="279">
        <v>682.99999999999989</v>
      </c>
      <c r="K103" s="277">
        <v>641.1</v>
      </c>
      <c r="L103" s="277">
        <v>606</v>
      </c>
      <c r="M103" s="277">
        <v>17.425260000000002</v>
      </c>
    </row>
    <row r="104" spans="1:13">
      <c r="A104" s="268">
        <v>94</v>
      </c>
      <c r="B104" s="277" t="s">
        <v>334</v>
      </c>
      <c r="C104" s="278">
        <v>202.7</v>
      </c>
      <c r="D104" s="279">
        <v>203.88333333333333</v>
      </c>
      <c r="E104" s="279">
        <v>200.81666666666666</v>
      </c>
      <c r="F104" s="279">
        <v>198.93333333333334</v>
      </c>
      <c r="G104" s="279">
        <v>195.86666666666667</v>
      </c>
      <c r="H104" s="279">
        <v>205.76666666666665</v>
      </c>
      <c r="I104" s="279">
        <v>208.83333333333331</v>
      </c>
      <c r="J104" s="279">
        <v>210.71666666666664</v>
      </c>
      <c r="K104" s="277">
        <v>206.95</v>
      </c>
      <c r="L104" s="277">
        <v>202</v>
      </c>
      <c r="M104" s="277">
        <v>0.65895999999999999</v>
      </c>
    </row>
    <row r="105" spans="1:13">
      <c r="A105" s="268">
        <v>95</v>
      </c>
      <c r="B105" s="277" t="s">
        <v>342</v>
      </c>
      <c r="C105" s="278">
        <v>149.80000000000001</v>
      </c>
      <c r="D105" s="279">
        <v>150.70000000000002</v>
      </c>
      <c r="E105" s="279">
        <v>148.50000000000003</v>
      </c>
      <c r="F105" s="279">
        <v>147.20000000000002</v>
      </c>
      <c r="G105" s="279">
        <v>145.00000000000003</v>
      </c>
      <c r="H105" s="279">
        <v>152.00000000000003</v>
      </c>
      <c r="I105" s="279">
        <v>154.20000000000002</v>
      </c>
      <c r="J105" s="279">
        <v>155.50000000000003</v>
      </c>
      <c r="K105" s="277">
        <v>152.9</v>
      </c>
      <c r="L105" s="277">
        <v>149.4</v>
      </c>
      <c r="M105" s="277">
        <v>10.94319</v>
      </c>
    </row>
    <row r="106" spans="1:13">
      <c r="A106" s="268">
        <v>96</v>
      </c>
      <c r="B106" s="277" t="s">
        <v>343</v>
      </c>
      <c r="C106" s="278">
        <v>81.95</v>
      </c>
      <c r="D106" s="279">
        <v>82.733333333333334</v>
      </c>
      <c r="E106" s="279">
        <v>80.666666666666671</v>
      </c>
      <c r="F106" s="279">
        <v>79.38333333333334</v>
      </c>
      <c r="G106" s="279">
        <v>77.316666666666677</v>
      </c>
      <c r="H106" s="279">
        <v>84.016666666666666</v>
      </c>
      <c r="I106" s="279">
        <v>86.083333333333329</v>
      </c>
      <c r="J106" s="279">
        <v>87.36666666666666</v>
      </c>
      <c r="K106" s="277">
        <v>84.8</v>
      </c>
      <c r="L106" s="277">
        <v>81.45</v>
      </c>
      <c r="M106" s="277">
        <v>23.969989999999999</v>
      </c>
    </row>
    <row r="107" spans="1:13">
      <c r="A107" s="268">
        <v>97</v>
      </c>
      <c r="B107" s="277" t="s">
        <v>82</v>
      </c>
      <c r="C107" s="278">
        <v>226.7</v>
      </c>
      <c r="D107" s="279">
        <v>227.16666666666666</v>
      </c>
      <c r="E107" s="279">
        <v>219.93333333333331</v>
      </c>
      <c r="F107" s="279">
        <v>213.16666666666666</v>
      </c>
      <c r="G107" s="279">
        <v>205.93333333333331</v>
      </c>
      <c r="H107" s="279">
        <v>233.93333333333331</v>
      </c>
      <c r="I107" s="279">
        <v>241.16666666666666</v>
      </c>
      <c r="J107" s="279">
        <v>247.93333333333331</v>
      </c>
      <c r="K107" s="277">
        <v>234.4</v>
      </c>
      <c r="L107" s="277">
        <v>220.4</v>
      </c>
      <c r="M107" s="277">
        <v>72.861620000000002</v>
      </c>
    </row>
    <row r="108" spans="1:13">
      <c r="A108" s="268">
        <v>98</v>
      </c>
      <c r="B108" s="285" t="s">
        <v>344</v>
      </c>
      <c r="C108" s="278">
        <v>399.85</v>
      </c>
      <c r="D108" s="279">
        <v>396.43333333333334</v>
      </c>
      <c r="E108" s="279">
        <v>389.9666666666667</v>
      </c>
      <c r="F108" s="279">
        <v>380.08333333333337</v>
      </c>
      <c r="G108" s="279">
        <v>373.61666666666673</v>
      </c>
      <c r="H108" s="279">
        <v>406.31666666666666</v>
      </c>
      <c r="I108" s="279">
        <v>412.78333333333325</v>
      </c>
      <c r="J108" s="279">
        <v>422.66666666666663</v>
      </c>
      <c r="K108" s="277">
        <v>402.9</v>
      </c>
      <c r="L108" s="277">
        <v>386.55</v>
      </c>
      <c r="M108" s="277">
        <v>0.61902999999999997</v>
      </c>
    </row>
    <row r="109" spans="1:13">
      <c r="A109" s="268">
        <v>99</v>
      </c>
      <c r="B109" s="277" t="s">
        <v>83</v>
      </c>
      <c r="C109" s="278">
        <v>762.7</v>
      </c>
      <c r="D109" s="279">
        <v>764.26666666666677</v>
      </c>
      <c r="E109" s="279">
        <v>756.78333333333353</v>
      </c>
      <c r="F109" s="279">
        <v>750.86666666666679</v>
      </c>
      <c r="G109" s="279">
        <v>743.38333333333355</v>
      </c>
      <c r="H109" s="279">
        <v>770.18333333333351</v>
      </c>
      <c r="I109" s="279">
        <v>777.66666666666686</v>
      </c>
      <c r="J109" s="279">
        <v>783.58333333333348</v>
      </c>
      <c r="K109" s="277">
        <v>771.75</v>
      </c>
      <c r="L109" s="277">
        <v>758.35</v>
      </c>
      <c r="M109" s="277">
        <v>81.675709999999995</v>
      </c>
    </row>
    <row r="110" spans="1:13">
      <c r="A110" s="268">
        <v>100</v>
      </c>
      <c r="B110" s="277" t="s">
        <v>84</v>
      </c>
      <c r="C110" s="278">
        <v>138.5</v>
      </c>
      <c r="D110" s="279">
        <v>136.95000000000002</v>
      </c>
      <c r="E110" s="279">
        <v>134.90000000000003</v>
      </c>
      <c r="F110" s="279">
        <v>131.30000000000001</v>
      </c>
      <c r="G110" s="279">
        <v>129.25000000000003</v>
      </c>
      <c r="H110" s="279">
        <v>140.55000000000004</v>
      </c>
      <c r="I110" s="279">
        <v>142.60000000000005</v>
      </c>
      <c r="J110" s="279">
        <v>146.20000000000005</v>
      </c>
      <c r="K110" s="277">
        <v>139</v>
      </c>
      <c r="L110" s="277">
        <v>133.35</v>
      </c>
      <c r="M110" s="277">
        <v>168.65172999999999</v>
      </c>
    </row>
    <row r="111" spans="1:13">
      <c r="A111" s="268">
        <v>101</v>
      </c>
      <c r="B111" s="277" t="s">
        <v>345</v>
      </c>
      <c r="C111" s="278">
        <v>341.7</v>
      </c>
      <c r="D111" s="279">
        <v>342.98333333333335</v>
      </c>
      <c r="E111" s="279">
        <v>338.7166666666667</v>
      </c>
      <c r="F111" s="279">
        <v>335.73333333333335</v>
      </c>
      <c r="G111" s="279">
        <v>331.4666666666667</v>
      </c>
      <c r="H111" s="279">
        <v>345.9666666666667</v>
      </c>
      <c r="I111" s="279">
        <v>350.23333333333335</v>
      </c>
      <c r="J111" s="279">
        <v>353.2166666666667</v>
      </c>
      <c r="K111" s="277">
        <v>347.25</v>
      </c>
      <c r="L111" s="277">
        <v>340</v>
      </c>
      <c r="M111" s="277">
        <v>1.5355399999999999</v>
      </c>
    </row>
    <row r="112" spans="1:13">
      <c r="A112" s="268">
        <v>102</v>
      </c>
      <c r="B112" s="277" t="s">
        <v>85</v>
      </c>
      <c r="C112" s="278">
        <v>1430</v>
      </c>
      <c r="D112" s="279">
        <v>1427.5833333333333</v>
      </c>
      <c r="E112" s="279">
        <v>1415.1666666666665</v>
      </c>
      <c r="F112" s="279">
        <v>1400.3333333333333</v>
      </c>
      <c r="G112" s="279">
        <v>1387.9166666666665</v>
      </c>
      <c r="H112" s="279">
        <v>1442.4166666666665</v>
      </c>
      <c r="I112" s="279">
        <v>1454.833333333333</v>
      </c>
      <c r="J112" s="279">
        <v>1469.6666666666665</v>
      </c>
      <c r="K112" s="277">
        <v>1440</v>
      </c>
      <c r="L112" s="277">
        <v>1412.75</v>
      </c>
      <c r="M112" s="277">
        <v>4.4505299999999997</v>
      </c>
    </row>
    <row r="113" spans="1:13">
      <c r="A113" s="268">
        <v>103</v>
      </c>
      <c r="B113" s="277" t="s">
        <v>86</v>
      </c>
      <c r="C113" s="278">
        <v>392.95</v>
      </c>
      <c r="D113" s="279">
        <v>391.5333333333333</v>
      </c>
      <c r="E113" s="279">
        <v>386.71666666666658</v>
      </c>
      <c r="F113" s="279">
        <v>380.48333333333329</v>
      </c>
      <c r="G113" s="279">
        <v>375.66666666666657</v>
      </c>
      <c r="H113" s="279">
        <v>397.76666666666659</v>
      </c>
      <c r="I113" s="279">
        <v>402.58333333333331</v>
      </c>
      <c r="J113" s="279">
        <v>408.81666666666661</v>
      </c>
      <c r="K113" s="277">
        <v>396.35</v>
      </c>
      <c r="L113" s="277">
        <v>385.3</v>
      </c>
      <c r="M113" s="277">
        <v>19.267009999999999</v>
      </c>
    </row>
    <row r="114" spans="1:13">
      <c r="A114" s="268">
        <v>104</v>
      </c>
      <c r="B114" s="277" t="s">
        <v>236</v>
      </c>
      <c r="C114" s="278">
        <v>760.3</v>
      </c>
      <c r="D114" s="279">
        <v>765.5333333333333</v>
      </c>
      <c r="E114" s="279">
        <v>747.16666666666663</v>
      </c>
      <c r="F114" s="279">
        <v>734.0333333333333</v>
      </c>
      <c r="G114" s="279">
        <v>715.66666666666663</v>
      </c>
      <c r="H114" s="279">
        <v>778.66666666666663</v>
      </c>
      <c r="I114" s="279">
        <v>797.03333333333342</v>
      </c>
      <c r="J114" s="279">
        <v>810.16666666666663</v>
      </c>
      <c r="K114" s="277">
        <v>783.9</v>
      </c>
      <c r="L114" s="277">
        <v>752.4</v>
      </c>
      <c r="M114" s="277">
        <v>6.3442100000000003</v>
      </c>
    </row>
    <row r="115" spans="1:13">
      <c r="A115" s="268">
        <v>105</v>
      </c>
      <c r="B115" s="277" t="s">
        <v>346</v>
      </c>
      <c r="C115" s="278">
        <v>611.54999999999995</v>
      </c>
      <c r="D115" s="279">
        <v>611.41666666666663</v>
      </c>
      <c r="E115" s="279">
        <v>605.18333333333328</v>
      </c>
      <c r="F115" s="279">
        <v>598.81666666666661</v>
      </c>
      <c r="G115" s="279">
        <v>592.58333333333326</v>
      </c>
      <c r="H115" s="279">
        <v>617.7833333333333</v>
      </c>
      <c r="I115" s="279">
        <v>624.01666666666665</v>
      </c>
      <c r="J115" s="279">
        <v>630.38333333333333</v>
      </c>
      <c r="K115" s="277">
        <v>617.65</v>
      </c>
      <c r="L115" s="277">
        <v>605.04999999999995</v>
      </c>
      <c r="M115" s="277">
        <v>0.41864000000000001</v>
      </c>
    </row>
    <row r="116" spans="1:13">
      <c r="A116" s="268">
        <v>106</v>
      </c>
      <c r="B116" s="277" t="s">
        <v>331</v>
      </c>
      <c r="C116" s="278">
        <v>1795.65</v>
      </c>
      <c r="D116" s="279">
        <v>1778.5666666666666</v>
      </c>
      <c r="E116" s="279">
        <v>1757.1333333333332</v>
      </c>
      <c r="F116" s="279">
        <v>1718.6166666666666</v>
      </c>
      <c r="G116" s="279">
        <v>1697.1833333333332</v>
      </c>
      <c r="H116" s="279">
        <v>1817.0833333333333</v>
      </c>
      <c r="I116" s="279">
        <v>1838.5166666666667</v>
      </c>
      <c r="J116" s="279">
        <v>1877.0333333333333</v>
      </c>
      <c r="K116" s="277">
        <v>1800</v>
      </c>
      <c r="L116" s="277">
        <v>1740.05</v>
      </c>
      <c r="M116" s="277">
        <v>0.90530999999999995</v>
      </c>
    </row>
    <row r="117" spans="1:13">
      <c r="A117" s="268">
        <v>107</v>
      </c>
      <c r="B117" s="277" t="s">
        <v>237</v>
      </c>
      <c r="C117" s="278">
        <v>263.89999999999998</v>
      </c>
      <c r="D117" s="279">
        <v>262.59999999999997</v>
      </c>
      <c r="E117" s="279">
        <v>259.29999999999995</v>
      </c>
      <c r="F117" s="279">
        <v>254.7</v>
      </c>
      <c r="G117" s="279">
        <v>251.39999999999998</v>
      </c>
      <c r="H117" s="279">
        <v>267.19999999999993</v>
      </c>
      <c r="I117" s="279">
        <v>270.5</v>
      </c>
      <c r="J117" s="279">
        <v>275.09999999999991</v>
      </c>
      <c r="K117" s="277">
        <v>265.89999999999998</v>
      </c>
      <c r="L117" s="277">
        <v>258</v>
      </c>
      <c r="M117" s="277">
        <v>5.6325200000000004</v>
      </c>
    </row>
    <row r="118" spans="1:13">
      <c r="A118" s="268">
        <v>108</v>
      </c>
      <c r="B118" s="277" t="s">
        <v>2996</v>
      </c>
      <c r="C118" s="278">
        <v>223.9</v>
      </c>
      <c r="D118" s="279">
        <v>227.71666666666667</v>
      </c>
      <c r="E118" s="279">
        <v>216.43333333333334</v>
      </c>
      <c r="F118" s="279">
        <v>208.96666666666667</v>
      </c>
      <c r="G118" s="279">
        <v>197.68333333333334</v>
      </c>
      <c r="H118" s="279">
        <v>235.18333333333334</v>
      </c>
      <c r="I118" s="279">
        <v>246.4666666666667</v>
      </c>
      <c r="J118" s="279">
        <v>253.93333333333334</v>
      </c>
      <c r="K118" s="277">
        <v>239</v>
      </c>
      <c r="L118" s="277">
        <v>220.25</v>
      </c>
      <c r="M118" s="277">
        <v>14.55775</v>
      </c>
    </row>
    <row r="119" spans="1:13">
      <c r="A119" s="268">
        <v>109</v>
      </c>
      <c r="B119" s="277" t="s">
        <v>235</v>
      </c>
      <c r="C119" s="278">
        <v>124.5</v>
      </c>
      <c r="D119" s="279">
        <v>124.16666666666667</v>
      </c>
      <c r="E119" s="279">
        <v>122.88333333333334</v>
      </c>
      <c r="F119" s="279">
        <v>121.26666666666667</v>
      </c>
      <c r="G119" s="279">
        <v>119.98333333333333</v>
      </c>
      <c r="H119" s="279">
        <v>125.78333333333335</v>
      </c>
      <c r="I119" s="279">
        <v>127.06666666666668</v>
      </c>
      <c r="J119" s="279">
        <v>128.68333333333334</v>
      </c>
      <c r="K119" s="277">
        <v>125.45</v>
      </c>
      <c r="L119" s="277">
        <v>122.55</v>
      </c>
      <c r="M119" s="277">
        <v>56.770890000000001</v>
      </c>
    </row>
    <row r="120" spans="1:13">
      <c r="A120" s="268">
        <v>110</v>
      </c>
      <c r="B120" s="277" t="s">
        <v>87</v>
      </c>
      <c r="C120" s="278">
        <v>457.35</v>
      </c>
      <c r="D120" s="279">
        <v>459.13333333333338</v>
      </c>
      <c r="E120" s="279">
        <v>450.46666666666675</v>
      </c>
      <c r="F120" s="279">
        <v>443.58333333333337</v>
      </c>
      <c r="G120" s="279">
        <v>434.91666666666674</v>
      </c>
      <c r="H120" s="279">
        <v>466.01666666666677</v>
      </c>
      <c r="I120" s="279">
        <v>474.68333333333339</v>
      </c>
      <c r="J120" s="279">
        <v>481.56666666666678</v>
      </c>
      <c r="K120" s="277">
        <v>467.8</v>
      </c>
      <c r="L120" s="277">
        <v>452.25</v>
      </c>
      <c r="M120" s="277">
        <v>9.5543200000000006</v>
      </c>
    </row>
    <row r="121" spans="1:13">
      <c r="A121" s="268">
        <v>111</v>
      </c>
      <c r="B121" s="277" t="s">
        <v>347</v>
      </c>
      <c r="C121" s="278">
        <v>394.35</v>
      </c>
      <c r="D121" s="279">
        <v>395.61666666666662</v>
      </c>
      <c r="E121" s="279">
        <v>389.73333333333323</v>
      </c>
      <c r="F121" s="279">
        <v>385.11666666666662</v>
      </c>
      <c r="G121" s="279">
        <v>379.23333333333323</v>
      </c>
      <c r="H121" s="279">
        <v>400.23333333333323</v>
      </c>
      <c r="I121" s="279">
        <v>406.11666666666656</v>
      </c>
      <c r="J121" s="279">
        <v>410.73333333333323</v>
      </c>
      <c r="K121" s="277">
        <v>401.5</v>
      </c>
      <c r="L121" s="277">
        <v>391</v>
      </c>
      <c r="M121" s="277">
        <v>2.5444</v>
      </c>
    </row>
    <row r="122" spans="1:13">
      <c r="A122" s="268">
        <v>112</v>
      </c>
      <c r="B122" s="277" t="s">
        <v>88</v>
      </c>
      <c r="C122" s="278">
        <v>492.6</v>
      </c>
      <c r="D122" s="279">
        <v>493.26666666666671</v>
      </c>
      <c r="E122" s="279">
        <v>489.68333333333339</v>
      </c>
      <c r="F122" s="279">
        <v>486.76666666666671</v>
      </c>
      <c r="G122" s="279">
        <v>483.18333333333339</v>
      </c>
      <c r="H122" s="279">
        <v>496.18333333333339</v>
      </c>
      <c r="I122" s="279">
        <v>499.76666666666677</v>
      </c>
      <c r="J122" s="279">
        <v>502.68333333333339</v>
      </c>
      <c r="K122" s="277">
        <v>496.85</v>
      </c>
      <c r="L122" s="277">
        <v>490.35</v>
      </c>
      <c r="M122" s="277">
        <v>16.383479999999999</v>
      </c>
    </row>
    <row r="123" spans="1:13">
      <c r="A123" s="268">
        <v>113</v>
      </c>
      <c r="B123" s="277" t="s">
        <v>238</v>
      </c>
      <c r="C123" s="278">
        <v>770.2</v>
      </c>
      <c r="D123" s="279">
        <v>772.83333333333337</v>
      </c>
      <c r="E123" s="279">
        <v>759.81666666666672</v>
      </c>
      <c r="F123" s="279">
        <v>749.43333333333339</v>
      </c>
      <c r="G123" s="279">
        <v>736.41666666666674</v>
      </c>
      <c r="H123" s="279">
        <v>783.2166666666667</v>
      </c>
      <c r="I123" s="279">
        <v>796.23333333333335</v>
      </c>
      <c r="J123" s="279">
        <v>806.61666666666667</v>
      </c>
      <c r="K123" s="277">
        <v>785.85</v>
      </c>
      <c r="L123" s="277">
        <v>762.45</v>
      </c>
      <c r="M123" s="277">
        <v>0.86978</v>
      </c>
    </row>
    <row r="124" spans="1:13">
      <c r="A124" s="268">
        <v>114</v>
      </c>
      <c r="B124" s="277" t="s">
        <v>348</v>
      </c>
      <c r="C124" s="278">
        <v>80.8</v>
      </c>
      <c r="D124" s="279">
        <v>80.8</v>
      </c>
      <c r="E124" s="279">
        <v>78.599999999999994</v>
      </c>
      <c r="F124" s="279">
        <v>76.399999999999991</v>
      </c>
      <c r="G124" s="279">
        <v>74.199999999999989</v>
      </c>
      <c r="H124" s="279">
        <v>83</v>
      </c>
      <c r="I124" s="279">
        <v>85.200000000000017</v>
      </c>
      <c r="J124" s="279">
        <v>87.4</v>
      </c>
      <c r="K124" s="277">
        <v>83</v>
      </c>
      <c r="L124" s="277">
        <v>78.599999999999994</v>
      </c>
      <c r="M124" s="277">
        <v>5.8630699999999996</v>
      </c>
    </row>
    <row r="125" spans="1:13">
      <c r="A125" s="268">
        <v>115</v>
      </c>
      <c r="B125" s="277" t="s">
        <v>355</v>
      </c>
      <c r="C125" s="278">
        <v>405.15</v>
      </c>
      <c r="D125" s="279">
        <v>405.25</v>
      </c>
      <c r="E125" s="279">
        <v>394.95</v>
      </c>
      <c r="F125" s="279">
        <v>384.75</v>
      </c>
      <c r="G125" s="279">
        <v>374.45</v>
      </c>
      <c r="H125" s="279">
        <v>415.45</v>
      </c>
      <c r="I125" s="279">
        <v>425.74999999999994</v>
      </c>
      <c r="J125" s="279">
        <v>435.95</v>
      </c>
      <c r="K125" s="277">
        <v>415.55</v>
      </c>
      <c r="L125" s="277">
        <v>395.05</v>
      </c>
      <c r="M125" s="277">
        <v>6.7580400000000003</v>
      </c>
    </row>
    <row r="126" spans="1:13">
      <c r="A126" s="268">
        <v>116</v>
      </c>
      <c r="B126" s="277" t="s">
        <v>356</v>
      </c>
      <c r="C126" s="278">
        <v>194.65</v>
      </c>
      <c r="D126" s="279">
        <v>192.4</v>
      </c>
      <c r="E126" s="279">
        <v>187.3</v>
      </c>
      <c r="F126" s="279">
        <v>179.95000000000002</v>
      </c>
      <c r="G126" s="279">
        <v>174.85000000000002</v>
      </c>
      <c r="H126" s="279">
        <v>199.75</v>
      </c>
      <c r="I126" s="279">
        <v>204.84999999999997</v>
      </c>
      <c r="J126" s="279">
        <v>212.2</v>
      </c>
      <c r="K126" s="277">
        <v>197.5</v>
      </c>
      <c r="L126" s="277">
        <v>185.05</v>
      </c>
      <c r="M126" s="277">
        <v>7.7936699999999997</v>
      </c>
    </row>
    <row r="127" spans="1:13">
      <c r="A127" s="268">
        <v>117</v>
      </c>
      <c r="B127" s="277" t="s">
        <v>349</v>
      </c>
      <c r="C127" s="278">
        <v>82.55</v>
      </c>
      <c r="D127" s="279">
        <v>82.05</v>
      </c>
      <c r="E127" s="279">
        <v>81.099999999999994</v>
      </c>
      <c r="F127" s="279">
        <v>79.649999999999991</v>
      </c>
      <c r="G127" s="279">
        <v>78.699999999999989</v>
      </c>
      <c r="H127" s="279">
        <v>83.5</v>
      </c>
      <c r="I127" s="279">
        <v>84.450000000000017</v>
      </c>
      <c r="J127" s="279">
        <v>85.9</v>
      </c>
      <c r="K127" s="277">
        <v>83</v>
      </c>
      <c r="L127" s="277">
        <v>80.599999999999994</v>
      </c>
      <c r="M127" s="277">
        <v>10.962009999999999</v>
      </c>
    </row>
    <row r="128" spans="1:13">
      <c r="A128" s="268">
        <v>118</v>
      </c>
      <c r="B128" s="277" t="s">
        <v>350</v>
      </c>
      <c r="C128" s="278">
        <v>362.65</v>
      </c>
      <c r="D128" s="279">
        <v>361.2</v>
      </c>
      <c r="E128" s="279">
        <v>353.75</v>
      </c>
      <c r="F128" s="279">
        <v>344.85</v>
      </c>
      <c r="G128" s="279">
        <v>337.40000000000003</v>
      </c>
      <c r="H128" s="279">
        <v>370.09999999999997</v>
      </c>
      <c r="I128" s="279">
        <v>377.5499999999999</v>
      </c>
      <c r="J128" s="279">
        <v>386.44999999999993</v>
      </c>
      <c r="K128" s="277">
        <v>368.65</v>
      </c>
      <c r="L128" s="277">
        <v>352.3</v>
      </c>
      <c r="M128" s="277">
        <v>0.68469999999999998</v>
      </c>
    </row>
    <row r="129" spans="1:13">
      <c r="A129" s="268">
        <v>119</v>
      </c>
      <c r="B129" s="277" t="s">
        <v>351</v>
      </c>
      <c r="C129" s="278">
        <v>638.5</v>
      </c>
      <c r="D129" s="279">
        <v>629.33333333333337</v>
      </c>
      <c r="E129" s="279">
        <v>614.26666666666677</v>
      </c>
      <c r="F129" s="279">
        <v>590.03333333333342</v>
      </c>
      <c r="G129" s="279">
        <v>574.96666666666681</v>
      </c>
      <c r="H129" s="279">
        <v>653.56666666666672</v>
      </c>
      <c r="I129" s="279">
        <v>668.63333333333333</v>
      </c>
      <c r="J129" s="279">
        <v>692.86666666666667</v>
      </c>
      <c r="K129" s="277">
        <v>644.4</v>
      </c>
      <c r="L129" s="277">
        <v>605.1</v>
      </c>
      <c r="M129" s="277">
        <v>17.877199999999998</v>
      </c>
    </row>
    <row r="130" spans="1:13">
      <c r="A130" s="268">
        <v>120</v>
      </c>
      <c r="B130" s="277" t="s">
        <v>352</v>
      </c>
      <c r="C130" s="278">
        <v>121.5</v>
      </c>
      <c r="D130" s="279">
        <v>119.51666666666667</v>
      </c>
      <c r="E130" s="279">
        <v>115.53333333333333</v>
      </c>
      <c r="F130" s="279">
        <v>109.56666666666666</v>
      </c>
      <c r="G130" s="279">
        <v>105.58333333333333</v>
      </c>
      <c r="H130" s="279">
        <v>125.48333333333333</v>
      </c>
      <c r="I130" s="279">
        <v>129.46666666666664</v>
      </c>
      <c r="J130" s="279">
        <v>135.43333333333334</v>
      </c>
      <c r="K130" s="277">
        <v>123.5</v>
      </c>
      <c r="L130" s="277">
        <v>113.55</v>
      </c>
      <c r="M130" s="277">
        <v>37.908149999999999</v>
      </c>
    </row>
    <row r="131" spans="1:13">
      <c r="A131" s="268">
        <v>121</v>
      </c>
      <c r="B131" s="277" t="s">
        <v>1221</v>
      </c>
      <c r="C131" s="278">
        <v>805.3</v>
      </c>
      <c r="D131" s="279">
        <v>807.83333333333337</v>
      </c>
      <c r="E131" s="279">
        <v>797.4666666666667</v>
      </c>
      <c r="F131" s="279">
        <v>789.63333333333333</v>
      </c>
      <c r="G131" s="279">
        <v>779.26666666666665</v>
      </c>
      <c r="H131" s="279">
        <v>815.66666666666674</v>
      </c>
      <c r="I131" s="279">
        <v>826.0333333333333</v>
      </c>
      <c r="J131" s="279">
        <v>833.86666666666679</v>
      </c>
      <c r="K131" s="277">
        <v>818.2</v>
      </c>
      <c r="L131" s="277">
        <v>800</v>
      </c>
      <c r="M131" s="277">
        <v>0.44169000000000003</v>
      </c>
    </row>
    <row r="132" spans="1:13">
      <c r="A132" s="268">
        <v>122</v>
      </c>
      <c r="B132" s="277" t="s">
        <v>90</v>
      </c>
      <c r="C132" s="278">
        <v>8.8000000000000007</v>
      </c>
      <c r="D132" s="279">
        <v>8.9333333333333318</v>
      </c>
      <c r="E132" s="279">
        <v>8.5166666666666639</v>
      </c>
      <c r="F132" s="279">
        <v>8.2333333333333325</v>
      </c>
      <c r="G132" s="279">
        <v>7.8166666666666647</v>
      </c>
      <c r="H132" s="279">
        <v>9.2166666666666632</v>
      </c>
      <c r="I132" s="279">
        <v>9.6333333333333311</v>
      </c>
      <c r="J132" s="279">
        <v>9.9166666666666625</v>
      </c>
      <c r="K132" s="277">
        <v>9.35</v>
      </c>
      <c r="L132" s="277">
        <v>8.65</v>
      </c>
      <c r="M132" s="277">
        <v>166.24979999999999</v>
      </c>
    </row>
    <row r="133" spans="1:13">
      <c r="A133" s="268">
        <v>123</v>
      </c>
      <c r="B133" s="277" t="s">
        <v>91</v>
      </c>
      <c r="C133" s="278">
        <v>3189.3</v>
      </c>
      <c r="D133" s="279">
        <v>3172.4666666666667</v>
      </c>
      <c r="E133" s="279">
        <v>3137.9333333333334</v>
      </c>
      <c r="F133" s="279">
        <v>3086.5666666666666</v>
      </c>
      <c r="G133" s="279">
        <v>3052.0333333333333</v>
      </c>
      <c r="H133" s="279">
        <v>3223.8333333333335</v>
      </c>
      <c r="I133" s="279">
        <v>3258.3666666666672</v>
      </c>
      <c r="J133" s="279">
        <v>3309.7333333333336</v>
      </c>
      <c r="K133" s="277">
        <v>3207</v>
      </c>
      <c r="L133" s="277">
        <v>3121.1</v>
      </c>
      <c r="M133" s="277">
        <v>10.19096</v>
      </c>
    </row>
    <row r="134" spans="1:13">
      <c r="A134" s="268">
        <v>124</v>
      </c>
      <c r="B134" s="277" t="s">
        <v>357</v>
      </c>
      <c r="C134" s="278">
        <v>8041</v>
      </c>
      <c r="D134" s="279">
        <v>8018.9666666666672</v>
      </c>
      <c r="E134" s="279">
        <v>7923.0333333333347</v>
      </c>
      <c r="F134" s="279">
        <v>7805.0666666666675</v>
      </c>
      <c r="G134" s="279">
        <v>7709.133333333335</v>
      </c>
      <c r="H134" s="279">
        <v>8136.9333333333343</v>
      </c>
      <c r="I134" s="279">
        <v>8232.8666666666668</v>
      </c>
      <c r="J134" s="279">
        <v>8350.8333333333339</v>
      </c>
      <c r="K134" s="277">
        <v>8114.9</v>
      </c>
      <c r="L134" s="277">
        <v>7901</v>
      </c>
      <c r="M134" s="277">
        <v>0.30270000000000002</v>
      </c>
    </row>
    <row r="135" spans="1:13">
      <c r="A135" s="268">
        <v>125</v>
      </c>
      <c r="B135" s="277" t="s">
        <v>93</v>
      </c>
      <c r="C135" s="278">
        <v>160.9</v>
      </c>
      <c r="D135" s="279">
        <v>160.15</v>
      </c>
      <c r="E135" s="279">
        <v>155.75</v>
      </c>
      <c r="F135" s="279">
        <v>150.6</v>
      </c>
      <c r="G135" s="279">
        <v>146.19999999999999</v>
      </c>
      <c r="H135" s="279">
        <v>165.3</v>
      </c>
      <c r="I135" s="279">
        <v>169.70000000000005</v>
      </c>
      <c r="J135" s="279">
        <v>174.85000000000002</v>
      </c>
      <c r="K135" s="277">
        <v>164.55</v>
      </c>
      <c r="L135" s="277">
        <v>155</v>
      </c>
      <c r="M135" s="277">
        <v>177.96868000000001</v>
      </c>
    </row>
    <row r="136" spans="1:13">
      <c r="A136" s="268">
        <v>126</v>
      </c>
      <c r="B136" s="277" t="s">
        <v>231</v>
      </c>
      <c r="C136" s="278">
        <v>2285.9</v>
      </c>
      <c r="D136" s="279">
        <v>2264.9666666666667</v>
      </c>
      <c r="E136" s="279">
        <v>2239.9333333333334</v>
      </c>
      <c r="F136" s="279">
        <v>2193.9666666666667</v>
      </c>
      <c r="G136" s="279">
        <v>2168.9333333333334</v>
      </c>
      <c r="H136" s="279">
        <v>2310.9333333333334</v>
      </c>
      <c r="I136" s="279">
        <v>2335.9666666666672</v>
      </c>
      <c r="J136" s="279">
        <v>2381.9333333333334</v>
      </c>
      <c r="K136" s="277">
        <v>2290</v>
      </c>
      <c r="L136" s="277">
        <v>2219</v>
      </c>
      <c r="M136" s="277">
        <v>3.73075</v>
      </c>
    </row>
    <row r="137" spans="1:13">
      <c r="A137" s="268">
        <v>127</v>
      </c>
      <c r="B137" s="277" t="s">
        <v>94</v>
      </c>
      <c r="C137" s="278">
        <v>4476</v>
      </c>
      <c r="D137" s="279">
        <v>4487.9000000000005</v>
      </c>
      <c r="E137" s="279">
        <v>4449.2000000000007</v>
      </c>
      <c r="F137" s="279">
        <v>4422.4000000000005</v>
      </c>
      <c r="G137" s="279">
        <v>4383.7000000000007</v>
      </c>
      <c r="H137" s="279">
        <v>4514.7000000000007</v>
      </c>
      <c r="I137" s="279">
        <v>4553.3999999999996</v>
      </c>
      <c r="J137" s="279">
        <v>4580.2000000000007</v>
      </c>
      <c r="K137" s="277">
        <v>4526.6000000000004</v>
      </c>
      <c r="L137" s="277">
        <v>4461.1000000000004</v>
      </c>
      <c r="M137" s="277">
        <v>8.0676699999999997</v>
      </c>
    </row>
    <row r="138" spans="1:13">
      <c r="A138" s="268">
        <v>128</v>
      </c>
      <c r="B138" s="277" t="s">
        <v>1264</v>
      </c>
      <c r="C138" s="278">
        <v>713.05</v>
      </c>
      <c r="D138" s="279">
        <v>706.68333333333339</v>
      </c>
      <c r="E138" s="279">
        <v>689.36666666666679</v>
      </c>
      <c r="F138" s="279">
        <v>665.68333333333339</v>
      </c>
      <c r="G138" s="279">
        <v>648.36666666666679</v>
      </c>
      <c r="H138" s="279">
        <v>730.36666666666679</v>
      </c>
      <c r="I138" s="279">
        <v>747.68333333333339</v>
      </c>
      <c r="J138" s="279">
        <v>771.36666666666679</v>
      </c>
      <c r="K138" s="277">
        <v>724</v>
      </c>
      <c r="L138" s="277">
        <v>683</v>
      </c>
      <c r="M138" s="277">
        <v>2.26397</v>
      </c>
    </row>
    <row r="139" spans="1:13">
      <c r="A139" s="268">
        <v>129</v>
      </c>
      <c r="B139" s="277" t="s">
        <v>239</v>
      </c>
      <c r="C139" s="278">
        <v>75.75</v>
      </c>
      <c r="D139" s="279">
        <v>74.75</v>
      </c>
      <c r="E139" s="279">
        <v>73</v>
      </c>
      <c r="F139" s="279">
        <v>70.25</v>
      </c>
      <c r="G139" s="279">
        <v>68.5</v>
      </c>
      <c r="H139" s="279">
        <v>77.5</v>
      </c>
      <c r="I139" s="279">
        <v>79.25</v>
      </c>
      <c r="J139" s="279">
        <v>82</v>
      </c>
      <c r="K139" s="277">
        <v>76.5</v>
      </c>
      <c r="L139" s="277">
        <v>72</v>
      </c>
      <c r="M139" s="277">
        <v>13.802490000000001</v>
      </c>
    </row>
    <row r="140" spans="1:13">
      <c r="A140" s="268">
        <v>130</v>
      </c>
      <c r="B140" s="277" t="s">
        <v>95</v>
      </c>
      <c r="C140" s="278">
        <v>21371.35</v>
      </c>
      <c r="D140" s="279">
        <v>21267.116666666665</v>
      </c>
      <c r="E140" s="279">
        <v>21004.23333333333</v>
      </c>
      <c r="F140" s="279">
        <v>20637.116666666665</v>
      </c>
      <c r="G140" s="279">
        <v>20374.23333333333</v>
      </c>
      <c r="H140" s="279">
        <v>21634.23333333333</v>
      </c>
      <c r="I140" s="279">
        <v>21897.116666666669</v>
      </c>
      <c r="J140" s="279">
        <v>22264.23333333333</v>
      </c>
      <c r="K140" s="277">
        <v>21530</v>
      </c>
      <c r="L140" s="277">
        <v>20900</v>
      </c>
      <c r="M140" s="277">
        <v>2.2431999999999999</v>
      </c>
    </row>
    <row r="141" spans="1:13">
      <c r="A141" s="268">
        <v>131</v>
      </c>
      <c r="B141" s="277" t="s">
        <v>359</v>
      </c>
      <c r="C141" s="278">
        <v>282.25</v>
      </c>
      <c r="D141" s="279">
        <v>283.36666666666667</v>
      </c>
      <c r="E141" s="279">
        <v>279.73333333333335</v>
      </c>
      <c r="F141" s="279">
        <v>277.2166666666667</v>
      </c>
      <c r="G141" s="279">
        <v>273.58333333333337</v>
      </c>
      <c r="H141" s="279">
        <v>285.88333333333333</v>
      </c>
      <c r="I141" s="279">
        <v>289.51666666666665</v>
      </c>
      <c r="J141" s="279">
        <v>292.0333333333333</v>
      </c>
      <c r="K141" s="277">
        <v>287</v>
      </c>
      <c r="L141" s="277">
        <v>280.85000000000002</v>
      </c>
      <c r="M141" s="277">
        <v>1.96852</v>
      </c>
    </row>
    <row r="142" spans="1:13">
      <c r="A142" s="268">
        <v>132</v>
      </c>
      <c r="B142" s="277" t="s">
        <v>360</v>
      </c>
      <c r="C142" s="278">
        <v>88.1</v>
      </c>
      <c r="D142" s="279">
        <v>86.016666666666666</v>
      </c>
      <c r="E142" s="279">
        <v>82.083333333333329</v>
      </c>
      <c r="F142" s="279">
        <v>76.066666666666663</v>
      </c>
      <c r="G142" s="279">
        <v>72.133333333333326</v>
      </c>
      <c r="H142" s="279">
        <v>92.033333333333331</v>
      </c>
      <c r="I142" s="279">
        <v>95.966666666666669</v>
      </c>
      <c r="J142" s="279">
        <v>101.98333333333333</v>
      </c>
      <c r="K142" s="277">
        <v>89.95</v>
      </c>
      <c r="L142" s="277">
        <v>80</v>
      </c>
      <c r="M142" s="277">
        <v>70.590299999999999</v>
      </c>
    </row>
    <row r="143" spans="1:13">
      <c r="A143" s="268">
        <v>133</v>
      </c>
      <c r="B143" s="277" t="s">
        <v>361</v>
      </c>
      <c r="C143" s="278">
        <v>226.6</v>
      </c>
      <c r="D143" s="279">
        <v>228.20000000000002</v>
      </c>
      <c r="E143" s="279">
        <v>223.40000000000003</v>
      </c>
      <c r="F143" s="279">
        <v>220.20000000000002</v>
      </c>
      <c r="G143" s="279">
        <v>215.40000000000003</v>
      </c>
      <c r="H143" s="279">
        <v>231.40000000000003</v>
      </c>
      <c r="I143" s="279">
        <v>236.20000000000005</v>
      </c>
      <c r="J143" s="279">
        <v>239.40000000000003</v>
      </c>
      <c r="K143" s="277">
        <v>233</v>
      </c>
      <c r="L143" s="277">
        <v>225</v>
      </c>
      <c r="M143" s="277">
        <v>0.72182999999999997</v>
      </c>
    </row>
    <row r="144" spans="1:13">
      <c r="A144" s="268">
        <v>134</v>
      </c>
      <c r="B144" s="277" t="s">
        <v>240</v>
      </c>
      <c r="C144" s="278">
        <v>352.2</v>
      </c>
      <c r="D144" s="279">
        <v>349.0333333333333</v>
      </c>
      <c r="E144" s="279">
        <v>343.26666666666659</v>
      </c>
      <c r="F144" s="279">
        <v>334.33333333333331</v>
      </c>
      <c r="G144" s="279">
        <v>328.56666666666661</v>
      </c>
      <c r="H144" s="279">
        <v>357.96666666666658</v>
      </c>
      <c r="I144" s="279">
        <v>363.73333333333323</v>
      </c>
      <c r="J144" s="279">
        <v>372.66666666666657</v>
      </c>
      <c r="K144" s="277">
        <v>354.8</v>
      </c>
      <c r="L144" s="277">
        <v>340.1</v>
      </c>
      <c r="M144" s="277">
        <v>6.9108700000000001</v>
      </c>
    </row>
    <row r="145" spans="1:13">
      <c r="A145" s="268">
        <v>135</v>
      </c>
      <c r="B145" s="277" t="s">
        <v>241</v>
      </c>
      <c r="C145" s="278">
        <v>1050.7</v>
      </c>
      <c r="D145" s="279">
        <v>1045.0999999999999</v>
      </c>
      <c r="E145" s="279">
        <v>1029.1999999999998</v>
      </c>
      <c r="F145" s="279">
        <v>1007.6999999999999</v>
      </c>
      <c r="G145" s="279">
        <v>991.79999999999984</v>
      </c>
      <c r="H145" s="279">
        <v>1066.5999999999999</v>
      </c>
      <c r="I145" s="279">
        <v>1082.5</v>
      </c>
      <c r="J145" s="279">
        <v>1103.9999999999998</v>
      </c>
      <c r="K145" s="277">
        <v>1061</v>
      </c>
      <c r="L145" s="277">
        <v>1023.6</v>
      </c>
      <c r="M145" s="277">
        <v>0.43569999999999998</v>
      </c>
    </row>
    <row r="146" spans="1:13">
      <c r="A146" s="268">
        <v>136</v>
      </c>
      <c r="B146" s="277" t="s">
        <v>242</v>
      </c>
      <c r="C146" s="278">
        <v>74.099999999999994</v>
      </c>
      <c r="D146" s="279">
        <v>73.816666666666677</v>
      </c>
      <c r="E146" s="279">
        <v>72.183333333333351</v>
      </c>
      <c r="F146" s="279">
        <v>70.26666666666668</v>
      </c>
      <c r="G146" s="279">
        <v>68.633333333333354</v>
      </c>
      <c r="H146" s="279">
        <v>75.733333333333348</v>
      </c>
      <c r="I146" s="279">
        <v>77.366666666666674</v>
      </c>
      <c r="J146" s="279">
        <v>79.283333333333346</v>
      </c>
      <c r="K146" s="277">
        <v>75.45</v>
      </c>
      <c r="L146" s="277">
        <v>71.900000000000006</v>
      </c>
      <c r="M146" s="277">
        <v>114.53104</v>
      </c>
    </row>
    <row r="147" spans="1:13">
      <c r="A147" s="268">
        <v>137</v>
      </c>
      <c r="B147" s="277" t="s">
        <v>96</v>
      </c>
      <c r="C147" s="278">
        <v>56.5</v>
      </c>
      <c r="D147" s="279">
        <v>55.85</v>
      </c>
      <c r="E147" s="279">
        <v>54.25</v>
      </c>
      <c r="F147" s="279">
        <v>52</v>
      </c>
      <c r="G147" s="279">
        <v>50.4</v>
      </c>
      <c r="H147" s="279">
        <v>58.1</v>
      </c>
      <c r="I147" s="279">
        <v>59.70000000000001</v>
      </c>
      <c r="J147" s="279">
        <v>61.95</v>
      </c>
      <c r="K147" s="277">
        <v>57.45</v>
      </c>
      <c r="L147" s="277">
        <v>53.6</v>
      </c>
      <c r="M147" s="277">
        <v>252.05315999999999</v>
      </c>
    </row>
    <row r="148" spans="1:13">
      <c r="A148" s="268">
        <v>138</v>
      </c>
      <c r="B148" s="277" t="s">
        <v>362</v>
      </c>
      <c r="C148" s="278">
        <v>541.9</v>
      </c>
      <c r="D148" s="279">
        <v>539.2833333333333</v>
      </c>
      <c r="E148" s="279">
        <v>530.86666666666656</v>
      </c>
      <c r="F148" s="279">
        <v>519.83333333333326</v>
      </c>
      <c r="G148" s="279">
        <v>511.41666666666652</v>
      </c>
      <c r="H148" s="279">
        <v>550.31666666666661</v>
      </c>
      <c r="I148" s="279">
        <v>558.73333333333335</v>
      </c>
      <c r="J148" s="279">
        <v>569.76666666666665</v>
      </c>
      <c r="K148" s="277">
        <v>547.70000000000005</v>
      </c>
      <c r="L148" s="277">
        <v>528.25</v>
      </c>
      <c r="M148" s="277">
        <v>1.04481</v>
      </c>
    </row>
    <row r="149" spans="1:13">
      <c r="A149" s="268">
        <v>139</v>
      </c>
      <c r="B149" s="277" t="s">
        <v>1298</v>
      </c>
      <c r="C149" s="278">
        <v>1417.65</v>
      </c>
      <c r="D149" s="279">
        <v>1408.2333333333333</v>
      </c>
      <c r="E149" s="279">
        <v>1376.4666666666667</v>
      </c>
      <c r="F149" s="279">
        <v>1335.2833333333333</v>
      </c>
      <c r="G149" s="279">
        <v>1303.5166666666667</v>
      </c>
      <c r="H149" s="279">
        <v>1449.4166666666667</v>
      </c>
      <c r="I149" s="279">
        <v>1481.1833333333336</v>
      </c>
      <c r="J149" s="279">
        <v>1522.3666666666668</v>
      </c>
      <c r="K149" s="277">
        <v>1440</v>
      </c>
      <c r="L149" s="277">
        <v>1367.05</v>
      </c>
      <c r="M149" s="277">
        <v>5.9769999999999997E-2</v>
      </c>
    </row>
    <row r="150" spans="1:13">
      <c r="A150" s="268">
        <v>140</v>
      </c>
      <c r="B150" s="277" t="s">
        <v>97</v>
      </c>
      <c r="C150" s="278">
        <v>1140</v>
      </c>
      <c r="D150" s="279">
        <v>1147.75</v>
      </c>
      <c r="E150" s="279">
        <v>1123.5</v>
      </c>
      <c r="F150" s="279">
        <v>1107</v>
      </c>
      <c r="G150" s="279">
        <v>1082.75</v>
      </c>
      <c r="H150" s="279">
        <v>1164.25</v>
      </c>
      <c r="I150" s="279">
        <v>1188.5</v>
      </c>
      <c r="J150" s="279">
        <v>1205</v>
      </c>
      <c r="K150" s="277">
        <v>1172</v>
      </c>
      <c r="L150" s="277">
        <v>1131.25</v>
      </c>
      <c r="M150" s="277">
        <v>19.236740000000001</v>
      </c>
    </row>
    <row r="151" spans="1:13">
      <c r="A151" s="268">
        <v>141</v>
      </c>
      <c r="B151" s="277" t="s">
        <v>363</v>
      </c>
      <c r="C151" s="278">
        <v>290.45</v>
      </c>
      <c r="D151" s="279">
        <v>289.78333333333336</v>
      </c>
      <c r="E151" s="279">
        <v>280.01666666666671</v>
      </c>
      <c r="F151" s="279">
        <v>269.58333333333337</v>
      </c>
      <c r="G151" s="279">
        <v>259.81666666666672</v>
      </c>
      <c r="H151" s="279">
        <v>300.2166666666667</v>
      </c>
      <c r="I151" s="279">
        <v>309.98333333333335</v>
      </c>
      <c r="J151" s="279">
        <v>320.41666666666669</v>
      </c>
      <c r="K151" s="277">
        <v>299.55</v>
      </c>
      <c r="L151" s="277">
        <v>279.35000000000002</v>
      </c>
      <c r="M151" s="277">
        <v>5.2853399999999997</v>
      </c>
    </row>
    <row r="152" spans="1:13">
      <c r="A152" s="268">
        <v>142</v>
      </c>
      <c r="B152" s="277" t="s">
        <v>98</v>
      </c>
      <c r="C152" s="278">
        <v>169.85</v>
      </c>
      <c r="D152" s="279">
        <v>167.88333333333335</v>
      </c>
      <c r="E152" s="279">
        <v>164.76666666666671</v>
      </c>
      <c r="F152" s="279">
        <v>159.68333333333337</v>
      </c>
      <c r="G152" s="279">
        <v>156.56666666666672</v>
      </c>
      <c r="H152" s="279">
        <v>172.9666666666667</v>
      </c>
      <c r="I152" s="279">
        <v>176.08333333333331</v>
      </c>
      <c r="J152" s="279">
        <v>181.16666666666669</v>
      </c>
      <c r="K152" s="277">
        <v>171</v>
      </c>
      <c r="L152" s="277">
        <v>162.80000000000001</v>
      </c>
      <c r="M152" s="277">
        <v>43.60454</v>
      </c>
    </row>
    <row r="153" spans="1:13">
      <c r="A153" s="268">
        <v>143</v>
      </c>
      <c r="B153" s="277" t="s">
        <v>243</v>
      </c>
      <c r="C153" s="278">
        <v>11.2</v>
      </c>
      <c r="D153" s="279">
        <v>11.066666666666668</v>
      </c>
      <c r="E153" s="279">
        <v>10.933333333333337</v>
      </c>
      <c r="F153" s="279">
        <v>10.66666666666667</v>
      </c>
      <c r="G153" s="279">
        <v>10.533333333333339</v>
      </c>
      <c r="H153" s="279">
        <v>11.333333333333336</v>
      </c>
      <c r="I153" s="279">
        <v>11.466666666666665</v>
      </c>
      <c r="J153" s="279">
        <v>11.733333333333334</v>
      </c>
      <c r="K153" s="277">
        <v>11.2</v>
      </c>
      <c r="L153" s="277">
        <v>10.8</v>
      </c>
      <c r="M153" s="277">
        <v>611.35492999999997</v>
      </c>
    </row>
    <row r="154" spans="1:13">
      <c r="A154" s="268">
        <v>144</v>
      </c>
      <c r="B154" s="277" t="s">
        <v>364</v>
      </c>
      <c r="C154" s="278">
        <v>328.5</v>
      </c>
      <c r="D154" s="279">
        <v>329.03333333333336</v>
      </c>
      <c r="E154" s="279">
        <v>324.06666666666672</v>
      </c>
      <c r="F154" s="279">
        <v>319.63333333333338</v>
      </c>
      <c r="G154" s="279">
        <v>314.66666666666674</v>
      </c>
      <c r="H154" s="279">
        <v>333.4666666666667</v>
      </c>
      <c r="I154" s="279">
        <v>338.43333333333328</v>
      </c>
      <c r="J154" s="279">
        <v>342.86666666666667</v>
      </c>
      <c r="K154" s="277">
        <v>334</v>
      </c>
      <c r="L154" s="277">
        <v>324.60000000000002</v>
      </c>
      <c r="M154" s="277">
        <v>3.2441399999999998</v>
      </c>
    </row>
    <row r="155" spans="1:13">
      <c r="A155" s="268">
        <v>145</v>
      </c>
      <c r="B155" s="277" t="s">
        <v>99</v>
      </c>
      <c r="C155" s="278">
        <v>54.6</v>
      </c>
      <c r="D155" s="279">
        <v>54.433333333333337</v>
      </c>
      <c r="E155" s="279">
        <v>54.066666666666677</v>
      </c>
      <c r="F155" s="279">
        <v>53.533333333333339</v>
      </c>
      <c r="G155" s="279">
        <v>53.166666666666679</v>
      </c>
      <c r="H155" s="279">
        <v>54.966666666666676</v>
      </c>
      <c r="I155" s="279">
        <v>55.333333333333336</v>
      </c>
      <c r="J155" s="279">
        <v>55.866666666666674</v>
      </c>
      <c r="K155" s="277">
        <v>54.8</v>
      </c>
      <c r="L155" s="277">
        <v>53.9</v>
      </c>
      <c r="M155" s="277">
        <v>298.32819999999998</v>
      </c>
    </row>
    <row r="156" spans="1:13">
      <c r="A156" s="268">
        <v>146</v>
      </c>
      <c r="B156" s="277" t="s">
        <v>367</v>
      </c>
      <c r="C156" s="278">
        <v>294.64999999999998</v>
      </c>
      <c r="D156" s="279">
        <v>295.46666666666664</v>
      </c>
      <c r="E156" s="279">
        <v>291.18333333333328</v>
      </c>
      <c r="F156" s="279">
        <v>287.71666666666664</v>
      </c>
      <c r="G156" s="279">
        <v>283.43333333333328</v>
      </c>
      <c r="H156" s="279">
        <v>298.93333333333328</v>
      </c>
      <c r="I156" s="279">
        <v>303.2166666666667</v>
      </c>
      <c r="J156" s="279">
        <v>306.68333333333328</v>
      </c>
      <c r="K156" s="277">
        <v>299.75</v>
      </c>
      <c r="L156" s="277">
        <v>292</v>
      </c>
      <c r="M156" s="277">
        <v>2.6823399999999999</v>
      </c>
    </row>
    <row r="157" spans="1:13">
      <c r="A157" s="268">
        <v>147</v>
      </c>
      <c r="B157" s="277" t="s">
        <v>366</v>
      </c>
      <c r="C157" s="278">
        <v>2266.4499999999998</v>
      </c>
      <c r="D157" s="279">
        <v>2282.3166666666666</v>
      </c>
      <c r="E157" s="279">
        <v>2234.1333333333332</v>
      </c>
      <c r="F157" s="279">
        <v>2201.8166666666666</v>
      </c>
      <c r="G157" s="279">
        <v>2153.6333333333332</v>
      </c>
      <c r="H157" s="279">
        <v>2314.6333333333332</v>
      </c>
      <c r="I157" s="279">
        <v>2362.8166666666666</v>
      </c>
      <c r="J157" s="279">
        <v>2395.1333333333332</v>
      </c>
      <c r="K157" s="277">
        <v>2330.5</v>
      </c>
      <c r="L157" s="277">
        <v>2250</v>
      </c>
      <c r="M157" s="277">
        <v>0.27921000000000001</v>
      </c>
    </row>
    <row r="158" spans="1:13">
      <c r="A158" s="268">
        <v>148</v>
      </c>
      <c r="B158" s="277" t="s">
        <v>368</v>
      </c>
      <c r="C158" s="278">
        <v>462.95</v>
      </c>
      <c r="D158" s="279">
        <v>461.41666666666669</v>
      </c>
      <c r="E158" s="279">
        <v>457.93333333333339</v>
      </c>
      <c r="F158" s="279">
        <v>452.91666666666669</v>
      </c>
      <c r="G158" s="279">
        <v>449.43333333333339</v>
      </c>
      <c r="H158" s="279">
        <v>466.43333333333339</v>
      </c>
      <c r="I158" s="279">
        <v>469.91666666666663</v>
      </c>
      <c r="J158" s="279">
        <v>474.93333333333339</v>
      </c>
      <c r="K158" s="277">
        <v>464.9</v>
      </c>
      <c r="L158" s="277">
        <v>456.4</v>
      </c>
      <c r="M158" s="277">
        <v>1.00529</v>
      </c>
    </row>
    <row r="159" spans="1:13">
      <c r="A159" s="268">
        <v>149</v>
      </c>
      <c r="B159" s="277" t="s">
        <v>2941</v>
      </c>
      <c r="C159" s="278">
        <v>470</v>
      </c>
      <c r="D159" s="279">
        <v>472.73333333333335</v>
      </c>
      <c r="E159" s="279">
        <v>463.4666666666667</v>
      </c>
      <c r="F159" s="279">
        <v>456.93333333333334</v>
      </c>
      <c r="G159" s="279">
        <v>447.66666666666669</v>
      </c>
      <c r="H159" s="279">
        <v>479.26666666666671</v>
      </c>
      <c r="I159" s="279">
        <v>488.53333333333336</v>
      </c>
      <c r="J159" s="279">
        <v>495.06666666666672</v>
      </c>
      <c r="K159" s="277">
        <v>482</v>
      </c>
      <c r="L159" s="277">
        <v>466.2</v>
      </c>
      <c r="M159" s="277">
        <v>2.7760400000000001</v>
      </c>
    </row>
    <row r="160" spans="1:13">
      <c r="A160" s="268">
        <v>150</v>
      </c>
      <c r="B160" s="277" t="s">
        <v>370</v>
      </c>
      <c r="C160" s="278">
        <v>139.9</v>
      </c>
      <c r="D160" s="279">
        <v>139.86666666666665</v>
      </c>
      <c r="E160" s="279">
        <v>138.23333333333329</v>
      </c>
      <c r="F160" s="279">
        <v>136.56666666666663</v>
      </c>
      <c r="G160" s="279">
        <v>134.93333333333328</v>
      </c>
      <c r="H160" s="279">
        <v>141.5333333333333</v>
      </c>
      <c r="I160" s="279">
        <v>143.16666666666669</v>
      </c>
      <c r="J160" s="279">
        <v>144.83333333333331</v>
      </c>
      <c r="K160" s="277">
        <v>141.5</v>
      </c>
      <c r="L160" s="277">
        <v>138.19999999999999</v>
      </c>
      <c r="M160" s="277">
        <v>12.14485</v>
      </c>
    </row>
    <row r="161" spans="1:13">
      <c r="A161" s="268">
        <v>151</v>
      </c>
      <c r="B161" s="277" t="s">
        <v>244</v>
      </c>
      <c r="C161" s="278">
        <v>127.65</v>
      </c>
      <c r="D161" s="279">
        <v>125.31666666666668</v>
      </c>
      <c r="E161" s="279">
        <v>115.73333333333335</v>
      </c>
      <c r="F161" s="279">
        <v>103.81666666666668</v>
      </c>
      <c r="G161" s="279">
        <v>94.233333333333348</v>
      </c>
      <c r="H161" s="279">
        <v>137.23333333333335</v>
      </c>
      <c r="I161" s="279">
        <v>146.81666666666669</v>
      </c>
      <c r="J161" s="279">
        <v>158.73333333333335</v>
      </c>
      <c r="K161" s="277">
        <v>134.9</v>
      </c>
      <c r="L161" s="277">
        <v>113.4</v>
      </c>
      <c r="M161" s="277">
        <v>366.60467999999997</v>
      </c>
    </row>
    <row r="162" spans="1:13">
      <c r="A162" s="268">
        <v>152</v>
      </c>
      <c r="B162" s="277" t="s">
        <v>369</v>
      </c>
      <c r="C162" s="278">
        <v>56.45</v>
      </c>
      <c r="D162" s="279">
        <v>56.216666666666669</v>
      </c>
      <c r="E162" s="279">
        <v>54.983333333333334</v>
      </c>
      <c r="F162" s="279">
        <v>53.516666666666666</v>
      </c>
      <c r="G162" s="279">
        <v>52.283333333333331</v>
      </c>
      <c r="H162" s="279">
        <v>57.683333333333337</v>
      </c>
      <c r="I162" s="279">
        <v>58.916666666666671</v>
      </c>
      <c r="J162" s="279">
        <v>60.38333333333334</v>
      </c>
      <c r="K162" s="277">
        <v>57.45</v>
      </c>
      <c r="L162" s="277">
        <v>54.75</v>
      </c>
      <c r="M162" s="277">
        <v>35.225990000000003</v>
      </c>
    </row>
    <row r="163" spans="1:13">
      <c r="A163" s="268">
        <v>153</v>
      </c>
      <c r="B163" s="277" t="s">
        <v>100</v>
      </c>
      <c r="C163" s="278">
        <v>101.5</v>
      </c>
      <c r="D163" s="279">
        <v>101.64999999999999</v>
      </c>
      <c r="E163" s="279">
        <v>100.14999999999998</v>
      </c>
      <c r="F163" s="279">
        <v>98.799999999999983</v>
      </c>
      <c r="G163" s="279">
        <v>97.299999999999969</v>
      </c>
      <c r="H163" s="279">
        <v>102.99999999999999</v>
      </c>
      <c r="I163" s="279">
        <v>104.50000000000001</v>
      </c>
      <c r="J163" s="279">
        <v>105.85</v>
      </c>
      <c r="K163" s="277">
        <v>103.15</v>
      </c>
      <c r="L163" s="277">
        <v>100.3</v>
      </c>
      <c r="M163" s="277">
        <v>185.02003999999999</v>
      </c>
    </row>
    <row r="164" spans="1:13">
      <c r="A164" s="268">
        <v>154</v>
      </c>
      <c r="B164" s="277" t="s">
        <v>375</v>
      </c>
      <c r="C164" s="278">
        <v>1843.3</v>
      </c>
      <c r="D164" s="279">
        <v>1840.55</v>
      </c>
      <c r="E164" s="279">
        <v>1809.1499999999999</v>
      </c>
      <c r="F164" s="279">
        <v>1775</v>
      </c>
      <c r="G164" s="279">
        <v>1743.6</v>
      </c>
      <c r="H164" s="279">
        <v>1874.6999999999998</v>
      </c>
      <c r="I164" s="279">
        <v>1906.1</v>
      </c>
      <c r="J164" s="279">
        <v>1940.2499999999998</v>
      </c>
      <c r="K164" s="277">
        <v>1871.95</v>
      </c>
      <c r="L164" s="277">
        <v>1806.4</v>
      </c>
      <c r="M164" s="277">
        <v>0.17713999999999999</v>
      </c>
    </row>
    <row r="165" spans="1:13">
      <c r="A165" s="268">
        <v>155</v>
      </c>
      <c r="B165" s="277" t="s">
        <v>376</v>
      </c>
      <c r="C165" s="278">
        <v>1833.2</v>
      </c>
      <c r="D165" s="279">
        <v>1851.6166666666668</v>
      </c>
      <c r="E165" s="279">
        <v>1788.2333333333336</v>
      </c>
      <c r="F165" s="279">
        <v>1743.2666666666669</v>
      </c>
      <c r="G165" s="279">
        <v>1679.8833333333337</v>
      </c>
      <c r="H165" s="279">
        <v>1896.5833333333335</v>
      </c>
      <c r="I165" s="279">
        <v>1959.9666666666667</v>
      </c>
      <c r="J165" s="279">
        <v>2004.9333333333334</v>
      </c>
      <c r="K165" s="277">
        <v>1915</v>
      </c>
      <c r="L165" s="277">
        <v>1806.65</v>
      </c>
      <c r="M165" s="277">
        <v>0.29277999999999998</v>
      </c>
    </row>
    <row r="166" spans="1:13">
      <c r="A166" s="268">
        <v>156</v>
      </c>
      <c r="B166" s="277" t="s">
        <v>372</v>
      </c>
      <c r="C166" s="278">
        <v>511.7</v>
      </c>
      <c r="D166" s="279">
        <v>508.73333333333335</v>
      </c>
      <c r="E166" s="279">
        <v>503.9666666666667</v>
      </c>
      <c r="F166" s="279">
        <v>496.23333333333335</v>
      </c>
      <c r="G166" s="279">
        <v>491.4666666666667</v>
      </c>
      <c r="H166" s="279">
        <v>516.4666666666667</v>
      </c>
      <c r="I166" s="279">
        <v>521.23333333333335</v>
      </c>
      <c r="J166" s="279">
        <v>528.9666666666667</v>
      </c>
      <c r="K166" s="277">
        <v>513.5</v>
      </c>
      <c r="L166" s="277">
        <v>501</v>
      </c>
      <c r="M166" s="277">
        <v>0.19850000000000001</v>
      </c>
    </row>
    <row r="167" spans="1:13">
      <c r="A167" s="268">
        <v>157</v>
      </c>
      <c r="B167" s="277" t="s">
        <v>382</v>
      </c>
      <c r="C167" s="278">
        <v>262.14999999999998</v>
      </c>
      <c r="D167" s="279">
        <v>264.08333333333331</v>
      </c>
      <c r="E167" s="279">
        <v>258.36666666666662</v>
      </c>
      <c r="F167" s="279">
        <v>254.58333333333331</v>
      </c>
      <c r="G167" s="279">
        <v>248.86666666666662</v>
      </c>
      <c r="H167" s="279">
        <v>267.86666666666662</v>
      </c>
      <c r="I167" s="279">
        <v>273.58333333333331</v>
      </c>
      <c r="J167" s="279">
        <v>277.36666666666662</v>
      </c>
      <c r="K167" s="277">
        <v>269.8</v>
      </c>
      <c r="L167" s="277">
        <v>260.3</v>
      </c>
      <c r="M167" s="277">
        <v>2.5127799999999998</v>
      </c>
    </row>
    <row r="168" spans="1:13">
      <c r="A168" s="268">
        <v>158</v>
      </c>
      <c r="B168" s="277" t="s">
        <v>373</v>
      </c>
      <c r="C168" s="278">
        <v>111.85</v>
      </c>
      <c r="D168" s="279">
        <v>111.33333333333333</v>
      </c>
      <c r="E168" s="279">
        <v>108.01666666666665</v>
      </c>
      <c r="F168" s="279">
        <v>104.18333333333332</v>
      </c>
      <c r="G168" s="279">
        <v>100.86666666666665</v>
      </c>
      <c r="H168" s="279">
        <v>115.16666666666666</v>
      </c>
      <c r="I168" s="279">
        <v>118.48333333333335</v>
      </c>
      <c r="J168" s="279">
        <v>122.31666666666666</v>
      </c>
      <c r="K168" s="277">
        <v>114.65</v>
      </c>
      <c r="L168" s="277">
        <v>107.5</v>
      </c>
      <c r="M168" s="277">
        <v>1.9684900000000001</v>
      </c>
    </row>
    <row r="169" spans="1:13">
      <c r="A169" s="268">
        <v>159</v>
      </c>
      <c r="B169" s="277" t="s">
        <v>374</v>
      </c>
      <c r="C169" s="278">
        <v>161.15</v>
      </c>
      <c r="D169" s="279">
        <v>160.54999999999998</v>
      </c>
      <c r="E169" s="279">
        <v>156.69999999999996</v>
      </c>
      <c r="F169" s="279">
        <v>152.24999999999997</v>
      </c>
      <c r="G169" s="279">
        <v>148.39999999999995</v>
      </c>
      <c r="H169" s="279">
        <v>164.99999999999997</v>
      </c>
      <c r="I169" s="279">
        <v>168.85</v>
      </c>
      <c r="J169" s="279">
        <v>173.29999999999998</v>
      </c>
      <c r="K169" s="277">
        <v>164.4</v>
      </c>
      <c r="L169" s="277">
        <v>156.1</v>
      </c>
      <c r="M169" s="277">
        <v>4.2828900000000001</v>
      </c>
    </row>
    <row r="170" spans="1:13">
      <c r="A170" s="268">
        <v>160</v>
      </c>
      <c r="B170" s="277" t="s">
        <v>245</v>
      </c>
      <c r="C170" s="278">
        <v>143.30000000000001</v>
      </c>
      <c r="D170" s="279">
        <v>144.63333333333333</v>
      </c>
      <c r="E170" s="279">
        <v>141.26666666666665</v>
      </c>
      <c r="F170" s="279">
        <v>139.23333333333332</v>
      </c>
      <c r="G170" s="279">
        <v>135.86666666666665</v>
      </c>
      <c r="H170" s="279">
        <v>146.66666666666666</v>
      </c>
      <c r="I170" s="279">
        <v>150.03333333333333</v>
      </c>
      <c r="J170" s="279">
        <v>152.06666666666666</v>
      </c>
      <c r="K170" s="277">
        <v>148</v>
      </c>
      <c r="L170" s="277">
        <v>142.6</v>
      </c>
      <c r="M170" s="277">
        <v>4.6373600000000001</v>
      </c>
    </row>
    <row r="171" spans="1:13">
      <c r="A171" s="268">
        <v>161</v>
      </c>
      <c r="B171" s="277" t="s">
        <v>378</v>
      </c>
      <c r="C171" s="278">
        <v>5222.8</v>
      </c>
      <c r="D171" s="279">
        <v>5193.2833333333328</v>
      </c>
      <c r="E171" s="279">
        <v>5111.5666666666657</v>
      </c>
      <c r="F171" s="279">
        <v>5000.333333333333</v>
      </c>
      <c r="G171" s="279">
        <v>4918.6166666666659</v>
      </c>
      <c r="H171" s="279">
        <v>5304.5166666666655</v>
      </c>
      <c r="I171" s="279">
        <v>5386.2333333333327</v>
      </c>
      <c r="J171" s="279">
        <v>5497.4666666666653</v>
      </c>
      <c r="K171" s="277">
        <v>5275</v>
      </c>
      <c r="L171" s="277">
        <v>5082.05</v>
      </c>
      <c r="M171" s="277">
        <v>0.67532000000000003</v>
      </c>
    </row>
    <row r="172" spans="1:13">
      <c r="A172" s="268">
        <v>162</v>
      </c>
      <c r="B172" s="277" t="s">
        <v>379</v>
      </c>
      <c r="C172" s="278">
        <v>1490.05</v>
      </c>
      <c r="D172" s="279">
        <v>1496.05</v>
      </c>
      <c r="E172" s="279">
        <v>1476.6499999999999</v>
      </c>
      <c r="F172" s="279">
        <v>1463.25</v>
      </c>
      <c r="G172" s="279">
        <v>1443.85</v>
      </c>
      <c r="H172" s="279">
        <v>1509.4499999999998</v>
      </c>
      <c r="I172" s="279">
        <v>1528.85</v>
      </c>
      <c r="J172" s="279">
        <v>1542.2499999999998</v>
      </c>
      <c r="K172" s="277">
        <v>1515.45</v>
      </c>
      <c r="L172" s="277">
        <v>1482.65</v>
      </c>
      <c r="M172" s="277">
        <v>0.99206000000000005</v>
      </c>
    </row>
    <row r="173" spans="1:13">
      <c r="A173" s="268">
        <v>163</v>
      </c>
      <c r="B173" s="277" t="s">
        <v>101</v>
      </c>
      <c r="C173" s="278">
        <v>490.05</v>
      </c>
      <c r="D173" s="279">
        <v>487.0333333333333</v>
      </c>
      <c r="E173" s="279">
        <v>479.61666666666662</v>
      </c>
      <c r="F173" s="279">
        <v>469.18333333333334</v>
      </c>
      <c r="G173" s="279">
        <v>461.76666666666665</v>
      </c>
      <c r="H173" s="279">
        <v>497.46666666666658</v>
      </c>
      <c r="I173" s="279">
        <v>504.88333333333333</v>
      </c>
      <c r="J173" s="279">
        <v>515.31666666666661</v>
      </c>
      <c r="K173" s="277">
        <v>494.45</v>
      </c>
      <c r="L173" s="277">
        <v>476.6</v>
      </c>
      <c r="M173" s="277">
        <v>52.940669999999997</v>
      </c>
    </row>
    <row r="174" spans="1:13">
      <c r="A174" s="268">
        <v>164</v>
      </c>
      <c r="B174" s="277" t="s">
        <v>387</v>
      </c>
      <c r="C174" s="278">
        <v>51.55</v>
      </c>
      <c r="D174" s="279">
        <v>50.766666666666673</v>
      </c>
      <c r="E174" s="279">
        <v>48.283333333333346</v>
      </c>
      <c r="F174" s="279">
        <v>45.016666666666673</v>
      </c>
      <c r="G174" s="279">
        <v>42.533333333333346</v>
      </c>
      <c r="H174" s="279">
        <v>54.033333333333346</v>
      </c>
      <c r="I174" s="279">
        <v>56.51666666666668</v>
      </c>
      <c r="J174" s="279">
        <v>59.783333333333346</v>
      </c>
      <c r="K174" s="277">
        <v>53.25</v>
      </c>
      <c r="L174" s="277">
        <v>47.5</v>
      </c>
      <c r="M174" s="277">
        <v>91.804220000000001</v>
      </c>
    </row>
    <row r="175" spans="1:13">
      <c r="A175" s="268">
        <v>165</v>
      </c>
      <c r="B175" s="277" t="s">
        <v>1397</v>
      </c>
      <c r="C175" s="278">
        <v>5866.55</v>
      </c>
      <c r="D175" s="279">
        <v>5883.5166666666664</v>
      </c>
      <c r="E175" s="279">
        <v>5783.0333333333328</v>
      </c>
      <c r="F175" s="279">
        <v>5699.5166666666664</v>
      </c>
      <c r="G175" s="279">
        <v>5599.0333333333328</v>
      </c>
      <c r="H175" s="279">
        <v>5967.0333333333328</v>
      </c>
      <c r="I175" s="279">
        <v>6067.5166666666664</v>
      </c>
      <c r="J175" s="279">
        <v>6151.0333333333328</v>
      </c>
      <c r="K175" s="277">
        <v>5984</v>
      </c>
      <c r="L175" s="277">
        <v>5800</v>
      </c>
      <c r="M175" s="277">
        <v>0.27289000000000002</v>
      </c>
    </row>
    <row r="176" spans="1:13">
      <c r="A176" s="268">
        <v>166</v>
      </c>
      <c r="B176" s="277" t="s">
        <v>103</v>
      </c>
      <c r="C176" s="278">
        <v>22.2</v>
      </c>
      <c r="D176" s="279">
        <v>21.833333333333332</v>
      </c>
      <c r="E176" s="279">
        <v>21.366666666666664</v>
      </c>
      <c r="F176" s="279">
        <v>20.533333333333331</v>
      </c>
      <c r="G176" s="279">
        <v>20.066666666666663</v>
      </c>
      <c r="H176" s="279">
        <v>22.666666666666664</v>
      </c>
      <c r="I176" s="279">
        <v>23.133333333333333</v>
      </c>
      <c r="J176" s="279">
        <v>23.966666666666665</v>
      </c>
      <c r="K176" s="277">
        <v>22.3</v>
      </c>
      <c r="L176" s="277">
        <v>21</v>
      </c>
      <c r="M176" s="277">
        <v>228.43333000000001</v>
      </c>
    </row>
    <row r="177" spans="1:13">
      <c r="A177" s="268">
        <v>167</v>
      </c>
      <c r="B177" s="277" t="s">
        <v>388</v>
      </c>
      <c r="C177" s="278">
        <v>182.95</v>
      </c>
      <c r="D177" s="279">
        <v>179.54999999999998</v>
      </c>
      <c r="E177" s="279">
        <v>174.24999999999997</v>
      </c>
      <c r="F177" s="279">
        <v>165.54999999999998</v>
      </c>
      <c r="G177" s="279">
        <v>160.24999999999997</v>
      </c>
      <c r="H177" s="279">
        <v>188.24999999999997</v>
      </c>
      <c r="I177" s="279">
        <v>193.54999999999998</v>
      </c>
      <c r="J177" s="279">
        <v>202.24999999999997</v>
      </c>
      <c r="K177" s="277">
        <v>184.85</v>
      </c>
      <c r="L177" s="277">
        <v>170.85</v>
      </c>
      <c r="M177" s="277">
        <v>23.25281</v>
      </c>
    </row>
    <row r="178" spans="1:13">
      <c r="A178" s="268">
        <v>168</v>
      </c>
      <c r="B178" s="277" t="s">
        <v>380</v>
      </c>
      <c r="C178" s="278">
        <v>937.2</v>
      </c>
      <c r="D178" s="279">
        <v>941.75</v>
      </c>
      <c r="E178" s="279">
        <v>928.5</v>
      </c>
      <c r="F178" s="279">
        <v>919.8</v>
      </c>
      <c r="G178" s="279">
        <v>906.55</v>
      </c>
      <c r="H178" s="279">
        <v>950.45</v>
      </c>
      <c r="I178" s="279">
        <v>963.7</v>
      </c>
      <c r="J178" s="279">
        <v>972.40000000000009</v>
      </c>
      <c r="K178" s="277">
        <v>955</v>
      </c>
      <c r="L178" s="277">
        <v>933.05</v>
      </c>
      <c r="M178" s="277">
        <v>0.51417999999999997</v>
      </c>
    </row>
    <row r="179" spans="1:13">
      <c r="A179" s="268">
        <v>169</v>
      </c>
      <c r="B179" s="277" t="s">
        <v>246</v>
      </c>
      <c r="C179" s="278">
        <v>501.1</v>
      </c>
      <c r="D179" s="279">
        <v>495.95</v>
      </c>
      <c r="E179" s="279">
        <v>484.15</v>
      </c>
      <c r="F179" s="279">
        <v>467.2</v>
      </c>
      <c r="G179" s="279">
        <v>455.4</v>
      </c>
      <c r="H179" s="279">
        <v>512.9</v>
      </c>
      <c r="I179" s="279">
        <v>524.70000000000005</v>
      </c>
      <c r="J179" s="279">
        <v>541.65</v>
      </c>
      <c r="K179" s="277">
        <v>507.75</v>
      </c>
      <c r="L179" s="277">
        <v>479</v>
      </c>
      <c r="M179" s="277">
        <v>4.2530099999999997</v>
      </c>
    </row>
    <row r="180" spans="1:13">
      <c r="A180" s="268">
        <v>170</v>
      </c>
      <c r="B180" s="277" t="s">
        <v>104</v>
      </c>
      <c r="C180" s="278">
        <v>689.2</v>
      </c>
      <c r="D180" s="279">
        <v>687.33333333333337</v>
      </c>
      <c r="E180" s="279">
        <v>680.2166666666667</v>
      </c>
      <c r="F180" s="279">
        <v>671.23333333333335</v>
      </c>
      <c r="G180" s="279">
        <v>664.11666666666667</v>
      </c>
      <c r="H180" s="279">
        <v>696.31666666666672</v>
      </c>
      <c r="I180" s="279">
        <v>703.43333333333328</v>
      </c>
      <c r="J180" s="279">
        <v>712.41666666666674</v>
      </c>
      <c r="K180" s="277">
        <v>694.45</v>
      </c>
      <c r="L180" s="277">
        <v>678.35</v>
      </c>
      <c r="M180" s="277">
        <v>4.8633499999999996</v>
      </c>
    </row>
    <row r="181" spans="1:13">
      <c r="A181" s="268">
        <v>171</v>
      </c>
      <c r="B181" s="277" t="s">
        <v>247</v>
      </c>
      <c r="C181" s="278">
        <v>414.8</v>
      </c>
      <c r="D181" s="279">
        <v>410.8</v>
      </c>
      <c r="E181" s="279">
        <v>402.6</v>
      </c>
      <c r="F181" s="279">
        <v>390.40000000000003</v>
      </c>
      <c r="G181" s="279">
        <v>382.20000000000005</v>
      </c>
      <c r="H181" s="279">
        <v>423</v>
      </c>
      <c r="I181" s="279">
        <v>431.19999999999993</v>
      </c>
      <c r="J181" s="279">
        <v>443.4</v>
      </c>
      <c r="K181" s="277">
        <v>419</v>
      </c>
      <c r="L181" s="277">
        <v>398.6</v>
      </c>
      <c r="M181" s="277">
        <v>1.4702999999999999</v>
      </c>
    </row>
    <row r="182" spans="1:13">
      <c r="A182" s="268">
        <v>172</v>
      </c>
      <c r="B182" s="277" t="s">
        <v>248</v>
      </c>
      <c r="C182" s="278">
        <v>863.25</v>
      </c>
      <c r="D182" s="279">
        <v>868.18333333333339</v>
      </c>
      <c r="E182" s="279">
        <v>845.36666666666679</v>
      </c>
      <c r="F182" s="279">
        <v>827.48333333333335</v>
      </c>
      <c r="G182" s="279">
        <v>804.66666666666674</v>
      </c>
      <c r="H182" s="279">
        <v>886.06666666666683</v>
      </c>
      <c r="I182" s="279">
        <v>908.88333333333344</v>
      </c>
      <c r="J182" s="279">
        <v>926.76666666666688</v>
      </c>
      <c r="K182" s="277">
        <v>891</v>
      </c>
      <c r="L182" s="277">
        <v>850.3</v>
      </c>
      <c r="M182" s="277">
        <v>11.22777</v>
      </c>
    </row>
    <row r="183" spans="1:13">
      <c r="A183" s="268">
        <v>173</v>
      </c>
      <c r="B183" s="277" t="s">
        <v>389</v>
      </c>
      <c r="C183" s="278">
        <v>80.900000000000006</v>
      </c>
      <c r="D183" s="279">
        <v>81.233333333333334</v>
      </c>
      <c r="E183" s="279">
        <v>79.716666666666669</v>
      </c>
      <c r="F183" s="279">
        <v>78.533333333333331</v>
      </c>
      <c r="G183" s="279">
        <v>77.016666666666666</v>
      </c>
      <c r="H183" s="279">
        <v>82.416666666666671</v>
      </c>
      <c r="I183" s="279">
        <v>83.933333333333351</v>
      </c>
      <c r="J183" s="279">
        <v>85.116666666666674</v>
      </c>
      <c r="K183" s="277">
        <v>82.75</v>
      </c>
      <c r="L183" s="277">
        <v>80.05</v>
      </c>
      <c r="M183" s="277">
        <v>4.5011000000000001</v>
      </c>
    </row>
    <row r="184" spans="1:13">
      <c r="A184" s="268">
        <v>174</v>
      </c>
      <c r="B184" s="277" t="s">
        <v>381</v>
      </c>
      <c r="C184" s="278">
        <v>316.60000000000002</v>
      </c>
      <c r="D184" s="279">
        <v>314.41666666666669</v>
      </c>
      <c r="E184" s="279">
        <v>305.38333333333338</v>
      </c>
      <c r="F184" s="279">
        <v>294.16666666666669</v>
      </c>
      <c r="G184" s="279">
        <v>285.13333333333338</v>
      </c>
      <c r="H184" s="279">
        <v>325.63333333333338</v>
      </c>
      <c r="I184" s="279">
        <v>334.66666666666669</v>
      </c>
      <c r="J184" s="279">
        <v>345.88333333333338</v>
      </c>
      <c r="K184" s="277">
        <v>323.45</v>
      </c>
      <c r="L184" s="277">
        <v>303.2</v>
      </c>
      <c r="M184" s="277">
        <v>57.498240000000003</v>
      </c>
    </row>
    <row r="185" spans="1:13">
      <c r="A185" s="268">
        <v>175</v>
      </c>
      <c r="B185" s="277" t="s">
        <v>249</v>
      </c>
      <c r="C185" s="278">
        <v>194.3</v>
      </c>
      <c r="D185" s="279">
        <v>196.13333333333333</v>
      </c>
      <c r="E185" s="279">
        <v>190.26666666666665</v>
      </c>
      <c r="F185" s="279">
        <v>186.23333333333332</v>
      </c>
      <c r="G185" s="279">
        <v>180.36666666666665</v>
      </c>
      <c r="H185" s="279">
        <v>200.16666666666666</v>
      </c>
      <c r="I185" s="279">
        <v>206.03333333333333</v>
      </c>
      <c r="J185" s="279">
        <v>210.06666666666666</v>
      </c>
      <c r="K185" s="277">
        <v>202</v>
      </c>
      <c r="L185" s="277">
        <v>192.1</v>
      </c>
      <c r="M185" s="277">
        <v>14.20506</v>
      </c>
    </row>
    <row r="186" spans="1:13">
      <c r="A186" s="268">
        <v>176</v>
      </c>
      <c r="B186" s="277" t="s">
        <v>105</v>
      </c>
      <c r="C186" s="278">
        <v>665.6</v>
      </c>
      <c r="D186" s="279">
        <v>665.21666666666658</v>
      </c>
      <c r="E186" s="279">
        <v>655.43333333333317</v>
      </c>
      <c r="F186" s="279">
        <v>645.26666666666654</v>
      </c>
      <c r="G186" s="279">
        <v>635.48333333333312</v>
      </c>
      <c r="H186" s="279">
        <v>675.38333333333321</v>
      </c>
      <c r="I186" s="279">
        <v>685.16666666666674</v>
      </c>
      <c r="J186" s="279">
        <v>695.33333333333326</v>
      </c>
      <c r="K186" s="277">
        <v>675</v>
      </c>
      <c r="L186" s="277">
        <v>655.04999999999995</v>
      </c>
      <c r="M186" s="277">
        <v>30.150310000000001</v>
      </c>
    </row>
    <row r="187" spans="1:13">
      <c r="A187" s="268">
        <v>177</v>
      </c>
      <c r="B187" s="277" t="s">
        <v>383</v>
      </c>
      <c r="C187" s="278">
        <v>80</v>
      </c>
      <c r="D187" s="279">
        <v>80.649999999999991</v>
      </c>
      <c r="E187" s="279">
        <v>79.299999999999983</v>
      </c>
      <c r="F187" s="279">
        <v>78.599999999999994</v>
      </c>
      <c r="G187" s="279">
        <v>77.249999999999986</v>
      </c>
      <c r="H187" s="279">
        <v>81.34999999999998</v>
      </c>
      <c r="I187" s="279">
        <v>82.699999999999974</v>
      </c>
      <c r="J187" s="279">
        <v>83.399999999999977</v>
      </c>
      <c r="K187" s="277">
        <v>82</v>
      </c>
      <c r="L187" s="277">
        <v>79.95</v>
      </c>
      <c r="M187" s="277">
        <v>14.857710000000001</v>
      </c>
    </row>
    <row r="188" spans="1:13">
      <c r="A188" s="268">
        <v>178</v>
      </c>
      <c r="B188" s="277" t="s">
        <v>384</v>
      </c>
      <c r="C188" s="278">
        <v>547.1</v>
      </c>
      <c r="D188" s="279">
        <v>543.98333333333323</v>
      </c>
      <c r="E188" s="279">
        <v>538.96666666666647</v>
      </c>
      <c r="F188" s="279">
        <v>530.83333333333326</v>
      </c>
      <c r="G188" s="279">
        <v>525.81666666666649</v>
      </c>
      <c r="H188" s="279">
        <v>552.11666666666645</v>
      </c>
      <c r="I188" s="279">
        <v>557.1333333333331</v>
      </c>
      <c r="J188" s="279">
        <v>565.26666666666642</v>
      </c>
      <c r="K188" s="277">
        <v>549</v>
      </c>
      <c r="L188" s="277">
        <v>535.85</v>
      </c>
      <c r="M188" s="277">
        <v>0.49390000000000001</v>
      </c>
    </row>
    <row r="189" spans="1:13">
      <c r="A189" s="268">
        <v>179</v>
      </c>
      <c r="B189" s="277" t="s">
        <v>1440</v>
      </c>
      <c r="C189" s="278">
        <v>215.3</v>
      </c>
      <c r="D189" s="279">
        <v>217.44999999999996</v>
      </c>
      <c r="E189" s="279">
        <v>210.54999999999993</v>
      </c>
      <c r="F189" s="279">
        <v>205.79999999999995</v>
      </c>
      <c r="G189" s="279">
        <v>198.89999999999992</v>
      </c>
      <c r="H189" s="279">
        <v>222.19999999999993</v>
      </c>
      <c r="I189" s="279">
        <v>229.09999999999997</v>
      </c>
      <c r="J189" s="279">
        <v>233.84999999999994</v>
      </c>
      <c r="K189" s="277">
        <v>224.35</v>
      </c>
      <c r="L189" s="277">
        <v>212.7</v>
      </c>
      <c r="M189" s="277">
        <v>8.8959799999999998</v>
      </c>
    </row>
    <row r="190" spans="1:13">
      <c r="A190" s="268">
        <v>180</v>
      </c>
      <c r="B190" s="277" t="s">
        <v>390</v>
      </c>
      <c r="C190" s="278">
        <v>62.9</v>
      </c>
      <c r="D190" s="279">
        <v>62.483333333333327</v>
      </c>
      <c r="E190" s="279">
        <v>61.466666666666654</v>
      </c>
      <c r="F190" s="279">
        <v>60.033333333333324</v>
      </c>
      <c r="G190" s="279">
        <v>59.016666666666652</v>
      </c>
      <c r="H190" s="279">
        <v>63.916666666666657</v>
      </c>
      <c r="I190" s="279">
        <v>64.933333333333323</v>
      </c>
      <c r="J190" s="279">
        <v>66.36666666666666</v>
      </c>
      <c r="K190" s="277">
        <v>63.5</v>
      </c>
      <c r="L190" s="277">
        <v>61.05</v>
      </c>
      <c r="M190" s="277">
        <v>7.8734599999999997</v>
      </c>
    </row>
    <row r="191" spans="1:13">
      <c r="A191" s="268">
        <v>181</v>
      </c>
      <c r="B191" s="277" t="s">
        <v>250</v>
      </c>
      <c r="C191" s="278">
        <v>205</v>
      </c>
      <c r="D191" s="279">
        <v>205.61666666666667</v>
      </c>
      <c r="E191" s="279">
        <v>203.23333333333335</v>
      </c>
      <c r="F191" s="279">
        <v>201.46666666666667</v>
      </c>
      <c r="G191" s="279">
        <v>199.08333333333334</v>
      </c>
      <c r="H191" s="279">
        <v>207.38333333333335</v>
      </c>
      <c r="I191" s="279">
        <v>209.76666666666668</v>
      </c>
      <c r="J191" s="279">
        <v>211.53333333333336</v>
      </c>
      <c r="K191" s="277">
        <v>208</v>
      </c>
      <c r="L191" s="277">
        <v>203.85</v>
      </c>
      <c r="M191" s="277">
        <v>8.7107799999999997</v>
      </c>
    </row>
    <row r="192" spans="1:13">
      <c r="A192" s="268">
        <v>182</v>
      </c>
      <c r="B192" s="277" t="s">
        <v>385</v>
      </c>
      <c r="C192" s="278">
        <v>325.25</v>
      </c>
      <c r="D192" s="279">
        <v>328.2</v>
      </c>
      <c r="E192" s="279">
        <v>320.04999999999995</v>
      </c>
      <c r="F192" s="279">
        <v>314.84999999999997</v>
      </c>
      <c r="G192" s="279">
        <v>306.69999999999993</v>
      </c>
      <c r="H192" s="279">
        <v>333.4</v>
      </c>
      <c r="I192" s="279">
        <v>341.54999999999995</v>
      </c>
      <c r="J192" s="279">
        <v>346.75</v>
      </c>
      <c r="K192" s="277">
        <v>336.35</v>
      </c>
      <c r="L192" s="277">
        <v>323</v>
      </c>
      <c r="M192" s="277">
        <v>1.3374699999999999</v>
      </c>
    </row>
    <row r="193" spans="1:13">
      <c r="A193" s="268">
        <v>183</v>
      </c>
      <c r="B193" s="277" t="s">
        <v>386</v>
      </c>
      <c r="C193" s="278">
        <v>313.25</v>
      </c>
      <c r="D193" s="279">
        <v>309.75</v>
      </c>
      <c r="E193" s="279">
        <v>303.5</v>
      </c>
      <c r="F193" s="279">
        <v>293.75</v>
      </c>
      <c r="G193" s="279">
        <v>287.5</v>
      </c>
      <c r="H193" s="279">
        <v>319.5</v>
      </c>
      <c r="I193" s="279">
        <v>325.75</v>
      </c>
      <c r="J193" s="279">
        <v>335.5</v>
      </c>
      <c r="K193" s="277">
        <v>316</v>
      </c>
      <c r="L193" s="277">
        <v>300</v>
      </c>
      <c r="M193" s="277">
        <v>9.8809900000000006</v>
      </c>
    </row>
    <row r="194" spans="1:13">
      <c r="A194" s="268">
        <v>184</v>
      </c>
      <c r="B194" s="277" t="s">
        <v>391</v>
      </c>
      <c r="C194" s="278">
        <v>659.1</v>
      </c>
      <c r="D194" s="279">
        <v>659.36666666666667</v>
      </c>
      <c r="E194" s="279">
        <v>653.73333333333335</v>
      </c>
      <c r="F194" s="279">
        <v>648.36666666666667</v>
      </c>
      <c r="G194" s="279">
        <v>642.73333333333335</v>
      </c>
      <c r="H194" s="279">
        <v>664.73333333333335</v>
      </c>
      <c r="I194" s="279">
        <v>670.36666666666679</v>
      </c>
      <c r="J194" s="279">
        <v>675.73333333333335</v>
      </c>
      <c r="K194" s="277">
        <v>665</v>
      </c>
      <c r="L194" s="277">
        <v>654</v>
      </c>
      <c r="M194" s="277">
        <v>0.13009999999999999</v>
      </c>
    </row>
    <row r="195" spans="1:13">
      <c r="A195" s="268">
        <v>185</v>
      </c>
      <c r="B195" s="277" t="s">
        <v>399</v>
      </c>
      <c r="C195" s="278">
        <v>1206.3499999999999</v>
      </c>
      <c r="D195" s="279">
        <v>1220.45</v>
      </c>
      <c r="E195" s="279">
        <v>1185.9000000000001</v>
      </c>
      <c r="F195" s="279">
        <v>1165.45</v>
      </c>
      <c r="G195" s="279">
        <v>1130.9000000000001</v>
      </c>
      <c r="H195" s="279">
        <v>1240.9000000000001</v>
      </c>
      <c r="I195" s="279">
        <v>1275.4499999999998</v>
      </c>
      <c r="J195" s="279">
        <v>1295.9000000000001</v>
      </c>
      <c r="K195" s="277">
        <v>1255</v>
      </c>
      <c r="L195" s="277">
        <v>1200</v>
      </c>
      <c r="M195" s="277">
        <v>8.3647799999999997</v>
      </c>
    </row>
    <row r="196" spans="1:13">
      <c r="A196" s="268">
        <v>186</v>
      </c>
      <c r="B196" s="277" t="s">
        <v>392</v>
      </c>
      <c r="C196" s="278">
        <v>36.799999999999997</v>
      </c>
      <c r="D196" s="279">
        <v>36.9</v>
      </c>
      <c r="E196" s="279">
        <v>36.4</v>
      </c>
      <c r="F196" s="279">
        <v>36</v>
      </c>
      <c r="G196" s="279">
        <v>35.5</v>
      </c>
      <c r="H196" s="279">
        <v>37.299999999999997</v>
      </c>
      <c r="I196" s="279">
        <v>37.799999999999997</v>
      </c>
      <c r="J196" s="279">
        <v>38.199999999999996</v>
      </c>
      <c r="K196" s="277">
        <v>37.4</v>
      </c>
      <c r="L196" s="277">
        <v>36.5</v>
      </c>
      <c r="M196" s="277">
        <v>6.9333999999999998</v>
      </c>
    </row>
    <row r="197" spans="1:13">
      <c r="A197" s="268">
        <v>187</v>
      </c>
      <c r="B197" s="277" t="s">
        <v>393</v>
      </c>
      <c r="C197" s="278">
        <v>753.15</v>
      </c>
      <c r="D197" s="279">
        <v>757.33333333333337</v>
      </c>
      <c r="E197" s="279">
        <v>745.06666666666672</v>
      </c>
      <c r="F197" s="279">
        <v>736.98333333333335</v>
      </c>
      <c r="G197" s="279">
        <v>724.7166666666667</v>
      </c>
      <c r="H197" s="279">
        <v>765.41666666666674</v>
      </c>
      <c r="I197" s="279">
        <v>777.68333333333339</v>
      </c>
      <c r="J197" s="279">
        <v>785.76666666666677</v>
      </c>
      <c r="K197" s="277">
        <v>769.6</v>
      </c>
      <c r="L197" s="277">
        <v>749.25</v>
      </c>
      <c r="M197" s="277">
        <v>0.22361</v>
      </c>
    </row>
    <row r="198" spans="1:13">
      <c r="A198" s="268">
        <v>188</v>
      </c>
      <c r="B198" s="277" t="s">
        <v>106</v>
      </c>
      <c r="C198" s="278">
        <v>638.4</v>
      </c>
      <c r="D198" s="279">
        <v>634.2833333333333</v>
      </c>
      <c r="E198" s="279">
        <v>625.01666666666665</v>
      </c>
      <c r="F198" s="279">
        <v>611.63333333333333</v>
      </c>
      <c r="G198" s="279">
        <v>602.36666666666667</v>
      </c>
      <c r="H198" s="279">
        <v>647.66666666666663</v>
      </c>
      <c r="I198" s="279">
        <v>656.93333333333328</v>
      </c>
      <c r="J198" s="279">
        <v>670.31666666666661</v>
      </c>
      <c r="K198" s="277">
        <v>643.54999999999995</v>
      </c>
      <c r="L198" s="277">
        <v>620.9</v>
      </c>
      <c r="M198" s="277">
        <v>18.803629999999998</v>
      </c>
    </row>
    <row r="199" spans="1:13">
      <c r="A199" s="268">
        <v>189</v>
      </c>
      <c r="B199" s="277" t="s">
        <v>108</v>
      </c>
      <c r="C199" s="278">
        <v>710.1</v>
      </c>
      <c r="D199" s="279">
        <v>710.66666666666663</v>
      </c>
      <c r="E199" s="279">
        <v>705.48333333333323</v>
      </c>
      <c r="F199" s="279">
        <v>700.86666666666656</v>
      </c>
      <c r="G199" s="279">
        <v>695.68333333333317</v>
      </c>
      <c r="H199" s="279">
        <v>715.2833333333333</v>
      </c>
      <c r="I199" s="279">
        <v>720.4666666666667</v>
      </c>
      <c r="J199" s="279">
        <v>725.08333333333337</v>
      </c>
      <c r="K199" s="277">
        <v>715.85</v>
      </c>
      <c r="L199" s="277">
        <v>706.05</v>
      </c>
      <c r="M199" s="277">
        <v>30.25769</v>
      </c>
    </row>
    <row r="200" spans="1:13">
      <c r="A200" s="268">
        <v>190</v>
      </c>
      <c r="B200" s="277" t="s">
        <v>109</v>
      </c>
      <c r="C200" s="278">
        <v>1785.15</v>
      </c>
      <c r="D200" s="279">
        <v>1791.7833333333335</v>
      </c>
      <c r="E200" s="279">
        <v>1775.616666666667</v>
      </c>
      <c r="F200" s="279">
        <v>1766.0833333333335</v>
      </c>
      <c r="G200" s="279">
        <v>1749.916666666667</v>
      </c>
      <c r="H200" s="279">
        <v>1801.3166666666671</v>
      </c>
      <c r="I200" s="279">
        <v>1817.4833333333336</v>
      </c>
      <c r="J200" s="279">
        <v>1827.0166666666671</v>
      </c>
      <c r="K200" s="277">
        <v>1807.95</v>
      </c>
      <c r="L200" s="277">
        <v>1782.25</v>
      </c>
      <c r="M200" s="277">
        <v>27.02815</v>
      </c>
    </row>
    <row r="201" spans="1:13">
      <c r="A201" s="268">
        <v>191</v>
      </c>
      <c r="B201" s="277" t="s">
        <v>252</v>
      </c>
      <c r="C201" s="278">
        <v>2400</v>
      </c>
      <c r="D201" s="279">
        <v>2401.3333333333335</v>
      </c>
      <c r="E201" s="279">
        <v>2383.666666666667</v>
      </c>
      <c r="F201" s="279">
        <v>2367.3333333333335</v>
      </c>
      <c r="G201" s="279">
        <v>2349.666666666667</v>
      </c>
      <c r="H201" s="279">
        <v>2417.666666666667</v>
      </c>
      <c r="I201" s="279">
        <v>2435.3333333333339</v>
      </c>
      <c r="J201" s="279">
        <v>2451.666666666667</v>
      </c>
      <c r="K201" s="277">
        <v>2419</v>
      </c>
      <c r="L201" s="277">
        <v>2385</v>
      </c>
      <c r="M201" s="277">
        <v>2.5840700000000001</v>
      </c>
    </row>
    <row r="202" spans="1:13">
      <c r="A202" s="268">
        <v>192</v>
      </c>
      <c r="B202" s="277" t="s">
        <v>110</v>
      </c>
      <c r="C202" s="278">
        <v>1059</v>
      </c>
      <c r="D202" s="279">
        <v>1059.9833333333333</v>
      </c>
      <c r="E202" s="279">
        <v>1051.0166666666667</v>
      </c>
      <c r="F202" s="279">
        <v>1043.0333333333333</v>
      </c>
      <c r="G202" s="279">
        <v>1034.0666666666666</v>
      </c>
      <c r="H202" s="279">
        <v>1067.9666666666667</v>
      </c>
      <c r="I202" s="279">
        <v>1076.9333333333334</v>
      </c>
      <c r="J202" s="279">
        <v>1084.9166666666667</v>
      </c>
      <c r="K202" s="277">
        <v>1068.95</v>
      </c>
      <c r="L202" s="277">
        <v>1052</v>
      </c>
      <c r="M202" s="277">
        <v>96.085909999999998</v>
      </c>
    </row>
    <row r="203" spans="1:13">
      <c r="A203" s="268">
        <v>193</v>
      </c>
      <c r="B203" s="277" t="s">
        <v>253</v>
      </c>
      <c r="C203" s="278">
        <v>595.04999999999995</v>
      </c>
      <c r="D203" s="279">
        <v>595.05000000000007</v>
      </c>
      <c r="E203" s="279">
        <v>590.10000000000014</v>
      </c>
      <c r="F203" s="279">
        <v>585.15000000000009</v>
      </c>
      <c r="G203" s="279">
        <v>580.20000000000016</v>
      </c>
      <c r="H203" s="279">
        <v>600.00000000000011</v>
      </c>
      <c r="I203" s="279">
        <v>604.95000000000016</v>
      </c>
      <c r="J203" s="279">
        <v>609.90000000000009</v>
      </c>
      <c r="K203" s="277">
        <v>600</v>
      </c>
      <c r="L203" s="277">
        <v>590.1</v>
      </c>
      <c r="M203" s="277">
        <v>14.906879999999999</v>
      </c>
    </row>
    <row r="204" spans="1:13">
      <c r="A204" s="268">
        <v>194</v>
      </c>
      <c r="B204" s="277" t="s">
        <v>251</v>
      </c>
      <c r="C204" s="278">
        <v>813.25</v>
      </c>
      <c r="D204" s="279">
        <v>818.08333333333337</v>
      </c>
      <c r="E204" s="279">
        <v>801.16666666666674</v>
      </c>
      <c r="F204" s="279">
        <v>789.08333333333337</v>
      </c>
      <c r="G204" s="279">
        <v>772.16666666666674</v>
      </c>
      <c r="H204" s="279">
        <v>830.16666666666674</v>
      </c>
      <c r="I204" s="279">
        <v>847.08333333333348</v>
      </c>
      <c r="J204" s="279">
        <v>859.16666666666674</v>
      </c>
      <c r="K204" s="277">
        <v>835</v>
      </c>
      <c r="L204" s="277">
        <v>806</v>
      </c>
      <c r="M204" s="277">
        <v>4.6267699999999996</v>
      </c>
    </row>
    <row r="205" spans="1:13">
      <c r="A205" s="268">
        <v>195</v>
      </c>
      <c r="B205" s="277" t="s">
        <v>394</v>
      </c>
      <c r="C205" s="278">
        <v>191.8</v>
      </c>
      <c r="D205" s="279">
        <v>190.75</v>
      </c>
      <c r="E205" s="279">
        <v>187.85</v>
      </c>
      <c r="F205" s="279">
        <v>183.9</v>
      </c>
      <c r="G205" s="279">
        <v>181</v>
      </c>
      <c r="H205" s="279">
        <v>194.7</v>
      </c>
      <c r="I205" s="279">
        <v>197.59999999999997</v>
      </c>
      <c r="J205" s="279">
        <v>201.54999999999998</v>
      </c>
      <c r="K205" s="277">
        <v>193.65</v>
      </c>
      <c r="L205" s="277">
        <v>186.8</v>
      </c>
      <c r="M205" s="277">
        <v>14.0564</v>
      </c>
    </row>
    <row r="206" spans="1:13">
      <c r="A206" s="268">
        <v>196</v>
      </c>
      <c r="B206" s="277" t="s">
        <v>395</v>
      </c>
      <c r="C206" s="278">
        <v>363.7</v>
      </c>
      <c r="D206" s="279">
        <v>362.58333333333331</v>
      </c>
      <c r="E206" s="279">
        <v>356.16666666666663</v>
      </c>
      <c r="F206" s="279">
        <v>348.63333333333333</v>
      </c>
      <c r="G206" s="279">
        <v>342.21666666666664</v>
      </c>
      <c r="H206" s="279">
        <v>370.11666666666662</v>
      </c>
      <c r="I206" s="279">
        <v>376.53333333333325</v>
      </c>
      <c r="J206" s="279">
        <v>384.06666666666661</v>
      </c>
      <c r="K206" s="277">
        <v>369</v>
      </c>
      <c r="L206" s="277">
        <v>355.05</v>
      </c>
      <c r="M206" s="277">
        <v>2.7719299999999998</v>
      </c>
    </row>
    <row r="207" spans="1:13">
      <c r="A207" s="268">
        <v>197</v>
      </c>
      <c r="B207" s="277" t="s">
        <v>111</v>
      </c>
      <c r="C207" s="278">
        <v>2956.05</v>
      </c>
      <c r="D207" s="279">
        <v>2937.8666666666668</v>
      </c>
      <c r="E207" s="279">
        <v>2910.8333333333335</v>
      </c>
      <c r="F207" s="279">
        <v>2865.6166666666668</v>
      </c>
      <c r="G207" s="279">
        <v>2838.5833333333335</v>
      </c>
      <c r="H207" s="279">
        <v>2983.0833333333335</v>
      </c>
      <c r="I207" s="279">
        <v>3010.1166666666663</v>
      </c>
      <c r="J207" s="279">
        <v>3055.3333333333335</v>
      </c>
      <c r="K207" s="277">
        <v>2964.9</v>
      </c>
      <c r="L207" s="277">
        <v>2892.65</v>
      </c>
      <c r="M207" s="277">
        <v>11.85242</v>
      </c>
    </row>
    <row r="208" spans="1:13">
      <c r="A208" s="268">
        <v>198</v>
      </c>
      <c r="B208" s="277" t="s">
        <v>112</v>
      </c>
      <c r="C208" s="278">
        <v>406.7</v>
      </c>
      <c r="D208" s="279">
        <v>405.88333333333338</v>
      </c>
      <c r="E208" s="279">
        <v>396.91666666666674</v>
      </c>
      <c r="F208" s="279">
        <v>387.13333333333338</v>
      </c>
      <c r="G208" s="279">
        <v>378.16666666666674</v>
      </c>
      <c r="H208" s="279">
        <v>415.66666666666674</v>
      </c>
      <c r="I208" s="279">
        <v>424.63333333333333</v>
      </c>
      <c r="J208" s="279">
        <v>434.41666666666674</v>
      </c>
      <c r="K208" s="277">
        <v>414.85</v>
      </c>
      <c r="L208" s="277">
        <v>396.1</v>
      </c>
      <c r="M208" s="277">
        <v>14.2042</v>
      </c>
    </row>
    <row r="209" spans="1:13">
      <c r="A209" s="268">
        <v>199</v>
      </c>
      <c r="B209" s="277" t="s">
        <v>396</v>
      </c>
      <c r="C209" s="278">
        <v>16.05</v>
      </c>
      <c r="D209" s="279">
        <v>16.033333333333331</v>
      </c>
      <c r="E209" s="279">
        <v>15.566666666666663</v>
      </c>
      <c r="F209" s="279">
        <v>15.083333333333332</v>
      </c>
      <c r="G209" s="279">
        <v>14.616666666666664</v>
      </c>
      <c r="H209" s="279">
        <v>16.516666666666662</v>
      </c>
      <c r="I209" s="279">
        <v>16.983333333333331</v>
      </c>
      <c r="J209" s="279">
        <v>17.466666666666661</v>
      </c>
      <c r="K209" s="277">
        <v>16.5</v>
      </c>
      <c r="L209" s="277">
        <v>15.55</v>
      </c>
      <c r="M209" s="277">
        <v>35.67859</v>
      </c>
    </row>
    <row r="210" spans="1:13">
      <c r="A210" s="268">
        <v>200</v>
      </c>
      <c r="B210" s="277" t="s">
        <v>398</v>
      </c>
      <c r="C210" s="278">
        <v>85.3</v>
      </c>
      <c r="D210" s="279">
        <v>84.266666666666666</v>
      </c>
      <c r="E210" s="279">
        <v>81.033333333333331</v>
      </c>
      <c r="F210" s="279">
        <v>76.766666666666666</v>
      </c>
      <c r="G210" s="279">
        <v>73.533333333333331</v>
      </c>
      <c r="H210" s="279">
        <v>88.533333333333331</v>
      </c>
      <c r="I210" s="279">
        <v>91.766666666666652</v>
      </c>
      <c r="J210" s="279">
        <v>96.033333333333331</v>
      </c>
      <c r="K210" s="277">
        <v>87.5</v>
      </c>
      <c r="L210" s="277">
        <v>80</v>
      </c>
      <c r="M210" s="277">
        <v>13.16165</v>
      </c>
    </row>
    <row r="211" spans="1:13">
      <c r="A211" s="268">
        <v>201</v>
      </c>
      <c r="B211" s="277" t="s">
        <v>114</v>
      </c>
      <c r="C211" s="278">
        <v>199</v>
      </c>
      <c r="D211" s="279">
        <v>197.93333333333331</v>
      </c>
      <c r="E211" s="279">
        <v>193.51666666666662</v>
      </c>
      <c r="F211" s="279">
        <v>188.0333333333333</v>
      </c>
      <c r="G211" s="279">
        <v>183.61666666666662</v>
      </c>
      <c r="H211" s="279">
        <v>203.41666666666663</v>
      </c>
      <c r="I211" s="279">
        <v>207.83333333333331</v>
      </c>
      <c r="J211" s="279">
        <v>213.31666666666663</v>
      </c>
      <c r="K211" s="277">
        <v>202.35</v>
      </c>
      <c r="L211" s="277">
        <v>192.45</v>
      </c>
      <c r="M211" s="277">
        <v>284.92194999999998</v>
      </c>
    </row>
    <row r="212" spans="1:13">
      <c r="A212" s="268">
        <v>202</v>
      </c>
      <c r="B212" s="277" t="s">
        <v>400</v>
      </c>
      <c r="C212" s="278">
        <v>40.65</v>
      </c>
      <c r="D212" s="279">
        <v>40.416666666666664</v>
      </c>
      <c r="E212" s="279">
        <v>39.233333333333327</v>
      </c>
      <c r="F212" s="279">
        <v>37.816666666666663</v>
      </c>
      <c r="G212" s="279">
        <v>36.633333333333326</v>
      </c>
      <c r="H212" s="279">
        <v>41.833333333333329</v>
      </c>
      <c r="I212" s="279">
        <v>43.016666666666666</v>
      </c>
      <c r="J212" s="279">
        <v>44.43333333333333</v>
      </c>
      <c r="K212" s="277">
        <v>41.6</v>
      </c>
      <c r="L212" s="277">
        <v>39</v>
      </c>
      <c r="M212" s="277">
        <v>34.268749999999997</v>
      </c>
    </row>
    <row r="213" spans="1:13">
      <c r="A213" s="268">
        <v>203</v>
      </c>
      <c r="B213" s="277" t="s">
        <v>115</v>
      </c>
      <c r="C213" s="278">
        <v>214.7</v>
      </c>
      <c r="D213" s="279">
        <v>212.88333333333333</v>
      </c>
      <c r="E213" s="279">
        <v>209.96666666666664</v>
      </c>
      <c r="F213" s="279">
        <v>205.23333333333332</v>
      </c>
      <c r="G213" s="279">
        <v>202.31666666666663</v>
      </c>
      <c r="H213" s="279">
        <v>217.61666666666665</v>
      </c>
      <c r="I213" s="279">
        <v>220.53333333333333</v>
      </c>
      <c r="J213" s="279">
        <v>225.26666666666665</v>
      </c>
      <c r="K213" s="277">
        <v>215.8</v>
      </c>
      <c r="L213" s="277">
        <v>208.15</v>
      </c>
      <c r="M213" s="277">
        <v>127.58432000000001</v>
      </c>
    </row>
    <row r="214" spans="1:13">
      <c r="A214" s="268">
        <v>204</v>
      </c>
      <c r="B214" s="277" t="s">
        <v>116</v>
      </c>
      <c r="C214" s="278">
        <v>2185.6999999999998</v>
      </c>
      <c r="D214" s="279">
        <v>2186.5499999999997</v>
      </c>
      <c r="E214" s="279">
        <v>2175.2999999999993</v>
      </c>
      <c r="F214" s="279">
        <v>2164.8999999999996</v>
      </c>
      <c r="G214" s="279">
        <v>2153.6499999999992</v>
      </c>
      <c r="H214" s="279">
        <v>2196.9499999999994</v>
      </c>
      <c r="I214" s="279">
        <v>2208.2000000000003</v>
      </c>
      <c r="J214" s="279">
        <v>2218.5999999999995</v>
      </c>
      <c r="K214" s="277">
        <v>2197.8000000000002</v>
      </c>
      <c r="L214" s="277">
        <v>2176.15</v>
      </c>
      <c r="M214" s="277">
        <v>17.68939</v>
      </c>
    </row>
    <row r="215" spans="1:13">
      <c r="A215" s="268">
        <v>205</v>
      </c>
      <c r="B215" s="277" t="s">
        <v>254</v>
      </c>
      <c r="C215" s="278">
        <v>223.3</v>
      </c>
      <c r="D215" s="279">
        <v>226.11666666666667</v>
      </c>
      <c r="E215" s="279">
        <v>220.03333333333336</v>
      </c>
      <c r="F215" s="279">
        <v>216.76666666666668</v>
      </c>
      <c r="G215" s="279">
        <v>210.68333333333337</v>
      </c>
      <c r="H215" s="279">
        <v>229.38333333333335</v>
      </c>
      <c r="I215" s="279">
        <v>235.46666666666667</v>
      </c>
      <c r="J215" s="279">
        <v>238.73333333333335</v>
      </c>
      <c r="K215" s="277">
        <v>232.2</v>
      </c>
      <c r="L215" s="277">
        <v>222.85</v>
      </c>
      <c r="M215" s="277">
        <v>16.254300000000001</v>
      </c>
    </row>
    <row r="216" spans="1:13">
      <c r="A216" s="268">
        <v>206</v>
      </c>
      <c r="B216" s="277" t="s">
        <v>401</v>
      </c>
      <c r="C216" s="278">
        <v>32443.75</v>
      </c>
      <c r="D216" s="279">
        <v>32141.399999999998</v>
      </c>
      <c r="E216" s="279">
        <v>31362.799999999996</v>
      </c>
      <c r="F216" s="279">
        <v>30281.85</v>
      </c>
      <c r="G216" s="279">
        <v>29503.249999999996</v>
      </c>
      <c r="H216" s="279">
        <v>33222.349999999991</v>
      </c>
      <c r="I216" s="279">
        <v>34000.949999999997</v>
      </c>
      <c r="J216" s="279">
        <v>35081.899999999994</v>
      </c>
      <c r="K216" s="277">
        <v>32920</v>
      </c>
      <c r="L216" s="277">
        <v>31060.45</v>
      </c>
      <c r="M216" s="277">
        <v>6.8099999999999994E-2</v>
      </c>
    </row>
    <row r="217" spans="1:13">
      <c r="A217" s="268">
        <v>207</v>
      </c>
      <c r="B217" s="277" t="s">
        <v>397</v>
      </c>
      <c r="C217" s="278">
        <v>59.2</v>
      </c>
      <c r="D217" s="279">
        <v>57.266666666666673</v>
      </c>
      <c r="E217" s="279">
        <v>54.433333333333344</v>
      </c>
      <c r="F217" s="279">
        <v>49.666666666666671</v>
      </c>
      <c r="G217" s="279">
        <v>46.833333333333343</v>
      </c>
      <c r="H217" s="279">
        <v>62.033333333333346</v>
      </c>
      <c r="I217" s="279">
        <v>64.866666666666674</v>
      </c>
      <c r="J217" s="279">
        <v>69.633333333333354</v>
      </c>
      <c r="K217" s="277">
        <v>60.1</v>
      </c>
      <c r="L217" s="277">
        <v>52.5</v>
      </c>
      <c r="M217" s="277">
        <v>132.38865000000001</v>
      </c>
    </row>
    <row r="218" spans="1:13">
      <c r="A218" s="268">
        <v>208</v>
      </c>
      <c r="B218" s="277" t="s">
        <v>255</v>
      </c>
      <c r="C218" s="278">
        <v>36.950000000000003</v>
      </c>
      <c r="D218" s="279">
        <v>36.816666666666663</v>
      </c>
      <c r="E218" s="279">
        <v>36.233333333333327</v>
      </c>
      <c r="F218" s="279">
        <v>35.516666666666666</v>
      </c>
      <c r="G218" s="279">
        <v>34.93333333333333</v>
      </c>
      <c r="H218" s="279">
        <v>37.533333333333324</v>
      </c>
      <c r="I218" s="279">
        <v>38.116666666666667</v>
      </c>
      <c r="J218" s="279">
        <v>38.833333333333321</v>
      </c>
      <c r="K218" s="277">
        <v>37.4</v>
      </c>
      <c r="L218" s="277">
        <v>36.1</v>
      </c>
      <c r="M218" s="277">
        <v>16.511610000000001</v>
      </c>
    </row>
    <row r="219" spans="1:13">
      <c r="A219" s="268">
        <v>209</v>
      </c>
      <c r="B219" s="277" t="s">
        <v>415</v>
      </c>
      <c r="C219" s="278">
        <v>70.7</v>
      </c>
      <c r="D219" s="279">
        <v>71.100000000000009</v>
      </c>
      <c r="E219" s="279">
        <v>67.65000000000002</v>
      </c>
      <c r="F219" s="279">
        <v>64.600000000000009</v>
      </c>
      <c r="G219" s="279">
        <v>61.15000000000002</v>
      </c>
      <c r="H219" s="279">
        <v>74.15000000000002</v>
      </c>
      <c r="I219" s="279">
        <v>77.600000000000009</v>
      </c>
      <c r="J219" s="279">
        <v>80.65000000000002</v>
      </c>
      <c r="K219" s="277">
        <v>74.55</v>
      </c>
      <c r="L219" s="277">
        <v>68.05</v>
      </c>
      <c r="M219" s="277">
        <v>72.813339999999997</v>
      </c>
    </row>
    <row r="220" spans="1:13">
      <c r="A220" s="268">
        <v>210</v>
      </c>
      <c r="B220" s="277" t="s">
        <v>117</v>
      </c>
      <c r="C220" s="278">
        <v>204</v>
      </c>
      <c r="D220" s="279">
        <v>204.63333333333333</v>
      </c>
      <c r="E220" s="279">
        <v>200.46666666666664</v>
      </c>
      <c r="F220" s="279">
        <v>196.93333333333331</v>
      </c>
      <c r="G220" s="279">
        <v>192.76666666666662</v>
      </c>
      <c r="H220" s="279">
        <v>208.16666666666666</v>
      </c>
      <c r="I220" s="279">
        <v>212.33333333333334</v>
      </c>
      <c r="J220" s="279">
        <v>215.86666666666667</v>
      </c>
      <c r="K220" s="277">
        <v>208.8</v>
      </c>
      <c r="L220" s="277">
        <v>201.1</v>
      </c>
      <c r="M220" s="277">
        <v>79.343440000000001</v>
      </c>
    </row>
    <row r="221" spans="1:13">
      <c r="A221" s="268">
        <v>211</v>
      </c>
      <c r="B221" s="277" t="s">
        <v>258</v>
      </c>
      <c r="C221" s="278">
        <v>173.8</v>
      </c>
      <c r="D221" s="279">
        <v>171.18333333333331</v>
      </c>
      <c r="E221" s="279">
        <v>163.66666666666663</v>
      </c>
      <c r="F221" s="279">
        <v>153.53333333333333</v>
      </c>
      <c r="G221" s="279">
        <v>146.01666666666665</v>
      </c>
      <c r="H221" s="279">
        <v>181.31666666666661</v>
      </c>
      <c r="I221" s="279">
        <v>188.83333333333331</v>
      </c>
      <c r="J221" s="279">
        <v>198.96666666666658</v>
      </c>
      <c r="K221" s="277">
        <v>178.7</v>
      </c>
      <c r="L221" s="277">
        <v>161.05000000000001</v>
      </c>
      <c r="M221" s="277">
        <v>21.349019999999999</v>
      </c>
    </row>
    <row r="222" spans="1:13">
      <c r="A222" s="268">
        <v>212</v>
      </c>
      <c r="B222" s="277" t="s">
        <v>118</v>
      </c>
      <c r="C222" s="278">
        <v>367.75</v>
      </c>
      <c r="D222" s="279">
        <v>366.66666666666669</v>
      </c>
      <c r="E222" s="279">
        <v>363.68333333333339</v>
      </c>
      <c r="F222" s="279">
        <v>359.61666666666673</v>
      </c>
      <c r="G222" s="279">
        <v>356.63333333333344</v>
      </c>
      <c r="H222" s="279">
        <v>370.73333333333335</v>
      </c>
      <c r="I222" s="279">
        <v>373.71666666666658</v>
      </c>
      <c r="J222" s="279">
        <v>377.7833333333333</v>
      </c>
      <c r="K222" s="277">
        <v>369.65</v>
      </c>
      <c r="L222" s="277">
        <v>362.6</v>
      </c>
      <c r="M222" s="277">
        <v>684.47536000000002</v>
      </c>
    </row>
    <row r="223" spans="1:13">
      <c r="A223" s="268">
        <v>213</v>
      </c>
      <c r="B223" s="277" t="s">
        <v>256</v>
      </c>
      <c r="C223" s="278">
        <v>1298.3499999999999</v>
      </c>
      <c r="D223" s="279">
        <v>1305.45</v>
      </c>
      <c r="E223" s="279">
        <v>1286.9000000000001</v>
      </c>
      <c r="F223" s="279">
        <v>1275.45</v>
      </c>
      <c r="G223" s="279">
        <v>1256.9000000000001</v>
      </c>
      <c r="H223" s="279">
        <v>1316.9</v>
      </c>
      <c r="I223" s="279">
        <v>1335.4499999999998</v>
      </c>
      <c r="J223" s="279">
        <v>1346.9</v>
      </c>
      <c r="K223" s="277">
        <v>1324</v>
      </c>
      <c r="L223" s="277">
        <v>1294</v>
      </c>
      <c r="M223" s="277">
        <v>1.9860800000000001</v>
      </c>
    </row>
    <row r="224" spans="1:13">
      <c r="A224" s="268">
        <v>214</v>
      </c>
      <c r="B224" s="277" t="s">
        <v>119</v>
      </c>
      <c r="C224" s="278">
        <v>439.1</v>
      </c>
      <c r="D224" s="279">
        <v>443.33333333333331</v>
      </c>
      <c r="E224" s="279">
        <v>433.81666666666661</v>
      </c>
      <c r="F224" s="279">
        <v>428.5333333333333</v>
      </c>
      <c r="G224" s="279">
        <v>419.01666666666659</v>
      </c>
      <c r="H224" s="279">
        <v>448.61666666666662</v>
      </c>
      <c r="I224" s="279">
        <v>458.13333333333338</v>
      </c>
      <c r="J224" s="279">
        <v>463.41666666666663</v>
      </c>
      <c r="K224" s="277">
        <v>452.85</v>
      </c>
      <c r="L224" s="277">
        <v>438.05</v>
      </c>
      <c r="M224" s="277">
        <v>22.089980000000001</v>
      </c>
    </row>
    <row r="225" spans="1:13">
      <c r="A225" s="268">
        <v>215</v>
      </c>
      <c r="B225" s="277" t="s">
        <v>403</v>
      </c>
      <c r="C225" s="278">
        <v>2551.3000000000002</v>
      </c>
      <c r="D225" s="279">
        <v>2556.5</v>
      </c>
      <c r="E225" s="279">
        <v>2544.5500000000002</v>
      </c>
      <c r="F225" s="279">
        <v>2537.8000000000002</v>
      </c>
      <c r="G225" s="279">
        <v>2525.8500000000004</v>
      </c>
      <c r="H225" s="279">
        <v>2563.25</v>
      </c>
      <c r="I225" s="279">
        <v>2575.1999999999998</v>
      </c>
      <c r="J225" s="279">
        <v>2581.9499999999998</v>
      </c>
      <c r="K225" s="277">
        <v>2568.4499999999998</v>
      </c>
      <c r="L225" s="277">
        <v>2549.75</v>
      </c>
      <c r="M225" s="277">
        <v>3.2750000000000001E-2</v>
      </c>
    </row>
    <row r="226" spans="1:13">
      <c r="A226" s="268">
        <v>216</v>
      </c>
      <c r="B226" s="277" t="s">
        <v>257</v>
      </c>
      <c r="C226" s="278">
        <v>39.4</v>
      </c>
      <c r="D226" s="279">
        <v>39.56666666666667</v>
      </c>
      <c r="E226" s="279">
        <v>39.13333333333334</v>
      </c>
      <c r="F226" s="279">
        <v>38.866666666666667</v>
      </c>
      <c r="G226" s="279">
        <v>38.433333333333337</v>
      </c>
      <c r="H226" s="279">
        <v>39.833333333333343</v>
      </c>
      <c r="I226" s="279">
        <v>40.266666666666666</v>
      </c>
      <c r="J226" s="279">
        <v>40.533333333333346</v>
      </c>
      <c r="K226" s="277">
        <v>40</v>
      </c>
      <c r="L226" s="277">
        <v>39.299999999999997</v>
      </c>
      <c r="M226" s="277">
        <v>14.039160000000001</v>
      </c>
    </row>
    <row r="227" spans="1:13">
      <c r="A227" s="268">
        <v>217</v>
      </c>
      <c r="B227" s="277" t="s">
        <v>120</v>
      </c>
      <c r="C227" s="278">
        <v>8.5</v>
      </c>
      <c r="D227" s="279">
        <v>8.5833333333333339</v>
      </c>
      <c r="E227" s="279">
        <v>8.3666666666666671</v>
      </c>
      <c r="F227" s="279">
        <v>8.2333333333333325</v>
      </c>
      <c r="G227" s="279">
        <v>8.0166666666666657</v>
      </c>
      <c r="H227" s="279">
        <v>8.7166666666666686</v>
      </c>
      <c r="I227" s="279">
        <v>8.9333333333333336</v>
      </c>
      <c r="J227" s="279">
        <v>9.06666666666667</v>
      </c>
      <c r="K227" s="277">
        <v>8.8000000000000007</v>
      </c>
      <c r="L227" s="277">
        <v>8.4499999999999993</v>
      </c>
      <c r="M227" s="277">
        <v>1525.9647</v>
      </c>
    </row>
    <row r="228" spans="1:13">
      <c r="A228" s="268">
        <v>218</v>
      </c>
      <c r="B228" s="277" t="s">
        <v>404</v>
      </c>
      <c r="C228" s="278">
        <v>29</v>
      </c>
      <c r="D228" s="279">
        <v>29.033333333333331</v>
      </c>
      <c r="E228" s="279">
        <v>28.566666666666663</v>
      </c>
      <c r="F228" s="279">
        <v>28.133333333333333</v>
      </c>
      <c r="G228" s="279">
        <v>27.666666666666664</v>
      </c>
      <c r="H228" s="279">
        <v>29.466666666666661</v>
      </c>
      <c r="I228" s="279">
        <v>29.93333333333333</v>
      </c>
      <c r="J228" s="279">
        <v>30.36666666666666</v>
      </c>
      <c r="K228" s="277">
        <v>29.5</v>
      </c>
      <c r="L228" s="277">
        <v>28.6</v>
      </c>
      <c r="M228" s="277">
        <v>72.401439999999994</v>
      </c>
    </row>
    <row r="229" spans="1:13">
      <c r="A229" s="268">
        <v>219</v>
      </c>
      <c r="B229" s="277" t="s">
        <v>121</v>
      </c>
      <c r="C229" s="278">
        <v>30.95</v>
      </c>
      <c r="D229" s="279">
        <v>30.883333333333329</v>
      </c>
      <c r="E229" s="279">
        <v>30.36666666666666</v>
      </c>
      <c r="F229" s="279">
        <v>29.783333333333331</v>
      </c>
      <c r="G229" s="279">
        <v>29.266666666666662</v>
      </c>
      <c r="H229" s="279">
        <v>31.466666666666658</v>
      </c>
      <c r="I229" s="279">
        <v>31.983333333333331</v>
      </c>
      <c r="J229" s="279">
        <v>32.566666666666656</v>
      </c>
      <c r="K229" s="277">
        <v>31.4</v>
      </c>
      <c r="L229" s="277">
        <v>30.3</v>
      </c>
      <c r="M229" s="277">
        <v>292.88756000000001</v>
      </c>
    </row>
    <row r="230" spans="1:13">
      <c r="A230" s="268">
        <v>220</v>
      </c>
      <c r="B230" s="277" t="s">
        <v>416</v>
      </c>
      <c r="C230" s="278">
        <v>189.45</v>
      </c>
      <c r="D230" s="279">
        <v>190.68333333333331</v>
      </c>
      <c r="E230" s="279">
        <v>186.96666666666661</v>
      </c>
      <c r="F230" s="279">
        <v>184.48333333333329</v>
      </c>
      <c r="G230" s="279">
        <v>180.76666666666659</v>
      </c>
      <c r="H230" s="279">
        <v>193.16666666666663</v>
      </c>
      <c r="I230" s="279">
        <v>196.88333333333333</v>
      </c>
      <c r="J230" s="279">
        <v>199.36666666666665</v>
      </c>
      <c r="K230" s="277">
        <v>194.4</v>
      </c>
      <c r="L230" s="277">
        <v>188.2</v>
      </c>
      <c r="M230" s="277">
        <v>6.7731199999999996</v>
      </c>
    </row>
    <row r="231" spans="1:13">
      <c r="A231" s="268">
        <v>221</v>
      </c>
      <c r="B231" s="277" t="s">
        <v>405</v>
      </c>
      <c r="C231" s="278">
        <v>442.25</v>
      </c>
      <c r="D231" s="279">
        <v>445.10000000000008</v>
      </c>
      <c r="E231" s="279">
        <v>434.25000000000017</v>
      </c>
      <c r="F231" s="279">
        <v>426.25000000000011</v>
      </c>
      <c r="G231" s="279">
        <v>415.4000000000002</v>
      </c>
      <c r="H231" s="279">
        <v>453.10000000000014</v>
      </c>
      <c r="I231" s="279">
        <v>463.95000000000005</v>
      </c>
      <c r="J231" s="279">
        <v>471.9500000000001</v>
      </c>
      <c r="K231" s="277">
        <v>455.95</v>
      </c>
      <c r="L231" s="277">
        <v>437.1</v>
      </c>
      <c r="M231" s="277">
        <v>0.89493</v>
      </c>
    </row>
    <row r="232" spans="1:13">
      <c r="A232" s="268">
        <v>222</v>
      </c>
      <c r="B232" s="277" t="s">
        <v>406</v>
      </c>
      <c r="C232" s="278">
        <v>7.45</v>
      </c>
      <c r="D232" s="279">
        <v>7.416666666666667</v>
      </c>
      <c r="E232" s="279">
        <v>7.2333333333333343</v>
      </c>
      <c r="F232" s="279">
        <v>7.0166666666666675</v>
      </c>
      <c r="G232" s="279">
        <v>6.8333333333333348</v>
      </c>
      <c r="H232" s="279">
        <v>7.6333333333333337</v>
      </c>
      <c r="I232" s="279">
        <v>7.8166666666666655</v>
      </c>
      <c r="J232" s="279">
        <v>8.0333333333333332</v>
      </c>
      <c r="K232" s="277">
        <v>7.6</v>
      </c>
      <c r="L232" s="277">
        <v>7.2</v>
      </c>
      <c r="M232" s="277">
        <v>28.384519999999998</v>
      </c>
    </row>
    <row r="233" spans="1:13">
      <c r="A233" s="268">
        <v>223</v>
      </c>
      <c r="B233" s="277" t="s">
        <v>122</v>
      </c>
      <c r="C233" s="278">
        <v>410.3</v>
      </c>
      <c r="D233" s="279">
        <v>406.16666666666669</v>
      </c>
      <c r="E233" s="279">
        <v>399.33333333333337</v>
      </c>
      <c r="F233" s="279">
        <v>388.36666666666667</v>
      </c>
      <c r="G233" s="279">
        <v>381.53333333333336</v>
      </c>
      <c r="H233" s="279">
        <v>417.13333333333338</v>
      </c>
      <c r="I233" s="279">
        <v>423.96666666666675</v>
      </c>
      <c r="J233" s="279">
        <v>434.93333333333339</v>
      </c>
      <c r="K233" s="277">
        <v>413</v>
      </c>
      <c r="L233" s="277">
        <v>395.2</v>
      </c>
      <c r="M233" s="277">
        <v>125.80259</v>
      </c>
    </row>
    <row r="234" spans="1:13">
      <c r="A234" s="268">
        <v>224</v>
      </c>
      <c r="B234" s="277" t="s">
        <v>407</v>
      </c>
      <c r="C234" s="278">
        <v>77.45</v>
      </c>
      <c r="D234" s="279">
        <v>77.816666666666677</v>
      </c>
      <c r="E234" s="279">
        <v>76.733333333333348</v>
      </c>
      <c r="F234" s="279">
        <v>76.016666666666666</v>
      </c>
      <c r="G234" s="279">
        <v>74.933333333333337</v>
      </c>
      <c r="H234" s="279">
        <v>78.53333333333336</v>
      </c>
      <c r="I234" s="279">
        <v>79.616666666666703</v>
      </c>
      <c r="J234" s="279">
        <v>80.333333333333371</v>
      </c>
      <c r="K234" s="277">
        <v>78.900000000000006</v>
      </c>
      <c r="L234" s="277">
        <v>77.099999999999994</v>
      </c>
      <c r="M234" s="277">
        <v>7.30816</v>
      </c>
    </row>
    <row r="235" spans="1:13">
      <c r="A235" s="268">
        <v>225</v>
      </c>
      <c r="B235" s="277" t="s">
        <v>1604</v>
      </c>
      <c r="C235" s="278">
        <v>1123.25</v>
      </c>
      <c r="D235" s="279">
        <v>1147.8333333333333</v>
      </c>
      <c r="E235" s="279">
        <v>1080.6666666666665</v>
      </c>
      <c r="F235" s="279">
        <v>1038.0833333333333</v>
      </c>
      <c r="G235" s="279">
        <v>970.91666666666652</v>
      </c>
      <c r="H235" s="279">
        <v>1190.4166666666665</v>
      </c>
      <c r="I235" s="279">
        <v>1257.583333333333</v>
      </c>
      <c r="J235" s="279">
        <v>1300.1666666666665</v>
      </c>
      <c r="K235" s="277">
        <v>1215</v>
      </c>
      <c r="L235" s="277">
        <v>1105.25</v>
      </c>
      <c r="M235" s="277">
        <v>0.64624999999999999</v>
      </c>
    </row>
    <row r="236" spans="1:13">
      <c r="A236" s="268">
        <v>226</v>
      </c>
      <c r="B236" s="277" t="s">
        <v>260</v>
      </c>
      <c r="C236" s="278">
        <v>102.5</v>
      </c>
      <c r="D236" s="279">
        <v>101.05</v>
      </c>
      <c r="E236" s="279">
        <v>97.6</v>
      </c>
      <c r="F236" s="279">
        <v>92.7</v>
      </c>
      <c r="G236" s="279">
        <v>89.25</v>
      </c>
      <c r="H236" s="279">
        <v>105.94999999999999</v>
      </c>
      <c r="I236" s="279">
        <v>109.4</v>
      </c>
      <c r="J236" s="279">
        <v>114.29999999999998</v>
      </c>
      <c r="K236" s="277">
        <v>104.5</v>
      </c>
      <c r="L236" s="277">
        <v>96.15</v>
      </c>
      <c r="M236" s="277">
        <v>119.43094000000001</v>
      </c>
    </row>
    <row r="237" spans="1:13">
      <c r="A237" s="268">
        <v>227</v>
      </c>
      <c r="B237" s="277" t="s">
        <v>412</v>
      </c>
      <c r="C237" s="278">
        <v>115.4</v>
      </c>
      <c r="D237" s="279">
        <v>115.93333333333334</v>
      </c>
      <c r="E237" s="279">
        <v>114.46666666666667</v>
      </c>
      <c r="F237" s="279">
        <v>113.53333333333333</v>
      </c>
      <c r="G237" s="279">
        <v>112.06666666666666</v>
      </c>
      <c r="H237" s="279">
        <v>116.86666666666667</v>
      </c>
      <c r="I237" s="279">
        <v>118.33333333333334</v>
      </c>
      <c r="J237" s="279">
        <v>119.26666666666668</v>
      </c>
      <c r="K237" s="277">
        <v>117.4</v>
      </c>
      <c r="L237" s="277">
        <v>115</v>
      </c>
      <c r="M237" s="277">
        <v>8.8968500000000006</v>
      </c>
    </row>
    <row r="238" spans="1:13">
      <c r="A238" s="268">
        <v>228</v>
      </c>
      <c r="B238" s="277" t="s">
        <v>1616</v>
      </c>
      <c r="C238" s="278">
        <v>3060.2</v>
      </c>
      <c r="D238" s="279">
        <v>3050.4</v>
      </c>
      <c r="E238" s="279">
        <v>3000.8</v>
      </c>
      <c r="F238" s="279">
        <v>2941.4</v>
      </c>
      <c r="G238" s="279">
        <v>2891.8</v>
      </c>
      <c r="H238" s="279">
        <v>3109.8</v>
      </c>
      <c r="I238" s="279">
        <v>3159.3999999999996</v>
      </c>
      <c r="J238" s="279">
        <v>3218.8</v>
      </c>
      <c r="K238" s="277">
        <v>3100</v>
      </c>
      <c r="L238" s="277">
        <v>2991</v>
      </c>
      <c r="M238" s="277">
        <v>1.3359000000000001</v>
      </c>
    </row>
    <row r="239" spans="1:13">
      <c r="A239" s="268">
        <v>229</v>
      </c>
      <c r="B239" s="277" t="s">
        <v>259</v>
      </c>
      <c r="C239" s="278">
        <v>63.8</v>
      </c>
      <c r="D239" s="279">
        <v>63.866666666666667</v>
      </c>
      <c r="E239" s="279">
        <v>63.083333333333329</v>
      </c>
      <c r="F239" s="279">
        <v>62.36666666666666</v>
      </c>
      <c r="G239" s="279">
        <v>61.583333333333321</v>
      </c>
      <c r="H239" s="279">
        <v>64.583333333333343</v>
      </c>
      <c r="I239" s="279">
        <v>65.366666666666674</v>
      </c>
      <c r="J239" s="279">
        <v>66.083333333333343</v>
      </c>
      <c r="K239" s="277">
        <v>64.650000000000006</v>
      </c>
      <c r="L239" s="277">
        <v>63.15</v>
      </c>
      <c r="M239" s="277">
        <v>13.19797</v>
      </c>
    </row>
    <row r="240" spans="1:13">
      <c r="A240" s="268">
        <v>230</v>
      </c>
      <c r="B240" s="277" t="s">
        <v>123</v>
      </c>
      <c r="C240" s="278">
        <v>1199.95</v>
      </c>
      <c r="D240" s="279">
        <v>1205.3166666666666</v>
      </c>
      <c r="E240" s="279">
        <v>1182.6333333333332</v>
      </c>
      <c r="F240" s="279">
        <v>1165.3166666666666</v>
      </c>
      <c r="G240" s="279">
        <v>1142.6333333333332</v>
      </c>
      <c r="H240" s="279">
        <v>1222.6333333333332</v>
      </c>
      <c r="I240" s="279">
        <v>1245.3166666666666</v>
      </c>
      <c r="J240" s="279">
        <v>1262.6333333333332</v>
      </c>
      <c r="K240" s="277">
        <v>1228</v>
      </c>
      <c r="L240" s="277">
        <v>1188</v>
      </c>
      <c r="M240" s="277">
        <v>22.469609999999999</v>
      </c>
    </row>
    <row r="241" spans="1:13">
      <c r="A241" s="268">
        <v>231</v>
      </c>
      <c r="B241" s="277" t="s">
        <v>1623</v>
      </c>
      <c r="C241" s="278">
        <v>247.4</v>
      </c>
      <c r="D241" s="279">
        <v>249.13333333333333</v>
      </c>
      <c r="E241" s="279">
        <v>244.26666666666665</v>
      </c>
      <c r="F241" s="279">
        <v>241.13333333333333</v>
      </c>
      <c r="G241" s="279">
        <v>236.26666666666665</v>
      </c>
      <c r="H241" s="279">
        <v>252.26666666666665</v>
      </c>
      <c r="I241" s="279">
        <v>257.13333333333333</v>
      </c>
      <c r="J241" s="279">
        <v>260.26666666666665</v>
      </c>
      <c r="K241" s="277">
        <v>254</v>
      </c>
      <c r="L241" s="277">
        <v>246</v>
      </c>
      <c r="M241" s="277">
        <v>1.03094</v>
      </c>
    </row>
    <row r="242" spans="1:13">
      <c r="A242" s="268">
        <v>232</v>
      </c>
      <c r="B242" s="277" t="s">
        <v>418</v>
      </c>
      <c r="C242" s="278">
        <v>256.05</v>
      </c>
      <c r="D242" s="279">
        <v>255.54999999999998</v>
      </c>
      <c r="E242" s="279">
        <v>249.39999999999998</v>
      </c>
      <c r="F242" s="279">
        <v>242.75</v>
      </c>
      <c r="G242" s="279">
        <v>236.6</v>
      </c>
      <c r="H242" s="279">
        <v>262.19999999999993</v>
      </c>
      <c r="I242" s="279">
        <v>268.35000000000002</v>
      </c>
      <c r="J242" s="279">
        <v>274.99999999999994</v>
      </c>
      <c r="K242" s="277">
        <v>261.7</v>
      </c>
      <c r="L242" s="277">
        <v>248.9</v>
      </c>
      <c r="M242" s="277">
        <v>0.12354999999999999</v>
      </c>
    </row>
    <row r="243" spans="1:13">
      <c r="A243" s="268">
        <v>233</v>
      </c>
      <c r="B243" s="277" t="s">
        <v>124</v>
      </c>
      <c r="C243" s="278">
        <v>513.4</v>
      </c>
      <c r="D243" s="279">
        <v>515.01666666666654</v>
      </c>
      <c r="E243" s="279">
        <v>509.48333333333312</v>
      </c>
      <c r="F243" s="279">
        <v>505.56666666666661</v>
      </c>
      <c r="G243" s="279">
        <v>500.03333333333319</v>
      </c>
      <c r="H243" s="279">
        <v>518.93333333333305</v>
      </c>
      <c r="I243" s="279">
        <v>524.46666666666658</v>
      </c>
      <c r="J243" s="279">
        <v>528.38333333333298</v>
      </c>
      <c r="K243" s="277">
        <v>520.54999999999995</v>
      </c>
      <c r="L243" s="277">
        <v>511.1</v>
      </c>
      <c r="M243" s="277">
        <v>76.588139999999996</v>
      </c>
    </row>
    <row r="244" spans="1:13">
      <c r="A244" s="268">
        <v>234</v>
      </c>
      <c r="B244" s="277" t="s">
        <v>419</v>
      </c>
      <c r="C244" s="278">
        <v>73.900000000000006</v>
      </c>
      <c r="D244" s="279">
        <v>74.316666666666663</v>
      </c>
      <c r="E244" s="279">
        <v>72.633333333333326</v>
      </c>
      <c r="F244" s="279">
        <v>71.36666666666666</v>
      </c>
      <c r="G244" s="279">
        <v>69.683333333333323</v>
      </c>
      <c r="H244" s="279">
        <v>75.583333333333329</v>
      </c>
      <c r="I244" s="279">
        <v>77.266666666666666</v>
      </c>
      <c r="J244" s="279">
        <v>78.533333333333331</v>
      </c>
      <c r="K244" s="277">
        <v>76</v>
      </c>
      <c r="L244" s="277">
        <v>73.05</v>
      </c>
      <c r="M244" s="277">
        <v>8.3795900000000003</v>
      </c>
    </row>
    <row r="245" spans="1:13">
      <c r="A245" s="268">
        <v>235</v>
      </c>
      <c r="B245" s="277" t="s">
        <v>125</v>
      </c>
      <c r="C245" s="278">
        <v>199.25</v>
      </c>
      <c r="D245" s="279">
        <v>199.13333333333333</v>
      </c>
      <c r="E245" s="279">
        <v>196.96666666666664</v>
      </c>
      <c r="F245" s="279">
        <v>194.68333333333331</v>
      </c>
      <c r="G245" s="279">
        <v>192.51666666666662</v>
      </c>
      <c r="H245" s="279">
        <v>201.41666666666666</v>
      </c>
      <c r="I245" s="279">
        <v>203.58333333333334</v>
      </c>
      <c r="J245" s="279">
        <v>205.86666666666667</v>
      </c>
      <c r="K245" s="277">
        <v>201.3</v>
      </c>
      <c r="L245" s="277">
        <v>196.85</v>
      </c>
      <c r="M245" s="277">
        <v>46.870640000000002</v>
      </c>
    </row>
    <row r="246" spans="1:13">
      <c r="A246" s="268">
        <v>236</v>
      </c>
      <c r="B246" s="277" t="s">
        <v>126</v>
      </c>
      <c r="C246" s="278">
        <v>955.15</v>
      </c>
      <c r="D246" s="279">
        <v>957.31666666666661</v>
      </c>
      <c r="E246" s="279">
        <v>949.13333333333321</v>
      </c>
      <c r="F246" s="279">
        <v>943.11666666666656</v>
      </c>
      <c r="G246" s="279">
        <v>934.93333333333317</v>
      </c>
      <c r="H246" s="279">
        <v>963.33333333333326</v>
      </c>
      <c r="I246" s="279">
        <v>971.51666666666665</v>
      </c>
      <c r="J246" s="279">
        <v>977.5333333333333</v>
      </c>
      <c r="K246" s="277">
        <v>965.5</v>
      </c>
      <c r="L246" s="277">
        <v>951.3</v>
      </c>
      <c r="M246" s="277">
        <v>56.566670000000002</v>
      </c>
    </row>
    <row r="247" spans="1:13">
      <c r="A247" s="268">
        <v>237</v>
      </c>
      <c r="B247" s="277" t="s">
        <v>1646</v>
      </c>
      <c r="C247" s="278">
        <v>657.85</v>
      </c>
      <c r="D247" s="279">
        <v>666.51666666666677</v>
      </c>
      <c r="E247" s="279">
        <v>642.48333333333358</v>
      </c>
      <c r="F247" s="279">
        <v>627.11666666666679</v>
      </c>
      <c r="G247" s="279">
        <v>603.0833333333336</v>
      </c>
      <c r="H247" s="279">
        <v>681.88333333333355</v>
      </c>
      <c r="I247" s="279">
        <v>705.91666666666663</v>
      </c>
      <c r="J247" s="279">
        <v>721.28333333333353</v>
      </c>
      <c r="K247" s="277">
        <v>690.55</v>
      </c>
      <c r="L247" s="277">
        <v>651.15</v>
      </c>
      <c r="M247" s="277">
        <v>0.99438000000000004</v>
      </c>
    </row>
    <row r="248" spans="1:13">
      <c r="A248" s="268">
        <v>238</v>
      </c>
      <c r="B248" s="277" t="s">
        <v>420</v>
      </c>
      <c r="C248" s="278">
        <v>309.2</v>
      </c>
      <c r="D248" s="279">
        <v>303.66666666666669</v>
      </c>
      <c r="E248" s="279">
        <v>289.53333333333336</v>
      </c>
      <c r="F248" s="279">
        <v>269.86666666666667</v>
      </c>
      <c r="G248" s="279">
        <v>255.73333333333335</v>
      </c>
      <c r="H248" s="279">
        <v>323.33333333333337</v>
      </c>
      <c r="I248" s="279">
        <v>337.4666666666667</v>
      </c>
      <c r="J248" s="279">
        <v>357.13333333333338</v>
      </c>
      <c r="K248" s="277">
        <v>317.8</v>
      </c>
      <c r="L248" s="277">
        <v>284</v>
      </c>
      <c r="M248" s="277">
        <v>28.926390000000001</v>
      </c>
    </row>
    <row r="249" spans="1:13">
      <c r="A249" s="268">
        <v>239</v>
      </c>
      <c r="B249" s="277" t="s">
        <v>421</v>
      </c>
      <c r="C249" s="278">
        <v>186.65</v>
      </c>
      <c r="D249" s="279">
        <v>188</v>
      </c>
      <c r="E249" s="279">
        <v>184.05</v>
      </c>
      <c r="F249" s="279">
        <v>181.45000000000002</v>
      </c>
      <c r="G249" s="279">
        <v>177.50000000000003</v>
      </c>
      <c r="H249" s="279">
        <v>190.6</v>
      </c>
      <c r="I249" s="279">
        <v>194.54999999999998</v>
      </c>
      <c r="J249" s="279">
        <v>197.14999999999998</v>
      </c>
      <c r="K249" s="277">
        <v>191.95</v>
      </c>
      <c r="L249" s="277">
        <v>185.4</v>
      </c>
      <c r="M249" s="277">
        <v>0.70925000000000005</v>
      </c>
    </row>
    <row r="250" spans="1:13">
      <c r="A250" s="268">
        <v>240</v>
      </c>
      <c r="B250" s="277" t="s">
        <v>417</v>
      </c>
      <c r="C250" s="278">
        <v>11.4</v>
      </c>
      <c r="D250" s="279">
        <v>11.5</v>
      </c>
      <c r="E250" s="279">
        <v>11.1</v>
      </c>
      <c r="F250" s="279">
        <v>10.799999999999999</v>
      </c>
      <c r="G250" s="279">
        <v>10.399999999999999</v>
      </c>
      <c r="H250" s="279">
        <v>11.8</v>
      </c>
      <c r="I250" s="279">
        <v>12.2</v>
      </c>
      <c r="J250" s="279">
        <v>12.500000000000002</v>
      </c>
      <c r="K250" s="277">
        <v>11.9</v>
      </c>
      <c r="L250" s="277">
        <v>11.2</v>
      </c>
      <c r="M250" s="277">
        <v>137.59415000000001</v>
      </c>
    </row>
    <row r="251" spans="1:13">
      <c r="A251" s="268">
        <v>241</v>
      </c>
      <c r="B251" s="277" t="s">
        <v>127</v>
      </c>
      <c r="C251" s="278">
        <v>89.05</v>
      </c>
      <c r="D251" s="279">
        <v>88.616666666666674</v>
      </c>
      <c r="E251" s="279">
        <v>87.533333333333346</v>
      </c>
      <c r="F251" s="279">
        <v>86.016666666666666</v>
      </c>
      <c r="G251" s="279">
        <v>84.933333333333337</v>
      </c>
      <c r="H251" s="279">
        <v>90.133333333333354</v>
      </c>
      <c r="I251" s="279">
        <v>91.216666666666669</v>
      </c>
      <c r="J251" s="279">
        <v>92.733333333333363</v>
      </c>
      <c r="K251" s="277">
        <v>89.7</v>
      </c>
      <c r="L251" s="277">
        <v>87.1</v>
      </c>
      <c r="M251" s="277">
        <v>321.46697999999998</v>
      </c>
    </row>
    <row r="252" spans="1:13">
      <c r="A252" s="268">
        <v>242</v>
      </c>
      <c r="B252" s="277" t="s">
        <v>262</v>
      </c>
      <c r="C252" s="278">
        <v>2030.65</v>
      </c>
      <c r="D252" s="279">
        <v>2020.5</v>
      </c>
      <c r="E252" s="279">
        <v>1996</v>
      </c>
      <c r="F252" s="279">
        <v>1961.35</v>
      </c>
      <c r="G252" s="279">
        <v>1936.85</v>
      </c>
      <c r="H252" s="279">
        <v>2055.15</v>
      </c>
      <c r="I252" s="279">
        <v>2079.65</v>
      </c>
      <c r="J252" s="279">
        <v>2114.3000000000002</v>
      </c>
      <c r="K252" s="277">
        <v>2045</v>
      </c>
      <c r="L252" s="277">
        <v>1985.85</v>
      </c>
      <c r="M252" s="277">
        <v>3.7056499999999999</v>
      </c>
    </row>
    <row r="253" spans="1:13">
      <c r="A253" s="268">
        <v>243</v>
      </c>
      <c r="B253" s="277" t="s">
        <v>408</v>
      </c>
      <c r="C253" s="278">
        <v>132.65</v>
      </c>
      <c r="D253" s="279">
        <v>132.33333333333334</v>
      </c>
      <c r="E253" s="279">
        <v>128.56666666666669</v>
      </c>
      <c r="F253" s="279">
        <v>124.48333333333335</v>
      </c>
      <c r="G253" s="279">
        <v>120.7166666666667</v>
      </c>
      <c r="H253" s="279">
        <v>136.41666666666669</v>
      </c>
      <c r="I253" s="279">
        <v>140.18333333333334</v>
      </c>
      <c r="J253" s="279">
        <v>144.26666666666668</v>
      </c>
      <c r="K253" s="277">
        <v>136.1</v>
      </c>
      <c r="L253" s="277">
        <v>128.25</v>
      </c>
      <c r="M253" s="277">
        <v>74.86309</v>
      </c>
    </row>
    <row r="254" spans="1:13">
      <c r="A254" s="268">
        <v>244</v>
      </c>
      <c r="B254" s="277" t="s">
        <v>409</v>
      </c>
      <c r="C254" s="278">
        <v>94.85</v>
      </c>
      <c r="D254" s="279">
        <v>95.066666666666663</v>
      </c>
      <c r="E254" s="279">
        <v>93.783333333333331</v>
      </c>
      <c r="F254" s="279">
        <v>92.716666666666669</v>
      </c>
      <c r="G254" s="279">
        <v>91.433333333333337</v>
      </c>
      <c r="H254" s="279">
        <v>96.133333333333326</v>
      </c>
      <c r="I254" s="279">
        <v>97.416666666666657</v>
      </c>
      <c r="J254" s="279">
        <v>98.48333333333332</v>
      </c>
      <c r="K254" s="277">
        <v>96.35</v>
      </c>
      <c r="L254" s="277">
        <v>94</v>
      </c>
      <c r="M254" s="277">
        <v>7.5075500000000002</v>
      </c>
    </row>
    <row r="255" spans="1:13">
      <c r="A255" s="268">
        <v>245</v>
      </c>
      <c r="B255" s="277" t="s">
        <v>2932</v>
      </c>
      <c r="C255" s="278">
        <v>1347.05</v>
      </c>
      <c r="D255" s="279">
        <v>1345.5833333333333</v>
      </c>
      <c r="E255" s="279">
        <v>1333.7166666666665</v>
      </c>
      <c r="F255" s="279">
        <v>1320.3833333333332</v>
      </c>
      <c r="G255" s="279">
        <v>1308.5166666666664</v>
      </c>
      <c r="H255" s="279">
        <v>1358.9166666666665</v>
      </c>
      <c r="I255" s="279">
        <v>1370.7833333333333</v>
      </c>
      <c r="J255" s="279">
        <v>1384.1166666666666</v>
      </c>
      <c r="K255" s="277">
        <v>1357.45</v>
      </c>
      <c r="L255" s="277">
        <v>1332.25</v>
      </c>
      <c r="M255" s="277">
        <v>6.1062700000000003</v>
      </c>
    </row>
    <row r="256" spans="1:13">
      <c r="A256" s="268">
        <v>246</v>
      </c>
      <c r="B256" s="277" t="s">
        <v>402</v>
      </c>
      <c r="C256" s="278">
        <v>460.15</v>
      </c>
      <c r="D256" s="279">
        <v>464.76666666666665</v>
      </c>
      <c r="E256" s="279">
        <v>452.5333333333333</v>
      </c>
      <c r="F256" s="279">
        <v>444.91666666666663</v>
      </c>
      <c r="G256" s="279">
        <v>432.68333333333328</v>
      </c>
      <c r="H256" s="279">
        <v>472.38333333333333</v>
      </c>
      <c r="I256" s="279">
        <v>484.61666666666667</v>
      </c>
      <c r="J256" s="279">
        <v>492.23333333333335</v>
      </c>
      <c r="K256" s="277">
        <v>477</v>
      </c>
      <c r="L256" s="277">
        <v>457.15</v>
      </c>
      <c r="M256" s="277">
        <v>6.5026400000000004</v>
      </c>
    </row>
    <row r="257" spans="1:13">
      <c r="A257" s="268">
        <v>247</v>
      </c>
      <c r="B257" s="277" t="s">
        <v>128</v>
      </c>
      <c r="C257" s="278">
        <v>195.8</v>
      </c>
      <c r="D257" s="279">
        <v>195.85</v>
      </c>
      <c r="E257" s="279">
        <v>194.5</v>
      </c>
      <c r="F257" s="279">
        <v>193.20000000000002</v>
      </c>
      <c r="G257" s="279">
        <v>191.85000000000002</v>
      </c>
      <c r="H257" s="279">
        <v>197.14999999999998</v>
      </c>
      <c r="I257" s="279">
        <v>198.49999999999994</v>
      </c>
      <c r="J257" s="279">
        <v>199.79999999999995</v>
      </c>
      <c r="K257" s="277">
        <v>197.2</v>
      </c>
      <c r="L257" s="277">
        <v>194.55</v>
      </c>
      <c r="M257" s="277">
        <v>169.10657</v>
      </c>
    </row>
    <row r="258" spans="1:13">
      <c r="A258" s="268">
        <v>248</v>
      </c>
      <c r="B258" s="277" t="s">
        <v>413</v>
      </c>
      <c r="C258" s="278">
        <v>255.1</v>
      </c>
      <c r="D258" s="279">
        <v>246.73333333333335</v>
      </c>
      <c r="E258" s="279">
        <v>237.41666666666669</v>
      </c>
      <c r="F258" s="279">
        <v>219.73333333333335</v>
      </c>
      <c r="G258" s="279">
        <v>210.41666666666669</v>
      </c>
      <c r="H258" s="279">
        <v>264.41666666666669</v>
      </c>
      <c r="I258" s="279">
        <v>273.73333333333335</v>
      </c>
      <c r="J258" s="279">
        <v>291.41666666666669</v>
      </c>
      <c r="K258" s="277">
        <v>256.05</v>
      </c>
      <c r="L258" s="277">
        <v>229.05</v>
      </c>
      <c r="M258" s="277">
        <v>3.96882</v>
      </c>
    </row>
    <row r="259" spans="1:13">
      <c r="A259" s="268">
        <v>249</v>
      </c>
      <c r="B259" s="277" t="s">
        <v>411</v>
      </c>
      <c r="C259" s="278">
        <v>142.69999999999999</v>
      </c>
      <c r="D259" s="279">
        <v>143.36666666666665</v>
      </c>
      <c r="E259" s="279">
        <v>141.1333333333333</v>
      </c>
      <c r="F259" s="279">
        <v>139.56666666666666</v>
      </c>
      <c r="G259" s="279">
        <v>137.33333333333331</v>
      </c>
      <c r="H259" s="279">
        <v>144.93333333333328</v>
      </c>
      <c r="I259" s="279">
        <v>147.16666666666663</v>
      </c>
      <c r="J259" s="279">
        <v>148.73333333333326</v>
      </c>
      <c r="K259" s="277">
        <v>145.6</v>
      </c>
      <c r="L259" s="277">
        <v>141.80000000000001</v>
      </c>
      <c r="M259" s="277">
        <v>13.36139</v>
      </c>
    </row>
    <row r="260" spans="1:13">
      <c r="A260" s="268">
        <v>250</v>
      </c>
      <c r="B260" s="277" t="s">
        <v>431</v>
      </c>
      <c r="C260" s="278">
        <v>17.100000000000001</v>
      </c>
      <c r="D260" s="279">
        <v>17.166666666666668</v>
      </c>
      <c r="E260" s="279">
        <v>16.933333333333337</v>
      </c>
      <c r="F260" s="279">
        <v>16.766666666666669</v>
      </c>
      <c r="G260" s="279">
        <v>16.533333333333339</v>
      </c>
      <c r="H260" s="279">
        <v>17.333333333333336</v>
      </c>
      <c r="I260" s="279">
        <v>17.566666666666663</v>
      </c>
      <c r="J260" s="279">
        <v>17.733333333333334</v>
      </c>
      <c r="K260" s="277">
        <v>17.399999999999999</v>
      </c>
      <c r="L260" s="277">
        <v>17</v>
      </c>
      <c r="M260" s="277">
        <v>8.8120999999999992</v>
      </c>
    </row>
    <row r="261" spans="1:13">
      <c r="A261" s="268">
        <v>251</v>
      </c>
      <c r="B261" s="277" t="s">
        <v>428</v>
      </c>
      <c r="C261" s="278">
        <v>41.35</v>
      </c>
      <c r="D261" s="279">
        <v>41.550000000000004</v>
      </c>
      <c r="E261" s="279">
        <v>40.800000000000011</v>
      </c>
      <c r="F261" s="279">
        <v>40.250000000000007</v>
      </c>
      <c r="G261" s="279">
        <v>39.500000000000014</v>
      </c>
      <c r="H261" s="279">
        <v>42.100000000000009</v>
      </c>
      <c r="I261" s="279">
        <v>42.849999999999994</v>
      </c>
      <c r="J261" s="279">
        <v>43.400000000000006</v>
      </c>
      <c r="K261" s="277">
        <v>42.3</v>
      </c>
      <c r="L261" s="277">
        <v>41</v>
      </c>
      <c r="M261" s="277">
        <v>5.2752800000000004</v>
      </c>
    </row>
    <row r="262" spans="1:13">
      <c r="A262" s="268">
        <v>252</v>
      </c>
      <c r="B262" s="277" t="s">
        <v>429</v>
      </c>
      <c r="C262" s="278">
        <v>97.8</v>
      </c>
      <c r="D262" s="279">
        <v>97.883333333333326</v>
      </c>
      <c r="E262" s="279">
        <v>95.516666666666652</v>
      </c>
      <c r="F262" s="279">
        <v>93.23333333333332</v>
      </c>
      <c r="G262" s="279">
        <v>90.866666666666646</v>
      </c>
      <c r="H262" s="279">
        <v>100.16666666666666</v>
      </c>
      <c r="I262" s="279">
        <v>102.53333333333333</v>
      </c>
      <c r="J262" s="279">
        <v>104.81666666666666</v>
      </c>
      <c r="K262" s="277">
        <v>100.25</v>
      </c>
      <c r="L262" s="277">
        <v>95.6</v>
      </c>
      <c r="M262" s="277">
        <v>73.515330000000006</v>
      </c>
    </row>
    <row r="263" spans="1:13">
      <c r="A263" s="268">
        <v>253</v>
      </c>
      <c r="B263" s="277" t="s">
        <v>432</v>
      </c>
      <c r="C263" s="278">
        <v>44.55</v>
      </c>
      <c r="D263" s="279">
        <v>43.783333333333331</v>
      </c>
      <c r="E263" s="279">
        <v>42.266666666666666</v>
      </c>
      <c r="F263" s="279">
        <v>39.983333333333334</v>
      </c>
      <c r="G263" s="279">
        <v>38.466666666666669</v>
      </c>
      <c r="H263" s="279">
        <v>46.066666666666663</v>
      </c>
      <c r="I263" s="279">
        <v>47.583333333333329</v>
      </c>
      <c r="J263" s="279">
        <v>49.86666666666666</v>
      </c>
      <c r="K263" s="277">
        <v>45.3</v>
      </c>
      <c r="L263" s="277">
        <v>41.5</v>
      </c>
      <c r="M263" s="277">
        <v>22.606190000000002</v>
      </c>
    </row>
    <row r="264" spans="1:13">
      <c r="A264" s="268">
        <v>254</v>
      </c>
      <c r="B264" s="277" t="s">
        <v>422</v>
      </c>
      <c r="C264" s="278">
        <v>785.9</v>
      </c>
      <c r="D264" s="279">
        <v>794.01666666666677</v>
      </c>
      <c r="E264" s="279">
        <v>774.03333333333353</v>
      </c>
      <c r="F264" s="279">
        <v>762.16666666666674</v>
      </c>
      <c r="G264" s="279">
        <v>742.18333333333351</v>
      </c>
      <c r="H264" s="279">
        <v>805.88333333333355</v>
      </c>
      <c r="I264" s="279">
        <v>825.8666666666669</v>
      </c>
      <c r="J264" s="279">
        <v>837.73333333333358</v>
      </c>
      <c r="K264" s="277">
        <v>814</v>
      </c>
      <c r="L264" s="277">
        <v>782.15</v>
      </c>
      <c r="M264" s="277">
        <v>4.25108</v>
      </c>
    </row>
    <row r="265" spans="1:13">
      <c r="A265" s="268">
        <v>255</v>
      </c>
      <c r="B265" s="277" t="s">
        <v>436</v>
      </c>
      <c r="C265" s="278">
        <v>2114.1</v>
      </c>
      <c r="D265" s="279">
        <v>2100.2333333333336</v>
      </c>
      <c r="E265" s="279">
        <v>2074.4666666666672</v>
      </c>
      <c r="F265" s="279">
        <v>2034.8333333333335</v>
      </c>
      <c r="G265" s="279">
        <v>2009.0666666666671</v>
      </c>
      <c r="H265" s="279">
        <v>2139.8666666666672</v>
      </c>
      <c r="I265" s="279">
        <v>2165.6333333333337</v>
      </c>
      <c r="J265" s="279">
        <v>2205.2666666666673</v>
      </c>
      <c r="K265" s="277">
        <v>2126</v>
      </c>
      <c r="L265" s="277">
        <v>2060.6</v>
      </c>
      <c r="M265" s="277">
        <v>8.1970000000000001E-2</v>
      </c>
    </row>
    <row r="266" spans="1:13">
      <c r="A266" s="268">
        <v>256</v>
      </c>
      <c r="B266" s="277" t="s">
        <v>433</v>
      </c>
      <c r="C266" s="278">
        <v>68.05</v>
      </c>
      <c r="D266" s="279">
        <v>68.266666666666666</v>
      </c>
      <c r="E266" s="279">
        <v>64.833333333333329</v>
      </c>
      <c r="F266" s="279">
        <v>61.61666666666666</v>
      </c>
      <c r="G266" s="279">
        <v>58.183333333333323</v>
      </c>
      <c r="H266" s="279">
        <v>71.483333333333334</v>
      </c>
      <c r="I266" s="279">
        <v>74.916666666666671</v>
      </c>
      <c r="J266" s="279">
        <v>78.13333333333334</v>
      </c>
      <c r="K266" s="277">
        <v>71.7</v>
      </c>
      <c r="L266" s="277">
        <v>65.05</v>
      </c>
      <c r="M266" s="277">
        <v>37.893619999999999</v>
      </c>
    </row>
    <row r="267" spans="1:13">
      <c r="A267" s="268">
        <v>257</v>
      </c>
      <c r="B267" s="277" t="s">
        <v>129</v>
      </c>
      <c r="C267" s="278">
        <v>234.85</v>
      </c>
      <c r="D267" s="279">
        <v>232.33333333333334</v>
      </c>
      <c r="E267" s="279">
        <v>225.91666666666669</v>
      </c>
      <c r="F267" s="279">
        <v>216.98333333333335</v>
      </c>
      <c r="G267" s="279">
        <v>210.56666666666669</v>
      </c>
      <c r="H267" s="279">
        <v>241.26666666666668</v>
      </c>
      <c r="I267" s="279">
        <v>247.68333333333337</v>
      </c>
      <c r="J267" s="279">
        <v>256.61666666666667</v>
      </c>
      <c r="K267" s="277">
        <v>238.75</v>
      </c>
      <c r="L267" s="277">
        <v>223.4</v>
      </c>
      <c r="M267" s="277">
        <v>145.7972</v>
      </c>
    </row>
    <row r="268" spans="1:13">
      <c r="A268" s="268">
        <v>258</v>
      </c>
      <c r="B268" s="277" t="s">
        <v>423</v>
      </c>
      <c r="C268" s="278">
        <v>1532.95</v>
      </c>
      <c r="D268" s="279">
        <v>1533.8666666666668</v>
      </c>
      <c r="E268" s="279">
        <v>1518.7333333333336</v>
      </c>
      <c r="F268" s="279">
        <v>1504.5166666666669</v>
      </c>
      <c r="G268" s="279">
        <v>1489.3833333333337</v>
      </c>
      <c r="H268" s="279">
        <v>1548.0833333333335</v>
      </c>
      <c r="I268" s="279">
        <v>1563.2166666666667</v>
      </c>
      <c r="J268" s="279">
        <v>1577.4333333333334</v>
      </c>
      <c r="K268" s="277">
        <v>1549</v>
      </c>
      <c r="L268" s="277">
        <v>1519.65</v>
      </c>
      <c r="M268" s="277">
        <v>0.37584000000000001</v>
      </c>
    </row>
    <row r="269" spans="1:13">
      <c r="A269" s="268">
        <v>259</v>
      </c>
      <c r="B269" s="277" t="s">
        <v>424</v>
      </c>
      <c r="C269" s="278">
        <v>274.39999999999998</v>
      </c>
      <c r="D269" s="279">
        <v>273.8</v>
      </c>
      <c r="E269" s="279">
        <v>270.60000000000002</v>
      </c>
      <c r="F269" s="279">
        <v>266.8</v>
      </c>
      <c r="G269" s="279">
        <v>263.60000000000002</v>
      </c>
      <c r="H269" s="279">
        <v>277.60000000000002</v>
      </c>
      <c r="I269" s="279">
        <v>280.79999999999995</v>
      </c>
      <c r="J269" s="279">
        <v>284.60000000000002</v>
      </c>
      <c r="K269" s="277">
        <v>277</v>
      </c>
      <c r="L269" s="277">
        <v>270</v>
      </c>
      <c r="M269" s="277">
        <v>1.7130099999999999</v>
      </c>
    </row>
    <row r="270" spans="1:13">
      <c r="A270" s="268">
        <v>260</v>
      </c>
      <c r="B270" s="277" t="s">
        <v>425</v>
      </c>
      <c r="C270" s="278">
        <v>99.5</v>
      </c>
      <c r="D270" s="279">
        <v>99.266666666666666</v>
      </c>
      <c r="E270" s="279">
        <v>97.733333333333334</v>
      </c>
      <c r="F270" s="279">
        <v>95.966666666666669</v>
      </c>
      <c r="G270" s="279">
        <v>94.433333333333337</v>
      </c>
      <c r="H270" s="279">
        <v>101.03333333333333</v>
      </c>
      <c r="I270" s="279">
        <v>102.56666666666666</v>
      </c>
      <c r="J270" s="279">
        <v>104.33333333333333</v>
      </c>
      <c r="K270" s="277">
        <v>100.8</v>
      </c>
      <c r="L270" s="277">
        <v>97.5</v>
      </c>
      <c r="M270" s="277">
        <v>11.687760000000001</v>
      </c>
    </row>
    <row r="271" spans="1:13">
      <c r="A271" s="268">
        <v>261</v>
      </c>
      <c r="B271" s="277" t="s">
        <v>426</v>
      </c>
      <c r="C271" s="278">
        <v>61.3</v>
      </c>
      <c r="D271" s="279">
        <v>61.516666666666673</v>
      </c>
      <c r="E271" s="279">
        <v>60.733333333333348</v>
      </c>
      <c r="F271" s="279">
        <v>60.166666666666679</v>
      </c>
      <c r="G271" s="279">
        <v>59.383333333333354</v>
      </c>
      <c r="H271" s="279">
        <v>62.083333333333343</v>
      </c>
      <c r="I271" s="279">
        <v>62.86666666666666</v>
      </c>
      <c r="J271" s="279">
        <v>63.433333333333337</v>
      </c>
      <c r="K271" s="277">
        <v>62.3</v>
      </c>
      <c r="L271" s="277">
        <v>60.95</v>
      </c>
      <c r="M271" s="277">
        <v>14.471349999999999</v>
      </c>
    </row>
    <row r="272" spans="1:13">
      <c r="A272" s="268">
        <v>262</v>
      </c>
      <c r="B272" s="277" t="s">
        <v>427</v>
      </c>
      <c r="C272" s="278">
        <v>81.849999999999994</v>
      </c>
      <c r="D272" s="279">
        <v>81.95</v>
      </c>
      <c r="E272" s="279">
        <v>80.95</v>
      </c>
      <c r="F272" s="279">
        <v>80.05</v>
      </c>
      <c r="G272" s="279">
        <v>79.05</v>
      </c>
      <c r="H272" s="279">
        <v>82.850000000000009</v>
      </c>
      <c r="I272" s="279">
        <v>83.850000000000009</v>
      </c>
      <c r="J272" s="279">
        <v>84.750000000000014</v>
      </c>
      <c r="K272" s="277">
        <v>82.95</v>
      </c>
      <c r="L272" s="277">
        <v>81.05</v>
      </c>
      <c r="M272" s="277">
        <v>6.3851199999999997</v>
      </c>
    </row>
    <row r="273" spans="1:13">
      <c r="A273" s="268">
        <v>263</v>
      </c>
      <c r="B273" s="277" t="s">
        <v>435</v>
      </c>
      <c r="C273" s="278">
        <v>47.4</v>
      </c>
      <c r="D273" s="279">
        <v>47.783333333333331</v>
      </c>
      <c r="E273" s="279">
        <v>45.216666666666661</v>
      </c>
      <c r="F273" s="279">
        <v>43.033333333333331</v>
      </c>
      <c r="G273" s="279">
        <v>40.466666666666661</v>
      </c>
      <c r="H273" s="279">
        <v>49.966666666666661</v>
      </c>
      <c r="I273" s="279">
        <v>52.533333333333324</v>
      </c>
      <c r="J273" s="279">
        <v>54.716666666666661</v>
      </c>
      <c r="K273" s="277">
        <v>50.35</v>
      </c>
      <c r="L273" s="277">
        <v>45.6</v>
      </c>
      <c r="M273" s="277">
        <v>10.1044</v>
      </c>
    </row>
    <row r="274" spans="1:13">
      <c r="A274" s="268">
        <v>264</v>
      </c>
      <c r="B274" s="277" t="s">
        <v>434</v>
      </c>
      <c r="C274" s="278">
        <v>96.5</v>
      </c>
      <c r="D274" s="279">
        <v>96.183333333333337</v>
      </c>
      <c r="E274" s="279">
        <v>94.966666666666669</v>
      </c>
      <c r="F274" s="279">
        <v>93.433333333333337</v>
      </c>
      <c r="G274" s="279">
        <v>92.216666666666669</v>
      </c>
      <c r="H274" s="279">
        <v>97.716666666666669</v>
      </c>
      <c r="I274" s="279">
        <v>98.933333333333337</v>
      </c>
      <c r="J274" s="279">
        <v>100.46666666666667</v>
      </c>
      <c r="K274" s="277">
        <v>97.4</v>
      </c>
      <c r="L274" s="277">
        <v>94.65</v>
      </c>
      <c r="M274" s="277">
        <v>4.7001999999999997</v>
      </c>
    </row>
    <row r="275" spans="1:13">
      <c r="A275" s="268">
        <v>265</v>
      </c>
      <c r="B275" s="277" t="s">
        <v>263</v>
      </c>
      <c r="C275" s="278">
        <v>57.1</v>
      </c>
      <c r="D275" s="279">
        <v>57.75</v>
      </c>
      <c r="E275" s="279">
        <v>55.6</v>
      </c>
      <c r="F275" s="279">
        <v>54.1</v>
      </c>
      <c r="G275" s="279">
        <v>51.95</v>
      </c>
      <c r="H275" s="279">
        <v>59.25</v>
      </c>
      <c r="I275" s="279">
        <v>61.400000000000006</v>
      </c>
      <c r="J275" s="279">
        <v>62.9</v>
      </c>
      <c r="K275" s="277">
        <v>59.9</v>
      </c>
      <c r="L275" s="277">
        <v>56.25</v>
      </c>
      <c r="M275" s="277">
        <v>66.388270000000006</v>
      </c>
    </row>
    <row r="276" spans="1:13">
      <c r="A276" s="268">
        <v>266</v>
      </c>
      <c r="B276" s="277" t="s">
        <v>130</v>
      </c>
      <c r="C276" s="278">
        <v>282.64999999999998</v>
      </c>
      <c r="D276" s="279">
        <v>279.43333333333334</v>
      </c>
      <c r="E276" s="279">
        <v>274.36666666666667</v>
      </c>
      <c r="F276" s="279">
        <v>266.08333333333331</v>
      </c>
      <c r="G276" s="279">
        <v>261.01666666666665</v>
      </c>
      <c r="H276" s="279">
        <v>287.7166666666667</v>
      </c>
      <c r="I276" s="279">
        <v>292.78333333333342</v>
      </c>
      <c r="J276" s="279">
        <v>301.06666666666672</v>
      </c>
      <c r="K276" s="277">
        <v>284.5</v>
      </c>
      <c r="L276" s="277">
        <v>271.14999999999998</v>
      </c>
      <c r="M276" s="277">
        <v>113.25005</v>
      </c>
    </row>
    <row r="277" spans="1:13">
      <c r="A277" s="268">
        <v>267</v>
      </c>
      <c r="B277" s="277" t="s">
        <v>264</v>
      </c>
      <c r="C277" s="278">
        <v>792.8</v>
      </c>
      <c r="D277" s="279">
        <v>798.93333333333339</v>
      </c>
      <c r="E277" s="279">
        <v>775.86666666666679</v>
      </c>
      <c r="F277" s="279">
        <v>758.93333333333339</v>
      </c>
      <c r="G277" s="279">
        <v>735.86666666666679</v>
      </c>
      <c r="H277" s="279">
        <v>815.86666666666679</v>
      </c>
      <c r="I277" s="279">
        <v>838.93333333333339</v>
      </c>
      <c r="J277" s="279">
        <v>855.86666666666679</v>
      </c>
      <c r="K277" s="277">
        <v>822</v>
      </c>
      <c r="L277" s="277">
        <v>782</v>
      </c>
      <c r="M277" s="277">
        <v>4.9423399999999997</v>
      </c>
    </row>
    <row r="278" spans="1:13">
      <c r="A278" s="268">
        <v>268</v>
      </c>
      <c r="B278" s="277" t="s">
        <v>131</v>
      </c>
      <c r="C278" s="278">
        <v>1967.7</v>
      </c>
      <c r="D278" s="279">
        <v>1953.3</v>
      </c>
      <c r="E278" s="279">
        <v>1926.6</v>
      </c>
      <c r="F278" s="279">
        <v>1885.5</v>
      </c>
      <c r="G278" s="279">
        <v>1858.8</v>
      </c>
      <c r="H278" s="279">
        <v>1994.3999999999999</v>
      </c>
      <c r="I278" s="279">
        <v>2021.1000000000001</v>
      </c>
      <c r="J278" s="279">
        <v>2062.1999999999998</v>
      </c>
      <c r="K278" s="277">
        <v>1980</v>
      </c>
      <c r="L278" s="277">
        <v>1912.2</v>
      </c>
      <c r="M278" s="277">
        <v>8.0797100000000004</v>
      </c>
    </row>
    <row r="279" spans="1:13">
      <c r="A279" s="268">
        <v>269</v>
      </c>
      <c r="B279" s="277" t="s">
        <v>132</v>
      </c>
      <c r="C279" s="278">
        <v>392.9</v>
      </c>
      <c r="D279" s="279">
        <v>394.64999999999992</v>
      </c>
      <c r="E279" s="279">
        <v>389.34999999999985</v>
      </c>
      <c r="F279" s="279">
        <v>385.79999999999995</v>
      </c>
      <c r="G279" s="279">
        <v>380.49999999999989</v>
      </c>
      <c r="H279" s="279">
        <v>398.19999999999982</v>
      </c>
      <c r="I279" s="279">
        <v>403.49999999999989</v>
      </c>
      <c r="J279" s="279">
        <v>407.04999999999978</v>
      </c>
      <c r="K279" s="277">
        <v>399.95</v>
      </c>
      <c r="L279" s="277">
        <v>391.1</v>
      </c>
      <c r="M279" s="277">
        <v>5.7314299999999996</v>
      </c>
    </row>
    <row r="280" spans="1:13">
      <c r="A280" s="268">
        <v>270</v>
      </c>
      <c r="B280" s="277" t="s">
        <v>437</v>
      </c>
      <c r="C280" s="278">
        <v>149.6</v>
      </c>
      <c r="D280" s="279">
        <v>148.58333333333334</v>
      </c>
      <c r="E280" s="279">
        <v>146.26666666666668</v>
      </c>
      <c r="F280" s="279">
        <v>142.93333333333334</v>
      </c>
      <c r="G280" s="279">
        <v>140.61666666666667</v>
      </c>
      <c r="H280" s="279">
        <v>151.91666666666669</v>
      </c>
      <c r="I280" s="279">
        <v>154.23333333333335</v>
      </c>
      <c r="J280" s="279">
        <v>157.56666666666669</v>
      </c>
      <c r="K280" s="277">
        <v>150.9</v>
      </c>
      <c r="L280" s="277">
        <v>145.25</v>
      </c>
      <c r="M280" s="277">
        <v>5.5892499999999998</v>
      </c>
    </row>
    <row r="281" spans="1:13">
      <c r="A281" s="268">
        <v>271</v>
      </c>
      <c r="B281" s="277" t="s">
        <v>443</v>
      </c>
      <c r="C281" s="278">
        <v>449</v>
      </c>
      <c r="D281" s="279">
        <v>442</v>
      </c>
      <c r="E281" s="279">
        <v>432.2</v>
      </c>
      <c r="F281" s="279">
        <v>415.4</v>
      </c>
      <c r="G281" s="279">
        <v>405.59999999999997</v>
      </c>
      <c r="H281" s="279">
        <v>458.8</v>
      </c>
      <c r="I281" s="279">
        <v>468.59999999999997</v>
      </c>
      <c r="J281" s="279">
        <v>485.40000000000003</v>
      </c>
      <c r="K281" s="277">
        <v>451.8</v>
      </c>
      <c r="L281" s="277">
        <v>425.2</v>
      </c>
      <c r="M281" s="277">
        <v>5.6485300000000001</v>
      </c>
    </row>
    <row r="282" spans="1:13">
      <c r="A282" s="268">
        <v>272</v>
      </c>
      <c r="B282" s="277" t="s">
        <v>444</v>
      </c>
      <c r="C282" s="278">
        <v>271.64999999999998</v>
      </c>
      <c r="D282" s="279">
        <v>266.18333333333334</v>
      </c>
      <c r="E282" s="279">
        <v>257.9666666666667</v>
      </c>
      <c r="F282" s="279">
        <v>244.28333333333336</v>
      </c>
      <c r="G282" s="279">
        <v>236.06666666666672</v>
      </c>
      <c r="H282" s="279">
        <v>279.86666666666667</v>
      </c>
      <c r="I282" s="279">
        <v>288.08333333333326</v>
      </c>
      <c r="J282" s="279">
        <v>301.76666666666665</v>
      </c>
      <c r="K282" s="277">
        <v>274.39999999999998</v>
      </c>
      <c r="L282" s="277">
        <v>252.5</v>
      </c>
      <c r="M282" s="277">
        <v>15.28453</v>
      </c>
    </row>
    <row r="283" spans="1:13">
      <c r="A283" s="268">
        <v>273</v>
      </c>
      <c r="B283" s="277" t="s">
        <v>445</v>
      </c>
      <c r="C283" s="278">
        <v>484.95</v>
      </c>
      <c r="D283" s="279">
        <v>485.25</v>
      </c>
      <c r="E283" s="279">
        <v>480.6</v>
      </c>
      <c r="F283" s="279">
        <v>476.25</v>
      </c>
      <c r="G283" s="279">
        <v>471.6</v>
      </c>
      <c r="H283" s="279">
        <v>489.6</v>
      </c>
      <c r="I283" s="279">
        <v>494.25</v>
      </c>
      <c r="J283" s="279">
        <v>498.6</v>
      </c>
      <c r="K283" s="277">
        <v>489.9</v>
      </c>
      <c r="L283" s="277">
        <v>480.9</v>
      </c>
      <c r="M283" s="277">
        <v>1.08626</v>
      </c>
    </row>
    <row r="284" spans="1:13">
      <c r="A284" s="268">
        <v>274</v>
      </c>
      <c r="B284" s="277" t="s">
        <v>447</v>
      </c>
      <c r="C284" s="278">
        <v>36.35</v>
      </c>
      <c r="D284" s="279">
        <v>36.25</v>
      </c>
      <c r="E284" s="279">
        <v>35.200000000000003</v>
      </c>
      <c r="F284" s="279">
        <v>34.050000000000004</v>
      </c>
      <c r="G284" s="279">
        <v>33.000000000000007</v>
      </c>
      <c r="H284" s="279">
        <v>37.4</v>
      </c>
      <c r="I284" s="279">
        <v>38.449999999999996</v>
      </c>
      <c r="J284" s="279">
        <v>39.599999999999994</v>
      </c>
      <c r="K284" s="277">
        <v>37.299999999999997</v>
      </c>
      <c r="L284" s="277">
        <v>35.1</v>
      </c>
      <c r="M284" s="277">
        <v>44.733240000000002</v>
      </c>
    </row>
    <row r="285" spans="1:13">
      <c r="A285" s="268">
        <v>275</v>
      </c>
      <c r="B285" s="277" t="s">
        <v>449</v>
      </c>
      <c r="C285" s="278">
        <v>313.3</v>
      </c>
      <c r="D285" s="279">
        <v>314.71666666666664</v>
      </c>
      <c r="E285" s="279">
        <v>310.93333333333328</v>
      </c>
      <c r="F285" s="279">
        <v>308.56666666666666</v>
      </c>
      <c r="G285" s="279">
        <v>304.7833333333333</v>
      </c>
      <c r="H285" s="279">
        <v>317.08333333333326</v>
      </c>
      <c r="I285" s="279">
        <v>320.86666666666667</v>
      </c>
      <c r="J285" s="279">
        <v>323.23333333333323</v>
      </c>
      <c r="K285" s="277">
        <v>318.5</v>
      </c>
      <c r="L285" s="277">
        <v>312.35000000000002</v>
      </c>
      <c r="M285" s="277">
        <v>3.00156</v>
      </c>
    </row>
    <row r="286" spans="1:13">
      <c r="A286" s="268">
        <v>276</v>
      </c>
      <c r="B286" s="277" t="s">
        <v>439</v>
      </c>
      <c r="C286" s="278">
        <v>395.4</v>
      </c>
      <c r="D286" s="279">
        <v>395.84999999999997</v>
      </c>
      <c r="E286" s="279">
        <v>389.94999999999993</v>
      </c>
      <c r="F286" s="279">
        <v>384.49999999999994</v>
      </c>
      <c r="G286" s="279">
        <v>378.59999999999991</v>
      </c>
      <c r="H286" s="279">
        <v>401.29999999999995</v>
      </c>
      <c r="I286" s="279">
        <v>407.19999999999993</v>
      </c>
      <c r="J286" s="279">
        <v>412.65</v>
      </c>
      <c r="K286" s="277">
        <v>401.75</v>
      </c>
      <c r="L286" s="277">
        <v>390.4</v>
      </c>
      <c r="M286" s="277">
        <v>2.2257600000000002</v>
      </c>
    </row>
    <row r="287" spans="1:13">
      <c r="A287" s="268">
        <v>277</v>
      </c>
      <c r="B287" s="277" t="s">
        <v>440</v>
      </c>
      <c r="C287" s="278">
        <v>251.9</v>
      </c>
      <c r="D287" s="279">
        <v>255.56666666666669</v>
      </c>
      <c r="E287" s="279">
        <v>246.33333333333337</v>
      </c>
      <c r="F287" s="279">
        <v>240.76666666666668</v>
      </c>
      <c r="G287" s="279">
        <v>231.53333333333336</v>
      </c>
      <c r="H287" s="279">
        <v>261.13333333333338</v>
      </c>
      <c r="I287" s="279">
        <v>270.36666666666667</v>
      </c>
      <c r="J287" s="279">
        <v>275.93333333333339</v>
      </c>
      <c r="K287" s="277">
        <v>264.8</v>
      </c>
      <c r="L287" s="277">
        <v>250</v>
      </c>
      <c r="M287" s="277">
        <v>4.0286400000000002</v>
      </c>
    </row>
    <row r="288" spans="1:13">
      <c r="A288" s="268">
        <v>278</v>
      </c>
      <c r="B288" s="277" t="s">
        <v>451</v>
      </c>
      <c r="C288" s="278">
        <v>176.95</v>
      </c>
      <c r="D288" s="279">
        <v>175.56666666666669</v>
      </c>
      <c r="E288" s="279">
        <v>172.58333333333337</v>
      </c>
      <c r="F288" s="279">
        <v>168.21666666666667</v>
      </c>
      <c r="G288" s="279">
        <v>165.23333333333335</v>
      </c>
      <c r="H288" s="279">
        <v>179.93333333333339</v>
      </c>
      <c r="I288" s="279">
        <v>182.91666666666669</v>
      </c>
      <c r="J288" s="279">
        <v>187.28333333333342</v>
      </c>
      <c r="K288" s="277">
        <v>178.55</v>
      </c>
      <c r="L288" s="277">
        <v>171.2</v>
      </c>
      <c r="M288" s="277">
        <v>2.7329599999999998</v>
      </c>
    </row>
    <row r="289" spans="1:13">
      <c r="A289" s="268">
        <v>279</v>
      </c>
      <c r="B289" s="277" t="s">
        <v>133</v>
      </c>
      <c r="C289" s="278">
        <v>1338.35</v>
      </c>
      <c r="D289" s="279">
        <v>1339.5</v>
      </c>
      <c r="E289" s="279">
        <v>1329</v>
      </c>
      <c r="F289" s="279">
        <v>1319.65</v>
      </c>
      <c r="G289" s="279">
        <v>1309.1500000000001</v>
      </c>
      <c r="H289" s="279">
        <v>1348.85</v>
      </c>
      <c r="I289" s="279">
        <v>1359.35</v>
      </c>
      <c r="J289" s="279">
        <v>1368.6999999999998</v>
      </c>
      <c r="K289" s="277">
        <v>1350</v>
      </c>
      <c r="L289" s="277">
        <v>1330.15</v>
      </c>
      <c r="M289" s="277">
        <v>28.414010000000001</v>
      </c>
    </row>
    <row r="290" spans="1:13">
      <c r="A290" s="268">
        <v>280</v>
      </c>
      <c r="B290" s="277" t="s">
        <v>441</v>
      </c>
      <c r="C290" s="278">
        <v>82.25</v>
      </c>
      <c r="D290" s="279">
        <v>82.45</v>
      </c>
      <c r="E290" s="279">
        <v>80.550000000000011</v>
      </c>
      <c r="F290" s="279">
        <v>78.850000000000009</v>
      </c>
      <c r="G290" s="279">
        <v>76.950000000000017</v>
      </c>
      <c r="H290" s="279">
        <v>84.15</v>
      </c>
      <c r="I290" s="279">
        <v>86.050000000000011</v>
      </c>
      <c r="J290" s="279">
        <v>87.75</v>
      </c>
      <c r="K290" s="277">
        <v>84.35</v>
      </c>
      <c r="L290" s="277">
        <v>80.75</v>
      </c>
      <c r="M290" s="277">
        <v>6.7864599999999999</v>
      </c>
    </row>
    <row r="291" spans="1:13">
      <c r="A291" s="268">
        <v>281</v>
      </c>
      <c r="B291" s="277" t="s">
        <v>438</v>
      </c>
      <c r="C291" s="278">
        <v>563.29999999999995</v>
      </c>
      <c r="D291" s="279">
        <v>568.1</v>
      </c>
      <c r="E291" s="279">
        <v>555.20000000000005</v>
      </c>
      <c r="F291" s="279">
        <v>547.1</v>
      </c>
      <c r="G291" s="279">
        <v>534.20000000000005</v>
      </c>
      <c r="H291" s="279">
        <v>576.20000000000005</v>
      </c>
      <c r="I291" s="279">
        <v>589.09999999999991</v>
      </c>
      <c r="J291" s="279">
        <v>597.20000000000005</v>
      </c>
      <c r="K291" s="277">
        <v>581</v>
      </c>
      <c r="L291" s="277">
        <v>560</v>
      </c>
      <c r="M291" s="277">
        <v>0.28578999999999999</v>
      </c>
    </row>
    <row r="292" spans="1:13">
      <c r="A292" s="268">
        <v>282</v>
      </c>
      <c r="B292" s="277" t="s">
        <v>442</v>
      </c>
      <c r="C292" s="278">
        <v>288.75</v>
      </c>
      <c r="D292" s="279">
        <v>289.40000000000003</v>
      </c>
      <c r="E292" s="279">
        <v>285.45000000000005</v>
      </c>
      <c r="F292" s="279">
        <v>282.15000000000003</v>
      </c>
      <c r="G292" s="279">
        <v>278.20000000000005</v>
      </c>
      <c r="H292" s="279">
        <v>292.70000000000005</v>
      </c>
      <c r="I292" s="279">
        <v>296.64999999999998</v>
      </c>
      <c r="J292" s="279">
        <v>299.95000000000005</v>
      </c>
      <c r="K292" s="277">
        <v>293.35000000000002</v>
      </c>
      <c r="L292" s="277">
        <v>286.10000000000002</v>
      </c>
      <c r="M292" s="277">
        <v>1.29759</v>
      </c>
    </row>
    <row r="293" spans="1:13">
      <c r="A293" s="268">
        <v>283</v>
      </c>
      <c r="B293" s="277" t="s">
        <v>1831</v>
      </c>
      <c r="C293" s="278">
        <v>535.75</v>
      </c>
      <c r="D293" s="279">
        <v>533.9</v>
      </c>
      <c r="E293" s="279">
        <v>528.84999999999991</v>
      </c>
      <c r="F293" s="279">
        <v>521.94999999999993</v>
      </c>
      <c r="G293" s="279">
        <v>516.89999999999986</v>
      </c>
      <c r="H293" s="279">
        <v>540.79999999999995</v>
      </c>
      <c r="I293" s="279">
        <v>545.84999999999991</v>
      </c>
      <c r="J293" s="279">
        <v>552.75</v>
      </c>
      <c r="K293" s="277">
        <v>538.95000000000005</v>
      </c>
      <c r="L293" s="277">
        <v>527</v>
      </c>
      <c r="M293" s="277">
        <v>0.26956999999999998</v>
      </c>
    </row>
    <row r="294" spans="1:13">
      <c r="A294" s="268">
        <v>284</v>
      </c>
      <c r="B294" s="277" t="s">
        <v>448</v>
      </c>
      <c r="C294" s="278">
        <v>612.29999999999995</v>
      </c>
      <c r="D294" s="279">
        <v>615.51666666666665</v>
      </c>
      <c r="E294" s="279">
        <v>606.83333333333326</v>
      </c>
      <c r="F294" s="279">
        <v>601.36666666666656</v>
      </c>
      <c r="G294" s="279">
        <v>592.68333333333317</v>
      </c>
      <c r="H294" s="279">
        <v>620.98333333333335</v>
      </c>
      <c r="I294" s="279">
        <v>629.66666666666674</v>
      </c>
      <c r="J294" s="279">
        <v>635.13333333333344</v>
      </c>
      <c r="K294" s="277">
        <v>624.20000000000005</v>
      </c>
      <c r="L294" s="277">
        <v>610.04999999999995</v>
      </c>
      <c r="M294" s="277">
        <v>3.0287700000000002</v>
      </c>
    </row>
    <row r="295" spans="1:13">
      <c r="A295" s="268">
        <v>285</v>
      </c>
      <c r="B295" s="277" t="s">
        <v>446</v>
      </c>
      <c r="C295" s="278">
        <v>44.05</v>
      </c>
      <c r="D295" s="279">
        <v>43.983333333333327</v>
      </c>
      <c r="E295" s="279">
        <v>43.466666666666654</v>
      </c>
      <c r="F295" s="279">
        <v>42.883333333333326</v>
      </c>
      <c r="G295" s="279">
        <v>42.366666666666653</v>
      </c>
      <c r="H295" s="279">
        <v>44.566666666666656</v>
      </c>
      <c r="I295" s="279">
        <v>45.083333333333321</v>
      </c>
      <c r="J295" s="279">
        <v>45.666666666666657</v>
      </c>
      <c r="K295" s="277">
        <v>44.5</v>
      </c>
      <c r="L295" s="277">
        <v>43.4</v>
      </c>
      <c r="M295" s="277">
        <v>12.966139999999999</v>
      </c>
    </row>
    <row r="296" spans="1:13">
      <c r="A296" s="268">
        <v>286</v>
      </c>
      <c r="B296" s="277" t="s">
        <v>134</v>
      </c>
      <c r="C296" s="278">
        <v>68.8</v>
      </c>
      <c r="D296" s="279">
        <v>68.433333333333337</v>
      </c>
      <c r="E296" s="279">
        <v>66.866666666666674</v>
      </c>
      <c r="F296" s="279">
        <v>64.933333333333337</v>
      </c>
      <c r="G296" s="279">
        <v>63.366666666666674</v>
      </c>
      <c r="H296" s="279">
        <v>70.366666666666674</v>
      </c>
      <c r="I296" s="279">
        <v>71.933333333333337</v>
      </c>
      <c r="J296" s="279">
        <v>73.866666666666674</v>
      </c>
      <c r="K296" s="277">
        <v>70</v>
      </c>
      <c r="L296" s="277">
        <v>66.5</v>
      </c>
      <c r="M296" s="277">
        <v>248.28537</v>
      </c>
    </row>
    <row r="297" spans="1:13">
      <c r="A297" s="268">
        <v>287</v>
      </c>
      <c r="B297" s="277" t="s">
        <v>358</v>
      </c>
      <c r="C297" s="278">
        <v>1840.25</v>
      </c>
      <c r="D297" s="279">
        <v>1850.7</v>
      </c>
      <c r="E297" s="279">
        <v>1825.5500000000002</v>
      </c>
      <c r="F297" s="279">
        <v>1810.8500000000001</v>
      </c>
      <c r="G297" s="279">
        <v>1785.7000000000003</v>
      </c>
      <c r="H297" s="279">
        <v>1865.4</v>
      </c>
      <c r="I297" s="279">
        <v>1890.5500000000002</v>
      </c>
      <c r="J297" s="279">
        <v>1905.25</v>
      </c>
      <c r="K297" s="277">
        <v>1875.85</v>
      </c>
      <c r="L297" s="277">
        <v>1836</v>
      </c>
      <c r="M297" s="277">
        <v>2.3398400000000001</v>
      </c>
    </row>
    <row r="298" spans="1:13">
      <c r="A298" s="268">
        <v>288</v>
      </c>
      <c r="B298" s="277" t="s">
        <v>1842</v>
      </c>
      <c r="C298" s="278">
        <v>199.9</v>
      </c>
      <c r="D298" s="279">
        <v>199</v>
      </c>
      <c r="E298" s="279">
        <v>196</v>
      </c>
      <c r="F298" s="279">
        <v>192.1</v>
      </c>
      <c r="G298" s="279">
        <v>189.1</v>
      </c>
      <c r="H298" s="279">
        <v>202.9</v>
      </c>
      <c r="I298" s="279">
        <v>205.9</v>
      </c>
      <c r="J298" s="279">
        <v>209.8</v>
      </c>
      <c r="K298" s="277">
        <v>202</v>
      </c>
      <c r="L298" s="277">
        <v>195.1</v>
      </c>
      <c r="M298" s="277">
        <v>0.41603000000000001</v>
      </c>
    </row>
    <row r="299" spans="1:13">
      <c r="A299" s="268">
        <v>289</v>
      </c>
      <c r="B299" s="277" t="s">
        <v>454</v>
      </c>
      <c r="C299" s="278">
        <v>1073.3499999999999</v>
      </c>
      <c r="D299" s="279">
        <v>1074.4166666666667</v>
      </c>
      <c r="E299" s="279">
        <v>1053.9333333333334</v>
      </c>
      <c r="F299" s="279">
        <v>1034.5166666666667</v>
      </c>
      <c r="G299" s="279">
        <v>1014.0333333333333</v>
      </c>
      <c r="H299" s="279">
        <v>1093.8333333333335</v>
      </c>
      <c r="I299" s="279">
        <v>1114.3166666666666</v>
      </c>
      <c r="J299" s="279">
        <v>1133.7333333333336</v>
      </c>
      <c r="K299" s="277">
        <v>1094.9000000000001</v>
      </c>
      <c r="L299" s="277">
        <v>1055</v>
      </c>
      <c r="M299" s="277">
        <v>9.8965599999999991</v>
      </c>
    </row>
    <row r="300" spans="1:13">
      <c r="A300" s="268">
        <v>290</v>
      </c>
      <c r="B300" s="277" t="s">
        <v>452</v>
      </c>
      <c r="C300" s="278">
        <v>3292.95</v>
      </c>
      <c r="D300" s="279">
        <v>3271.8166666666671</v>
      </c>
      <c r="E300" s="279">
        <v>3169.1333333333341</v>
      </c>
      <c r="F300" s="279">
        <v>3045.3166666666671</v>
      </c>
      <c r="G300" s="279">
        <v>2942.6333333333341</v>
      </c>
      <c r="H300" s="279">
        <v>3395.6333333333341</v>
      </c>
      <c r="I300" s="279">
        <v>3498.3166666666675</v>
      </c>
      <c r="J300" s="279">
        <v>3622.1333333333341</v>
      </c>
      <c r="K300" s="277">
        <v>3374.5</v>
      </c>
      <c r="L300" s="277">
        <v>3148</v>
      </c>
      <c r="M300" s="277">
        <v>0.12086</v>
      </c>
    </row>
    <row r="301" spans="1:13">
      <c r="A301" s="268">
        <v>291</v>
      </c>
      <c r="B301" s="277" t="s">
        <v>455</v>
      </c>
      <c r="C301" s="278">
        <v>31.25</v>
      </c>
      <c r="D301" s="279">
        <v>30.766666666666666</v>
      </c>
      <c r="E301" s="279">
        <v>30.283333333333331</v>
      </c>
      <c r="F301" s="279">
        <v>29.316666666666666</v>
      </c>
      <c r="G301" s="279">
        <v>28.833333333333332</v>
      </c>
      <c r="H301" s="279">
        <v>31.733333333333331</v>
      </c>
      <c r="I301" s="279">
        <v>32.216666666666669</v>
      </c>
      <c r="J301" s="279">
        <v>33.18333333333333</v>
      </c>
      <c r="K301" s="277">
        <v>31.25</v>
      </c>
      <c r="L301" s="277">
        <v>29.8</v>
      </c>
      <c r="M301" s="277">
        <v>40.20946</v>
      </c>
    </row>
    <row r="302" spans="1:13">
      <c r="A302" s="268">
        <v>292</v>
      </c>
      <c r="B302" s="277" t="s">
        <v>135</v>
      </c>
      <c r="C302" s="278">
        <v>278.05</v>
      </c>
      <c r="D302" s="279">
        <v>277.8</v>
      </c>
      <c r="E302" s="279">
        <v>272.35000000000002</v>
      </c>
      <c r="F302" s="279">
        <v>266.65000000000003</v>
      </c>
      <c r="G302" s="279">
        <v>261.20000000000005</v>
      </c>
      <c r="H302" s="279">
        <v>283.5</v>
      </c>
      <c r="I302" s="279">
        <v>288.94999999999993</v>
      </c>
      <c r="J302" s="279">
        <v>294.64999999999998</v>
      </c>
      <c r="K302" s="277">
        <v>283.25</v>
      </c>
      <c r="L302" s="277">
        <v>272.10000000000002</v>
      </c>
      <c r="M302" s="277">
        <v>53.257860000000001</v>
      </c>
    </row>
    <row r="303" spans="1:13">
      <c r="A303" s="268">
        <v>293</v>
      </c>
      <c r="B303" s="277" t="s">
        <v>456</v>
      </c>
      <c r="C303" s="278">
        <v>733.85</v>
      </c>
      <c r="D303" s="279">
        <v>735.11666666666667</v>
      </c>
      <c r="E303" s="279">
        <v>726.23333333333335</v>
      </c>
      <c r="F303" s="279">
        <v>718.61666666666667</v>
      </c>
      <c r="G303" s="279">
        <v>709.73333333333335</v>
      </c>
      <c r="H303" s="279">
        <v>742.73333333333335</v>
      </c>
      <c r="I303" s="279">
        <v>751.61666666666679</v>
      </c>
      <c r="J303" s="279">
        <v>759.23333333333335</v>
      </c>
      <c r="K303" s="277">
        <v>744</v>
      </c>
      <c r="L303" s="277">
        <v>727.5</v>
      </c>
      <c r="M303" s="277">
        <v>0.29525000000000001</v>
      </c>
    </row>
    <row r="304" spans="1:13">
      <c r="A304" s="268">
        <v>294</v>
      </c>
      <c r="B304" s="277" t="s">
        <v>136</v>
      </c>
      <c r="C304" s="278">
        <v>995.75</v>
      </c>
      <c r="D304" s="279">
        <v>993.91666666666663</v>
      </c>
      <c r="E304" s="279">
        <v>982.83333333333326</v>
      </c>
      <c r="F304" s="279">
        <v>969.91666666666663</v>
      </c>
      <c r="G304" s="279">
        <v>958.83333333333326</v>
      </c>
      <c r="H304" s="279">
        <v>1006.8333333333333</v>
      </c>
      <c r="I304" s="279">
        <v>1017.9166666666665</v>
      </c>
      <c r="J304" s="279">
        <v>1030.8333333333333</v>
      </c>
      <c r="K304" s="277">
        <v>1005</v>
      </c>
      <c r="L304" s="277">
        <v>981</v>
      </c>
      <c r="M304" s="277">
        <v>47.910670000000003</v>
      </c>
    </row>
    <row r="305" spans="1:13">
      <c r="A305" s="268">
        <v>295</v>
      </c>
      <c r="B305" s="277" t="s">
        <v>266</v>
      </c>
      <c r="C305" s="278">
        <v>2373.6</v>
      </c>
      <c r="D305" s="279">
        <v>2377.25</v>
      </c>
      <c r="E305" s="279">
        <v>2351.1</v>
      </c>
      <c r="F305" s="279">
        <v>2328.6</v>
      </c>
      <c r="G305" s="279">
        <v>2302.4499999999998</v>
      </c>
      <c r="H305" s="279">
        <v>2399.75</v>
      </c>
      <c r="I305" s="279">
        <v>2425.8999999999996</v>
      </c>
      <c r="J305" s="279">
        <v>2448.4</v>
      </c>
      <c r="K305" s="277">
        <v>2403.4</v>
      </c>
      <c r="L305" s="277">
        <v>2354.75</v>
      </c>
      <c r="M305" s="277">
        <v>0.76166</v>
      </c>
    </row>
    <row r="306" spans="1:13">
      <c r="A306" s="268">
        <v>296</v>
      </c>
      <c r="B306" s="277" t="s">
        <v>265</v>
      </c>
      <c r="C306" s="278">
        <v>1580.65</v>
      </c>
      <c r="D306" s="279">
        <v>1586.8833333333332</v>
      </c>
      <c r="E306" s="279">
        <v>1558.7666666666664</v>
      </c>
      <c r="F306" s="279">
        <v>1536.8833333333332</v>
      </c>
      <c r="G306" s="279">
        <v>1508.7666666666664</v>
      </c>
      <c r="H306" s="279">
        <v>1608.7666666666664</v>
      </c>
      <c r="I306" s="279">
        <v>1636.8833333333332</v>
      </c>
      <c r="J306" s="279">
        <v>1658.7666666666664</v>
      </c>
      <c r="K306" s="277">
        <v>1615</v>
      </c>
      <c r="L306" s="277">
        <v>1565</v>
      </c>
      <c r="M306" s="277">
        <v>0.52329999999999999</v>
      </c>
    </row>
    <row r="307" spans="1:13">
      <c r="A307" s="268">
        <v>297</v>
      </c>
      <c r="B307" s="277" t="s">
        <v>137</v>
      </c>
      <c r="C307" s="278">
        <v>982.25</v>
      </c>
      <c r="D307" s="279">
        <v>986.81666666666661</v>
      </c>
      <c r="E307" s="279">
        <v>973.73333333333323</v>
      </c>
      <c r="F307" s="279">
        <v>965.21666666666658</v>
      </c>
      <c r="G307" s="279">
        <v>952.13333333333321</v>
      </c>
      <c r="H307" s="279">
        <v>995.33333333333326</v>
      </c>
      <c r="I307" s="279">
        <v>1008.4166666666667</v>
      </c>
      <c r="J307" s="279">
        <v>1016.9333333333333</v>
      </c>
      <c r="K307" s="277">
        <v>999.9</v>
      </c>
      <c r="L307" s="277">
        <v>978.3</v>
      </c>
      <c r="M307" s="277">
        <v>48.844589999999997</v>
      </c>
    </row>
    <row r="308" spans="1:13">
      <c r="A308" s="268">
        <v>298</v>
      </c>
      <c r="B308" s="277" t="s">
        <v>457</v>
      </c>
      <c r="C308" s="278">
        <v>1370.35</v>
      </c>
      <c r="D308" s="279">
        <v>1371.45</v>
      </c>
      <c r="E308" s="279">
        <v>1353</v>
      </c>
      <c r="F308" s="279">
        <v>1335.6499999999999</v>
      </c>
      <c r="G308" s="279">
        <v>1317.1999999999998</v>
      </c>
      <c r="H308" s="279">
        <v>1388.8000000000002</v>
      </c>
      <c r="I308" s="279">
        <v>1407.2500000000005</v>
      </c>
      <c r="J308" s="279">
        <v>1424.6000000000004</v>
      </c>
      <c r="K308" s="277">
        <v>1389.9</v>
      </c>
      <c r="L308" s="277">
        <v>1354.1</v>
      </c>
      <c r="M308" s="277">
        <v>0.44947999999999999</v>
      </c>
    </row>
    <row r="309" spans="1:13">
      <c r="A309" s="268">
        <v>299</v>
      </c>
      <c r="B309" s="277" t="s">
        <v>138</v>
      </c>
      <c r="C309" s="278">
        <v>612.04999999999995</v>
      </c>
      <c r="D309" s="279">
        <v>615.01666666666665</v>
      </c>
      <c r="E309" s="279">
        <v>607.0333333333333</v>
      </c>
      <c r="F309" s="279">
        <v>602.01666666666665</v>
      </c>
      <c r="G309" s="279">
        <v>594.0333333333333</v>
      </c>
      <c r="H309" s="279">
        <v>620.0333333333333</v>
      </c>
      <c r="I309" s="279">
        <v>628.01666666666665</v>
      </c>
      <c r="J309" s="279">
        <v>633.0333333333333</v>
      </c>
      <c r="K309" s="277">
        <v>623</v>
      </c>
      <c r="L309" s="277">
        <v>610</v>
      </c>
      <c r="M309" s="277">
        <v>31.658280000000001</v>
      </c>
    </row>
    <row r="310" spans="1:13">
      <c r="A310" s="268">
        <v>300</v>
      </c>
      <c r="B310" s="277" t="s">
        <v>139</v>
      </c>
      <c r="C310" s="278">
        <v>135.05000000000001</v>
      </c>
      <c r="D310" s="279">
        <v>135.71666666666667</v>
      </c>
      <c r="E310" s="279">
        <v>133.73333333333335</v>
      </c>
      <c r="F310" s="279">
        <v>132.41666666666669</v>
      </c>
      <c r="G310" s="279">
        <v>130.43333333333337</v>
      </c>
      <c r="H310" s="279">
        <v>137.03333333333333</v>
      </c>
      <c r="I310" s="279">
        <v>139.01666666666662</v>
      </c>
      <c r="J310" s="279">
        <v>140.33333333333331</v>
      </c>
      <c r="K310" s="277">
        <v>137.69999999999999</v>
      </c>
      <c r="L310" s="277">
        <v>134.4</v>
      </c>
      <c r="M310" s="277">
        <v>105.5352</v>
      </c>
    </row>
    <row r="311" spans="1:13">
      <c r="A311" s="268">
        <v>301</v>
      </c>
      <c r="B311" s="277" t="s">
        <v>319</v>
      </c>
      <c r="C311" s="278">
        <v>12.35</v>
      </c>
      <c r="D311" s="279">
        <v>12.35</v>
      </c>
      <c r="E311" s="279">
        <v>12.2</v>
      </c>
      <c r="F311" s="279">
        <v>12.049999999999999</v>
      </c>
      <c r="G311" s="279">
        <v>11.899999999999999</v>
      </c>
      <c r="H311" s="279">
        <v>12.5</v>
      </c>
      <c r="I311" s="279">
        <v>12.650000000000002</v>
      </c>
      <c r="J311" s="279">
        <v>12.8</v>
      </c>
      <c r="K311" s="277">
        <v>12.5</v>
      </c>
      <c r="L311" s="277">
        <v>12.2</v>
      </c>
      <c r="M311" s="277">
        <v>26.945</v>
      </c>
    </row>
    <row r="312" spans="1:13">
      <c r="A312" s="268">
        <v>302</v>
      </c>
      <c r="B312" s="277" t="s">
        <v>464</v>
      </c>
      <c r="C312" s="278">
        <v>135.4</v>
      </c>
      <c r="D312" s="279">
        <v>134.13333333333333</v>
      </c>
      <c r="E312" s="279">
        <v>128.26666666666665</v>
      </c>
      <c r="F312" s="279">
        <v>121.13333333333333</v>
      </c>
      <c r="G312" s="279">
        <v>115.26666666666665</v>
      </c>
      <c r="H312" s="279">
        <v>141.26666666666665</v>
      </c>
      <c r="I312" s="279">
        <v>147.13333333333333</v>
      </c>
      <c r="J312" s="279">
        <v>154.26666666666665</v>
      </c>
      <c r="K312" s="277">
        <v>140</v>
      </c>
      <c r="L312" s="277">
        <v>127</v>
      </c>
      <c r="M312" s="277">
        <v>4.0112300000000003</v>
      </c>
    </row>
    <row r="313" spans="1:13">
      <c r="A313" s="268">
        <v>303</v>
      </c>
      <c r="B313" s="277" t="s">
        <v>466</v>
      </c>
      <c r="C313" s="278">
        <v>348.15</v>
      </c>
      <c r="D313" s="279">
        <v>344.7833333333333</v>
      </c>
      <c r="E313" s="279">
        <v>312.86666666666662</v>
      </c>
      <c r="F313" s="279">
        <v>277.58333333333331</v>
      </c>
      <c r="G313" s="279">
        <v>245.66666666666663</v>
      </c>
      <c r="H313" s="279">
        <v>380.06666666666661</v>
      </c>
      <c r="I313" s="279">
        <v>411.98333333333335</v>
      </c>
      <c r="J313" s="279">
        <v>447.26666666666659</v>
      </c>
      <c r="K313" s="277">
        <v>376.7</v>
      </c>
      <c r="L313" s="277">
        <v>309.5</v>
      </c>
      <c r="M313" s="277">
        <v>13.235760000000001</v>
      </c>
    </row>
    <row r="314" spans="1:13">
      <c r="A314" s="268">
        <v>304</v>
      </c>
      <c r="B314" s="277" t="s">
        <v>462</v>
      </c>
      <c r="C314" s="278">
        <v>3012.1</v>
      </c>
      <c r="D314" s="279">
        <v>3006.7000000000003</v>
      </c>
      <c r="E314" s="279">
        <v>2974.4000000000005</v>
      </c>
      <c r="F314" s="279">
        <v>2936.7000000000003</v>
      </c>
      <c r="G314" s="279">
        <v>2904.4000000000005</v>
      </c>
      <c r="H314" s="279">
        <v>3044.4000000000005</v>
      </c>
      <c r="I314" s="279">
        <v>3076.7000000000007</v>
      </c>
      <c r="J314" s="279">
        <v>3114.4000000000005</v>
      </c>
      <c r="K314" s="277">
        <v>3039</v>
      </c>
      <c r="L314" s="277">
        <v>2969</v>
      </c>
      <c r="M314" s="277">
        <v>3.1660000000000001E-2</v>
      </c>
    </row>
    <row r="315" spans="1:13">
      <c r="A315" s="268">
        <v>305</v>
      </c>
      <c r="B315" s="277" t="s">
        <v>463</v>
      </c>
      <c r="C315" s="278">
        <v>235.95</v>
      </c>
      <c r="D315" s="279">
        <v>232.01666666666665</v>
      </c>
      <c r="E315" s="279">
        <v>224.0333333333333</v>
      </c>
      <c r="F315" s="279">
        <v>212.11666666666665</v>
      </c>
      <c r="G315" s="279">
        <v>204.1333333333333</v>
      </c>
      <c r="H315" s="279">
        <v>243.93333333333331</v>
      </c>
      <c r="I315" s="279">
        <v>251.91666666666666</v>
      </c>
      <c r="J315" s="279">
        <v>263.83333333333331</v>
      </c>
      <c r="K315" s="277">
        <v>240</v>
      </c>
      <c r="L315" s="277">
        <v>220.1</v>
      </c>
      <c r="M315" s="277">
        <v>3.2590699999999999</v>
      </c>
    </row>
    <row r="316" spans="1:13">
      <c r="A316" s="268">
        <v>306</v>
      </c>
      <c r="B316" s="277" t="s">
        <v>140</v>
      </c>
      <c r="C316" s="278">
        <v>157.35</v>
      </c>
      <c r="D316" s="279">
        <v>157.78333333333333</v>
      </c>
      <c r="E316" s="279">
        <v>156.16666666666666</v>
      </c>
      <c r="F316" s="279">
        <v>154.98333333333332</v>
      </c>
      <c r="G316" s="279">
        <v>153.36666666666665</v>
      </c>
      <c r="H316" s="279">
        <v>158.96666666666667</v>
      </c>
      <c r="I316" s="279">
        <v>160.58333333333334</v>
      </c>
      <c r="J316" s="279">
        <v>161.76666666666668</v>
      </c>
      <c r="K316" s="277">
        <v>159.4</v>
      </c>
      <c r="L316" s="277">
        <v>156.6</v>
      </c>
      <c r="M316" s="277">
        <v>38.889629999999997</v>
      </c>
    </row>
    <row r="317" spans="1:13">
      <c r="A317" s="268">
        <v>307</v>
      </c>
      <c r="B317" s="277" t="s">
        <v>141</v>
      </c>
      <c r="C317" s="278">
        <v>373.2</v>
      </c>
      <c r="D317" s="279">
        <v>372.56666666666666</v>
      </c>
      <c r="E317" s="279">
        <v>371.13333333333333</v>
      </c>
      <c r="F317" s="279">
        <v>369.06666666666666</v>
      </c>
      <c r="G317" s="279">
        <v>367.63333333333333</v>
      </c>
      <c r="H317" s="279">
        <v>374.63333333333333</v>
      </c>
      <c r="I317" s="279">
        <v>376.06666666666661</v>
      </c>
      <c r="J317" s="279">
        <v>378.13333333333333</v>
      </c>
      <c r="K317" s="277">
        <v>374</v>
      </c>
      <c r="L317" s="277">
        <v>370.5</v>
      </c>
      <c r="M317" s="277">
        <v>12.40896</v>
      </c>
    </row>
    <row r="318" spans="1:13">
      <c r="A318" s="268">
        <v>308</v>
      </c>
      <c r="B318" s="277" t="s">
        <v>142</v>
      </c>
      <c r="C318" s="278">
        <v>6974.7</v>
      </c>
      <c r="D318" s="279">
        <v>6951.25</v>
      </c>
      <c r="E318" s="279">
        <v>6903.5</v>
      </c>
      <c r="F318" s="279">
        <v>6832.3</v>
      </c>
      <c r="G318" s="279">
        <v>6784.55</v>
      </c>
      <c r="H318" s="279">
        <v>7022.45</v>
      </c>
      <c r="I318" s="279">
        <v>7070.2</v>
      </c>
      <c r="J318" s="279">
        <v>7141.4</v>
      </c>
      <c r="K318" s="277">
        <v>6999</v>
      </c>
      <c r="L318" s="277">
        <v>6880.05</v>
      </c>
      <c r="M318" s="277">
        <v>9.5823300000000007</v>
      </c>
    </row>
    <row r="319" spans="1:13">
      <c r="A319" s="268">
        <v>309</v>
      </c>
      <c r="B319" s="277" t="s">
        <v>458</v>
      </c>
      <c r="C319" s="278">
        <v>804.85</v>
      </c>
      <c r="D319" s="279">
        <v>767.79999999999984</v>
      </c>
      <c r="E319" s="279">
        <v>720.59999999999968</v>
      </c>
      <c r="F319" s="279">
        <v>636.3499999999998</v>
      </c>
      <c r="G319" s="279">
        <v>589.14999999999964</v>
      </c>
      <c r="H319" s="279">
        <v>852.04999999999973</v>
      </c>
      <c r="I319" s="279">
        <v>899.24999999999977</v>
      </c>
      <c r="J319" s="279">
        <v>983.49999999999977</v>
      </c>
      <c r="K319" s="277">
        <v>815</v>
      </c>
      <c r="L319" s="277">
        <v>683.55</v>
      </c>
      <c r="M319" s="277">
        <v>2.5154800000000002</v>
      </c>
    </row>
    <row r="320" spans="1:13">
      <c r="A320" s="268">
        <v>310</v>
      </c>
      <c r="B320" s="277" t="s">
        <v>143</v>
      </c>
      <c r="C320" s="278">
        <v>583.35</v>
      </c>
      <c r="D320" s="279">
        <v>585.08333333333337</v>
      </c>
      <c r="E320" s="279">
        <v>579.66666666666674</v>
      </c>
      <c r="F320" s="279">
        <v>575.98333333333335</v>
      </c>
      <c r="G320" s="279">
        <v>570.56666666666672</v>
      </c>
      <c r="H320" s="279">
        <v>588.76666666666677</v>
      </c>
      <c r="I320" s="279">
        <v>594.18333333333351</v>
      </c>
      <c r="J320" s="279">
        <v>597.86666666666679</v>
      </c>
      <c r="K320" s="277">
        <v>590.5</v>
      </c>
      <c r="L320" s="277">
        <v>581.4</v>
      </c>
      <c r="M320" s="277">
        <v>22.399619999999999</v>
      </c>
    </row>
    <row r="321" spans="1:13">
      <c r="A321" s="268">
        <v>311</v>
      </c>
      <c r="B321" s="277" t="s">
        <v>472</v>
      </c>
      <c r="C321" s="278">
        <v>1702.7</v>
      </c>
      <c r="D321" s="279">
        <v>1703.8499999999997</v>
      </c>
      <c r="E321" s="279">
        <v>1687.6999999999994</v>
      </c>
      <c r="F321" s="279">
        <v>1672.6999999999996</v>
      </c>
      <c r="G321" s="279">
        <v>1656.5499999999993</v>
      </c>
      <c r="H321" s="279">
        <v>1718.8499999999995</v>
      </c>
      <c r="I321" s="279">
        <v>1734.9999999999995</v>
      </c>
      <c r="J321" s="279">
        <v>1749.9999999999995</v>
      </c>
      <c r="K321" s="277">
        <v>1720</v>
      </c>
      <c r="L321" s="277">
        <v>1688.85</v>
      </c>
      <c r="M321" s="277">
        <v>2.14636</v>
      </c>
    </row>
    <row r="322" spans="1:13">
      <c r="A322" s="268">
        <v>312</v>
      </c>
      <c r="B322" s="277" t="s">
        <v>468</v>
      </c>
      <c r="C322" s="278">
        <v>1789.55</v>
      </c>
      <c r="D322" s="279">
        <v>1760.1833333333334</v>
      </c>
      <c r="E322" s="279">
        <v>1715.3666666666668</v>
      </c>
      <c r="F322" s="279">
        <v>1641.1833333333334</v>
      </c>
      <c r="G322" s="279">
        <v>1596.3666666666668</v>
      </c>
      <c r="H322" s="279">
        <v>1834.3666666666668</v>
      </c>
      <c r="I322" s="279">
        <v>1879.1833333333334</v>
      </c>
      <c r="J322" s="279">
        <v>1953.3666666666668</v>
      </c>
      <c r="K322" s="277">
        <v>1805</v>
      </c>
      <c r="L322" s="277">
        <v>1686</v>
      </c>
      <c r="M322" s="277">
        <v>2.0675699999999999</v>
      </c>
    </row>
    <row r="323" spans="1:13">
      <c r="A323" s="268">
        <v>313</v>
      </c>
      <c r="B323" s="277" t="s">
        <v>144</v>
      </c>
      <c r="C323" s="278">
        <v>537.1</v>
      </c>
      <c r="D323" s="279">
        <v>537.68333333333328</v>
      </c>
      <c r="E323" s="279">
        <v>531.46666666666658</v>
      </c>
      <c r="F323" s="279">
        <v>525.83333333333326</v>
      </c>
      <c r="G323" s="279">
        <v>519.61666666666656</v>
      </c>
      <c r="H323" s="279">
        <v>543.31666666666661</v>
      </c>
      <c r="I323" s="279">
        <v>549.5333333333333</v>
      </c>
      <c r="J323" s="279">
        <v>555.16666666666663</v>
      </c>
      <c r="K323" s="277">
        <v>543.9</v>
      </c>
      <c r="L323" s="277">
        <v>532.04999999999995</v>
      </c>
      <c r="M323" s="277">
        <v>3.3137400000000001</v>
      </c>
    </row>
    <row r="324" spans="1:13">
      <c r="A324" s="268">
        <v>314</v>
      </c>
      <c r="B324" s="277" t="s">
        <v>145</v>
      </c>
      <c r="C324" s="278">
        <v>1012.25</v>
      </c>
      <c r="D324" s="279">
        <v>998.75</v>
      </c>
      <c r="E324" s="279">
        <v>978.6</v>
      </c>
      <c r="F324" s="279">
        <v>944.95</v>
      </c>
      <c r="G324" s="279">
        <v>924.80000000000007</v>
      </c>
      <c r="H324" s="279">
        <v>1032.4000000000001</v>
      </c>
      <c r="I324" s="279">
        <v>1052.5500000000002</v>
      </c>
      <c r="J324" s="279">
        <v>1086.1999999999998</v>
      </c>
      <c r="K324" s="277">
        <v>1018.9</v>
      </c>
      <c r="L324" s="277">
        <v>965.1</v>
      </c>
      <c r="M324" s="277">
        <v>24.166830000000001</v>
      </c>
    </row>
    <row r="325" spans="1:13">
      <c r="A325" s="268">
        <v>315</v>
      </c>
      <c r="B325" s="277" t="s">
        <v>465</v>
      </c>
      <c r="C325" s="278">
        <v>180.55</v>
      </c>
      <c r="D325" s="279">
        <v>178.51666666666665</v>
      </c>
      <c r="E325" s="279">
        <v>174.5333333333333</v>
      </c>
      <c r="F325" s="279">
        <v>168.51666666666665</v>
      </c>
      <c r="G325" s="279">
        <v>164.5333333333333</v>
      </c>
      <c r="H325" s="279">
        <v>184.5333333333333</v>
      </c>
      <c r="I325" s="279">
        <v>188.51666666666665</v>
      </c>
      <c r="J325" s="279">
        <v>194.5333333333333</v>
      </c>
      <c r="K325" s="277">
        <v>182.5</v>
      </c>
      <c r="L325" s="277">
        <v>172.5</v>
      </c>
      <c r="M325" s="277">
        <v>1.01352</v>
      </c>
    </row>
    <row r="326" spans="1:13">
      <c r="A326" s="268">
        <v>316</v>
      </c>
      <c r="B326" s="277" t="s">
        <v>1976</v>
      </c>
      <c r="C326" s="278">
        <v>211.7</v>
      </c>
      <c r="D326" s="279">
        <v>212.63333333333333</v>
      </c>
      <c r="E326" s="279">
        <v>209.56666666666666</v>
      </c>
      <c r="F326" s="279">
        <v>207.43333333333334</v>
      </c>
      <c r="G326" s="279">
        <v>204.36666666666667</v>
      </c>
      <c r="H326" s="279">
        <v>214.76666666666665</v>
      </c>
      <c r="I326" s="279">
        <v>217.83333333333331</v>
      </c>
      <c r="J326" s="279">
        <v>219.96666666666664</v>
      </c>
      <c r="K326" s="277">
        <v>215.7</v>
      </c>
      <c r="L326" s="277">
        <v>210.5</v>
      </c>
      <c r="M326" s="277">
        <v>5.8404400000000001</v>
      </c>
    </row>
    <row r="327" spans="1:13">
      <c r="A327" s="268">
        <v>317</v>
      </c>
      <c r="B327" s="277" t="s">
        <v>469</v>
      </c>
      <c r="C327" s="278">
        <v>77.599999999999994</v>
      </c>
      <c r="D327" s="279">
        <v>77.7</v>
      </c>
      <c r="E327" s="279">
        <v>75.95</v>
      </c>
      <c r="F327" s="279">
        <v>74.3</v>
      </c>
      <c r="G327" s="279">
        <v>72.55</v>
      </c>
      <c r="H327" s="279">
        <v>79.350000000000009</v>
      </c>
      <c r="I327" s="279">
        <v>81.100000000000009</v>
      </c>
      <c r="J327" s="279">
        <v>82.750000000000014</v>
      </c>
      <c r="K327" s="277">
        <v>79.45</v>
      </c>
      <c r="L327" s="277">
        <v>76.05</v>
      </c>
      <c r="M327" s="277">
        <v>13.060029999999999</v>
      </c>
    </row>
    <row r="328" spans="1:13">
      <c r="A328" s="268">
        <v>318</v>
      </c>
      <c r="B328" s="277" t="s">
        <v>470</v>
      </c>
      <c r="C328" s="278">
        <v>340.15</v>
      </c>
      <c r="D328" s="279">
        <v>334.90000000000003</v>
      </c>
      <c r="E328" s="279">
        <v>313.80000000000007</v>
      </c>
      <c r="F328" s="279">
        <v>287.45000000000005</v>
      </c>
      <c r="G328" s="279">
        <v>266.35000000000008</v>
      </c>
      <c r="H328" s="279">
        <v>361.25000000000006</v>
      </c>
      <c r="I328" s="279">
        <v>382.35000000000008</v>
      </c>
      <c r="J328" s="279">
        <v>408.70000000000005</v>
      </c>
      <c r="K328" s="277">
        <v>356</v>
      </c>
      <c r="L328" s="277">
        <v>308.55</v>
      </c>
      <c r="M328" s="277">
        <v>29.459060000000001</v>
      </c>
    </row>
    <row r="329" spans="1:13">
      <c r="A329" s="268">
        <v>319</v>
      </c>
      <c r="B329" s="277" t="s">
        <v>146</v>
      </c>
      <c r="C329" s="278">
        <v>1174.6500000000001</v>
      </c>
      <c r="D329" s="279">
        <v>1172.3166666666668</v>
      </c>
      <c r="E329" s="279">
        <v>1164.9833333333336</v>
      </c>
      <c r="F329" s="279">
        <v>1155.3166666666668</v>
      </c>
      <c r="G329" s="279">
        <v>1147.9833333333336</v>
      </c>
      <c r="H329" s="279">
        <v>1181.9833333333336</v>
      </c>
      <c r="I329" s="279">
        <v>1189.3166666666671</v>
      </c>
      <c r="J329" s="279">
        <v>1198.9833333333336</v>
      </c>
      <c r="K329" s="277">
        <v>1179.6500000000001</v>
      </c>
      <c r="L329" s="277">
        <v>1162.6500000000001</v>
      </c>
      <c r="M329" s="277">
        <v>3.8599899999999998</v>
      </c>
    </row>
    <row r="330" spans="1:13">
      <c r="A330" s="268">
        <v>320</v>
      </c>
      <c r="B330" s="277" t="s">
        <v>459</v>
      </c>
      <c r="C330" s="278">
        <v>21.1</v>
      </c>
      <c r="D330" s="279">
        <v>21.066666666666666</v>
      </c>
      <c r="E330" s="279">
        <v>20.233333333333334</v>
      </c>
      <c r="F330" s="279">
        <v>19.366666666666667</v>
      </c>
      <c r="G330" s="279">
        <v>18.533333333333335</v>
      </c>
      <c r="H330" s="279">
        <v>21.933333333333334</v>
      </c>
      <c r="I330" s="279">
        <v>22.766666666666669</v>
      </c>
      <c r="J330" s="279">
        <v>23.633333333333333</v>
      </c>
      <c r="K330" s="277">
        <v>21.9</v>
      </c>
      <c r="L330" s="277">
        <v>20.2</v>
      </c>
      <c r="M330" s="277">
        <v>48.768369999999997</v>
      </c>
    </row>
    <row r="331" spans="1:13">
      <c r="A331" s="268">
        <v>321</v>
      </c>
      <c r="B331" s="277" t="s">
        <v>460</v>
      </c>
      <c r="C331" s="278">
        <v>153.05000000000001</v>
      </c>
      <c r="D331" s="279">
        <v>154.93333333333337</v>
      </c>
      <c r="E331" s="279">
        <v>150.46666666666673</v>
      </c>
      <c r="F331" s="279">
        <v>147.88333333333335</v>
      </c>
      <c r="G331" s="279">
        <v>143.41666666666671</v>
      </c>
      <c r="H331" s="279">
        <v>157.51666666666674</v>
      </c>
      <c r="I331" s="279">
        <v>161.98333333333338</v>
      </c>
      <c r="J331" s="279">
        <v>164.56666666666675</v>
      </c>
      <c r="K331" s="277">
        <v>159.4</v>
      </c>
      <c r="L331" s="277">
        <v>152.35</v>
      </c>
      <c r="M331" s="277">
        <v>4.6012500000000003</v>
      </c>
    </row>
    <row r="332" spans="1:13">
      <c r="A332" s="268">
        <v>322</v>
      </c>
      <c r="B332" s="277" t="s">
        <v>147</v>
      </c>
      <c r="C332" s="278">
        <v>119.35</v>
      </c>
      <c r="D332" s="279">
        <v>120.96666666666665</v>
      </c>
      <c r="E332" s="279">
        <v>117.23333333333331</v>
      </c>
      <c r="F332" s="279">
        <v>115.11666666666665</v>
      </c>
      <c r="G332" s="279">
        <v>111.3833333333333</v>
      </c>
      <c r="H332" s="279">
        <v>123.08333333333331</v>
      </c>
      <c r="I332" s="279">
        <v>126.81666666666666</v>
      </c>
      <c r="J332" s="279">
        <v>128.93333333333334</v>
      </c>
      <c r="K332" s="277">
        <v>124.7</v>
      </c>
      <c r="L332" s="277">
        <v>118.85</v>
      </c>
      <c r="M332" s="277">
        <v>273.55340999999999</v>
      </c>
    </row>
    <row r="333" spans="1:13">
      <c r="A333" s="268">
        <v>323</v>
      </c>
      <c r="B333" s="277" t="s">
        <v>471</v>
      </c>
      <c r="C333" s="278">
        <v>689.45</v>
      </c>
      <c r="D333" s="279">
        <v>691.38333333333333</v>
      </c>
      <c r="E333" s="279">
        <v>683.06666666666661</v>
      </c>
      <c r="F333" s="279">
        <v>676.68333333333328</v>
      </c>
      <c r="G333" s="279">
        <v>668.36666666666656</v>
      </c>
      <c r="H333" s="279">
        <v>697.76666666666665</v>
      </c>
      <c r="I333" s="279">
        <v>706.08333333333348</v>
      </c>
      <c r="J333" s="279">
        <v>712.4666666666667</v>
      </c>
      <c r="K333" s="277">
        <v>699.7</v>
      </c>
      <c r="L333" s="277">
        <v>685</v>
      </c>
      <c r="M333" s="277">
        <v>0.61387000000000003</v>
      </c>
    </row>
    <row r="334" spans="1:13">
      <c r="A334" s="268">
        <v>324</v>
      </c>
      <c r="B334" s="277" t="s">
        <v>268</v>
      </c>
      <c r="C334" s="278">
        <v>1195.8499999999999</v>
      </c>
      <c r="D334" s="279">
        <v>1197.2833333333333</v>
      </c>
      <c r="E334" s="279">
        <v>1191.5666666666666</v>
      </c>
      <c r="F334" s="279">
        <v>1187.2833333333333</v>
      </c>
      <c r="G334" s="279">
        <v>1181.5666666666666</v>
      </c>
      <c r="H334" s="279">
        <v>1201.5666666666666</v>
      </c>
      <c r="I334" s="279">
        <v>1207.2833333333333</v>
      </c>
      <c r="J334" s="279">
        <v>1211.5666666666666</v>
      </c>
      <c r="K334" s="277">
        <v>1203</v>
      </c>
      <c r="L334" s="277">
        <v>1193</v>
      </c>
      <c r="M334" s="277">
        <v>0.78302000000000005</v>
      </c>
    </row>
    <row r="335" spans="1:13">
      <c r="A335" s="268">
        <v>325</v>
      </c>
      <c r="B335" s="277" t="s">
        <v>148</v>
      </c>
      <c r="C335" s="278">
        <v>59507.3</v>
      </c>
      <c r="D335" s="279">
        <v>59680.983333333337</v>
      </c>
      <c r="E335" s="279">
        <v>59061.966666666674</v>
      </c>
      <c r="F335" s="279">
        <v>58616.633333333339</v>
      </c>
      <c r="G335" s="279">
        <v>57997.616666666676</v>
      </c>
      <c r="H335" s="279">
        <v>60126.316666666673</v>
      </c>
      <c r="I335" s="279">
        <v>60745.333333333336</v>
      </c>
      <c r="J335" s="279">
        <v>61190.666666666672</v>
      </c>
      <c r="K335" s="277">
        <v>60300</v>
      </c>
      <c r="L335" s="277">
        <v>59235.65</v>
      </c>
      <c r="M335" s="277">
        <v>0.27844000000000002</v>
      </c>
    </row>
    <row r="336" spans="1:13">
      <c r="A336" s="268">
        <v>326</v>
      </c>
      <c r="B336" s="277" t="s">
        <v>267</v>
      </c>
      <c r="C336" s="278">
        <v>34.4</v>
      </c>
      <c r="D336" s="279">
        <v>34.199999999999996</v>
      </c>
      <c r="E336" s="279">
        <v>33.499999999999993</v>
      </c>
      <c r="F336" s="279">
        <v>32.599999999999994</v>
      </c>
      <c r="G336" s="279">
        <v>31.899999999999991</v>
      </c>
      <c r="H336" s="279">
        <v>35.099999999999994</v>
      </c>
      <c r="I336" s="279">
        <v>35.799999999999997</v>
      </c>
      <c r="J336" s="279">
        <v>36.699999999999996</v>
      </c>
      <c r="K336" s="277">
        <v>34.9</v>
      </c>
      <c r="L336" s="277">
        <v>33.299999999999997</v>
      </c>
      <c r="M336" s="277">
        <v>23.84591</v>
      </c>
    </row>
    <row r="337" spans="1:13">
      <c r="A337" s="268">
        <v>327</v>
      </c>
      <c r="B337" s="277" t="s">
        <v>149</v>
      </c>
      <c r="C337" s="278">
        <v>1189.25</v>
      </c>
      <c r="D337" s="279">
        <v>1199.4166666666667</v>
      </c>
      <c r="E337" s="279">
        <v>1164.8333333333335</v>
      </c>
      <c r="F337" s="279">
        <v>1140.4166666666667</v>
      </c>
      <c r="G337" s="279">
        <v>1105.8333333333335</v>
      </c>
      <c r="H337" s="279">
        <v>1223.8333333333335</v>
      </c>
      <c r="I337" s="279">
        <v>1258.416666666667</v>
      </c>
      <c r="J337" s="279">
        <v>1282.8333333333335</v>
      </c>
      <c r="K337" s="277">
        <v>1234</v>
      </c>
      <c r="L337" s="277">
        <v>1175</v>
      </c>
      <c r="M337" s="277">
        <v>91.060050000000004</v>
      </c>
    </row>
    <row r="338" spans="1:13">
      <c r="A338" s="268">
        <v>328</v>
      </c>
      <c r="B338" s="277" t="s">
        <v>3162</v>
      </c>
      <c r="C338" s="278">
        <v>271.35000000000002</v>
      </c>
      <c r="D338" s="279">
        <v>271.56666666666666</v>
      </c>
      <c r="E338" s="279">
        <v>268.43333333333334</v>
      </c>
      <c r="F338" s="279">
        <v>265.51666666666665</v>
      </c>
      <c r="G338" s="279">
        <v>262.38333333333333</v>
      </c>
      <c r="H338" s="279">
        <v>274.48333333333335</v>
      </c>
      <c r="I338" s="279">
        <v>277.61666666666667</v>
      </c>
      <c r="J338" s="279">
        <v>280.53333333333336</v>
      </c>
      <c r="K338" s="277">
        <v>274.7</v>
      </c>
      <c r="L338" s="277">
        <v>268.64999999999998</v>
      </c>
      <c r="M338" s="277">
        <v>4.5717600000000003</v>
      </c>
    </row>
    <row r="339" spans="1:13">
      <c r="A339" s="268">
        <v>329</v>
      </c>
      <c r="B339" s="277" t="s">
        <v>269</v>
      </c>
      <c r="C339" s="278">
        <v>839</v>
      </c>
      <c r="D339" s="279">
        <v>828.80000000000007</v>
      </c>
      <c r="E339" s="279">
        <v>809.30000000000018</v>
      </c>
      <c r="F339" s="279">
        <v>779.60000000000014</v>
      </c>
      <c r="G339" s="279">
        <v>760.10000000000025</v>
      </c>
      <c r="H339" s="279">
        <v>858.50000000000011</v>
      </c>
      <c r="I339" s="279">
        <v>877.99999999999989</v>
      </c>
      <c r="J339" s="279">
        <v>907.7</v>
      </c>
      <c r="K339" s="277">
        <v>848.3</v>
      </c>
      <c r="L339" s="277">
        <v>799.1</v>
      </c>
      <c r="M339" s="277">
        <v>8.5950399999999991</v>
      </c>
    </row>
    <row r="340" spans="1:13">
      <c r="A340" s="268">
        <v>330</v>
      </c>
      <c r="B340" s="277" t="s">
        <v>150</v>
      </c>
      <c r="C340" s="278">
        <v>39.200000000000003</v>
      </c>
      <c r="D340" s="279">
        <v>39.083333333333336</v>
      </c>
      <c r="E340" s="279">
        <v>38.116666666666674</v>
      </c>
      <c r="F340" s="279">
        <v>37.033333333333339</v>
      </c>
      <c r="G340" s="279">
        <v>36.066666666666677</v>
      </c>
      <c r="H340" s="279">
        <v>40.166666666666671</v>
      </c>
      <c r="I340" s="279">
        <v>41.133333333333326</v>
      </c>
      <c r="J340" s="279">
        <v>42.216666666666669</v>
      </c>
      <c r="K340" s="277">
        <v>40.049999999999997</v>
      </c>
      <c r="L340" s="277">
        <v>38</v>
      </c>
      <c r="M340" s="277">
        <v>189.59566000000001</v>
      </c>
    </row>
    <row r="341" spans="1:13">
      <c r="A341" s="268">
        <v>331</v>
      </c>
      <c r="B341" s="277" t="s">
        <v>261</v>
      </c>
      <c r="C341" s="278">
        <v>3269.75</v>
      </c>
      <c r="D341" s="279">
        <v>3278.8666666666668</v>
      </c>
      <c r="E341" s="279">
        <v>3238.1333333333337</v>
      </c>
      <c r="F341" s="279">
        <v>3206.5166666666669</v>
      </c>
      <c r="G341" s="279">
        <v>3165.7833333333338</v>
      </c>
      <c r="H341" s="279">
        <v>3310.4833333333336</v>
      </c>
      <c r="I341" s="279">
        <v>3351.2166666666672</v>
      </c>
      <c r="J341" s="279">
        <v>3382.8333333333335</v>
      </c>
      <c r="K341" s="277">
        <v>3319.6</v>
      </c>
      <c r="L341" s="277">
        <v>3247.25</v>
      </c>
      <c r="M341" s="277">
        <v>2.4660600000000001</v>
      </c>
    </row>
    <row r="342" spans="1:13">
      <c r="A342" s="268">
        <v>332</v>
      </c>
      <c r="B342" s="277" t="s">
        <v>478</v>
      </c>
      <c r="C342" s="278">
        <v>2018.7</v>
      </c>
      <c r="D342" s="279">
        <v>2029.3</v>
      </c>
      <c r="E342" s="279">
        <v>1993.6</v>
      </c>
      <c r="F342" s="279">
        <v>1968.5</v>
      </c>
      <c r="G342" s="279">
        <v>1932.8</v>
      </c>
      <c r="H342" s="279">
        <v>2054.3999999999996</v>
      </c>
      <c r="I342" s="279">
        <v>2090.1000000000004</v>
      </c>
      <c r="J342" s="279">
        <v>2115.1999999999998</v>
      </c>
      <c r="K342" s="277">
        <v>2065</v>
      </c>
      <c r="L342" s="277">
        <v>2004.2</v>
      </c>
      <c r="M342" s="277">
        <v>1.4892799999999999</v>
      </c>
    </row>
    <row r="343" spans="1:13">
      <c r="A343" s="268">
        <v>333</v>
      </c>
      <c r="B343" s="277" t="s">
        <v>151</v>
      </c>
      <c r="C343" s="278">
        <v>29.55</v>
      </c>
      <c r="D343" s="279">
        <v>28.966666666666669</v>
      </c>
      <c r="E343" s="279">
        <v>28.033333333333339</v>
      </c>
      <c r="F343" s="279">
        <v>26.516666666666669</v>
      </c>
      <c r="G343" s="279">
        <v>25.583333333333339</v>
      </c>
      <c r="H343" s="279">
        <v>30.483333333333338</v>
      </c>
      <c r="I343" s="279">
        <v>31.416666666666668</v>
      </c>
      <c r="J343" s="279">
        <v>32.933333333333337</v>
      </c>
      <c r="K343" s="277">
        <v>29.9</v>
      </c>
      <c r="L343" s="277">
        <v>27.45</v>
      </c>
      <c r="M343" s="277">
        <v>370.00812000000002</v>
      </c>
    </row>
    <row r="344" spans="1:13">
      <c r="A344" s="268">
        <v>334</v>
      </c>
      <c r="B344" s="277" t="s">
        <v>477</v>
      </c>
      <c r="C344" s="278">
        <v>55.85</v>
      </c>
      <c r="D344" s="279">
        <v>56.35</v>
      </c>
      <c r="E344" s="279">
        <v>55</v>
      </c>
      <c r="F344" s="279">
        <v>54.15</v>
      </c>
      <c r="G344" s="279">
        <v>52.8</v>
      </c>
      <c r="H344" s="279">
        <v>57.2</v>
      </c>
      <c r="I344" s="279">
        <v>58.550000000000011</v>
      </c>
      <c r="J344" s="279">
        <v>59.400000000000006</v>
      </c>
      <c r="K344" s="277">
        <v>57.7</v>
      </c>
      <c r="L344" s="277">
        <v>55.5</v>
      </c>
      <c r="M344" s="277">
        <v>8.6311999999999998</v>
      </c>
    </row>
    <row r="345" spans="1:13">
      <c r="A345" s="268">
        <v>335</v>
      </c>
      <c r="B345" s="277" t="s">
        <v>152</v>
      </c>
      <c r="C345" s="278">
        <v>36.700000000000003</v>
      </c>
      <c r="D345" s="279">
        <v>36.75</v>
      </c>
      <c r="E345" s="279">
        <v>35.299999999999997</v>
      </c>
      <c r="F345" s="279">
        <v>33.9</v>
      </c>
      <c r="G345" s="279">
        <v>32.449999999999996</v>
      </c>
      <c r="H345" s="279">
        <v>38.15</v>
      </c>
      <c r="I345" s="279">
        <v>39.6</v>
      </c>
      <c r="J345" s="279">
        <v>41</v>
      </c>
      <c r="K345" s="277">
        <v>38.200000000000003</v>
      </c>
      <c r="L345" s="277">
        <v>35.35</v>
      </c>
      <c r="M345" s="277">
        <v>429.25857999999999</v>
      </c>
    </row>
    <row r="346" spans="1:13">
      <c r="A346" s="268">
        <v>336</v>
      </c>
      <c r="B346" s="277" t="s">
        <v>473</v>
      </c>
      <c r="C346" s="278">
        <v>526.65</v>
      </c>
      <c r="D346" s="279">
        <v>529.83333333333337</v>
      </c>
      <c r="E346" s="279">
        <v>521.81666666666672</v>
      </c>
      <c r="F346" s="279">
        <v>516.98333333333335</v>
      </c>
      <c r="G346" s="279">
        <v>508.9666666666667</v>
      </c>
      <c r="H346" s="279">
        <v>534.66666666666674</v>
      </c>
      <c r="I346" s="279">
        <v>542.68333333333339</v>
      </c>
      <c r="J346" s="279">
        <v>547.51666666666677</v>
      </c>
      <c r="K346" s="277">
        <v>537.85</v>
      </c>
      <c r="L346" s="277">
        <v>525</v>
      </c>
      <c r="M346" s="277">
        <v>1.01858</v>
      </c>
    </row>
    <row r="347" spans="1:13">
      <c r="A347" s="268">
        <v>337</v>
      </c>
      <c r="B347" s="277" t="s">
        <v>153</v>
      </c>
      <c r="C347" s="278">
        <v>16211.95</v>
      </c>
      <c r="D347" s="279">
        <v>16245.733333333332</v>
      </c>
      <c r="E347" s="279">
        <v>16151.466666666664</v>
      </c>
      <c r="F347" s="279">
        <v>16090.983333333332</v>
      </c>
      <c r="G347" s="279">
        <v>15996.716666666664</v>
      </c>
      <c r="H347" s="279">
        <v>16306.216666666664</v>
      </c>
      <c r="I347" s="279">
        <v>16400.48333333333</v>
      </c>
      <c r="J347" s="279">
        <v>16460.966666666664</v>
      </c>
      <c r="K347" s="277">
        <v>16340</v>
      </c>
      <c r="L347" s="277">
        <v>16185.25</v>
      </c>
      <c r="M347" s="277">
        <v>0.98085</v>
      </c>
    </row>
    <row r="348" spans="1:13">
      <c r="A348" s="268">
        <v>338</v>
      </c>
      <c r="B348" s="277" t="s">
        <v>476</v>
      </c>
      <c r="C348" s="278">
        <v>36.950000000000003</v>
      </c>
      <c r="D348" s="279">
        <v>36.916666666666664</v>
      </c>
      <c r="E348" s="279">
        <v>36.533333333333331</v>
      </c>
      <c r="F348" s="279">
        <v>36.116666666666667</v>
      </c>
      <c r="G348" s="279">
        <v>35.733333333333334</v>
      </c>
      <c r="H348" s="279">
        <v>37.333333333333329</v>
      </c>
      <c r="I348" s="279">
        <v>37.716666666666669</v>
      </c>
      <c r="J348" s="279">
        <v>38.133333333333326</v>
      </c>
      <c r="K348" s="277">
        <v>37.299999999999997</v>
      </c>
      <c r="L348" s="277">
        <v>36.5</v>
      </c>
      <c r="M348" s="277">
        <v>7.1026699999999998</v>
      </c>
    </row>
    <row r="349" spans="1:13">
      <c r="A349" s="268">
        <v>339</v>
      </c>
      <c r="B349" s="277" t="s">
        <v>475</v>
      </c>
      <c r="C349" s="278">
        <v>346.1</v>
      </c>
      <c r="D349" s="279">
        <v>345.63333333333338</v>
      </c>
      <c r="E349" s="279">
        <v>341.51666666666677</v>
      </c>
      <c r="F349" s="279">
        <v>336.93333333333339</v>
      </c>
      <c r="G349" s="279">
        <v>332.81666666666678</v>
      </c>
      <c r="H349" s="279">
        <v>350.21666666666675</v>
      </c>
      <c r="I349" s="279">
        <v>354.33333333333343</v>
      </c>
      <c r="J349" s="279">
        <v>358.91666666666674</v>
      </c>
      <c r="K349" s="277">
        <v>349.75</v>
      </c>
      <c r="L349" s="277">
        <v>341.05</v>
      </c>
      <c r="M349" s="277">
        <v>2.6245699999999998</v>
      </c>
    </row>
    <row r="350" spans="1:13">
      <c r="A350" s="268">
        <v>340</v>
      </c>
      <c r="B350" s="277" t="s">
        <v>270</v>
      </c>
      <c r="C350" s="278">
        <v>23.55</v>
      </c>
      <c r="D350" s="279">
        <v>22.683333333333334</v>
      </c>
      <c r="E350" s="279">
        <v>21.566666666666666</v>
      </c>
      <c r="F350" s="279">
        <v>19.583333333333332</v>
      </c>
      <c r="G350" s="279">
        <v>18.466666666666665</v>
      </c>
      <c r="H350" s="279">
        <v>24.666666666666668</v>
      </c>
      <c r="I350" s="279">
        <v>25.783333333333335</v>
      </c>
      <c r="J350" s="279">
        <v>27.766666666666669</v>
      </c>
      <c r="K350" s="277">
        <v>23.8</v>
      </c>
      <c r="L350" s="277">
        <v>20.7</v>
      </c>
      <c r="M350" s="277">
        <v>324.35827</v>
      </c>
    </row>
    <row r="351" spans="1:13">
      <c r="A351" s="268">
        <v>341</v>
      </c>
      <c r="B351" s="277" t="s">
        <v>283</v>
      </c>
      <c r="C351" s="278">
        <v>116.6</v>
      </c>
      <c r="D351" s="279">
        <v>117.01666666666665</v>
      </c>
      <c r="E351" s="279">
        <v>115.68333333333331</v>
      </c>
      <c r="F351" s="279">
        <v>114.76666666666665</v>
      </c>
      <c r="G351" s="279">
        <v>113.43333333333331</v>
      </c>
      <c r="H351" s="279">
        <v>117.93333333333331</v>
      </c>
      <c r="I351" s="279">
        <v>119.26666666666665</v>
      </c>
      <c r="J351" s="279">
        <v>120.18333333333331</v>
      </c>
      <c r="K351" s="277">
        <v>118.35</v>
      </c>
      <c r="L351" s="277">
        <v>116.1</v>
      </c>
      <c r="M351" s="277">
        <v>4.4246600000000003</v>
      </c>
    </row>
    <row r="352" spans="1:13">
      <c r="A352" s="268">
        <v>342</v>
      </c>
      <c r="B352" s="277" t="s">
        <v>154</v>
      </c>
      <c r="C352" s="278" t="e">
        <v>#N/A</v>
      </c>
      <c r="D352" s="279" t="e">
        <v>#N/A</v>
      </c>
      <c r="E352" s="279" t="e">
        <v>#N/A</v>
      </c>
      <c r="F352" s="279" t="e">
        <v>#N/A</v>
      </c>
      <c r="G352" s="279" t="e">
        <v>#N/A</v>
      </c>
      <c r="H352" s="279" t="e">
        <v>#N/A</v>
      </c>
      <c r="I352" s="279" t="e">
        <v>#N/A</v>
      </c>
      <c r="J352" s="279" t="e">
        <v>#N/A</v>
      </c>
      <c r="K352" s="277" t="e">
        <v>#N/A</v>
      </c>
      <c r="L352" s="277" t="e">
        <v>#N/A</v>
      </c>
      <c r="M352" s="277" t="e">
        <v>#N/A</v>
      </c>
    </row>
    <row r="353" spans="1:13">
      <c r="A353" s="268">
        <v>343</v>
      </c>
      <c r="B353" s="277" t="s">
        <v>479</v>
      </c>
      <c r="C353" s="278">
        <v>1279.3499999999999</v>
      </c>
      <c r="D353" s="279">
        <v>1277.7833333333333</v>
      </c>
      <c r="E353" s="279">
        <v>1256.5666666666666</v>
      </c>
      <c r="F353" s="279">
        <v>1233.7833333333333</v>
      </c>
      <c r="G353" s="279">
        <v>1212.5666666666666</v>
      </c>
      <c r="H353" s="279">
        <v>1300.5666666666666</v>
      </c>
      <c r="I353" s="279">
        <v>1321.7833333333333</v>
      </c>
      <c r="J353" s="279">
        <v>1344.5666666666666</v>
      </c>
      <c r="K353" s="277">
        <v>1299</v>
      </c>
      <c r="L353" s="277">
        <v>1255</v>
      </c>
      <c r="M353" s="277">
        <v>0.17527999999999999</v>
      </c>
    </row>
    <row r="354" spans="1:13">
      <c r="A354" s="268">
        <v>344</v>
      </c>
      <c r="B354" s="277" t="s">
        <v>474</v>
      </c>
      <c r="C354" s="278">
        <v>53.9</v>
      </c>
      <c r="D354" s="279">
        <v>53.5</v>
      </c>
      <c r="E354" s="279">
        <v>53</v>
      </c>
      <c r="F354" s="279">
        <v>52.1</v>
      </c>
      <c r="G354" s="279">
        <v>51.6</v>
      </c>
      <c r="H354" s="279">
        <v>54.4</v>
      </c>
      <c r="I354" s="279">
        <v>54.9</v>
      </c>
      <c r="J354" s="279">
        <v>55.8</v>
      </c>
      <c r="K354" s="277">
        <v>54</v>
      </c>
      <c r="L354" s="277">
        <v>52.6</v>
      </c>
      <c r="M354" s="277">
        <v>12.81733</v>
      </c>
    </row>
    <row r="355" spans="1:13">
      <c r="A355" s="268">
        <v>345</v>
      </c>
      <c r="B355" s="277" t="s">
        <v>155</v>
      </c>
      <c r="C355" s="278">
        <v>97.25</v>
      </c>
      <c r="D355" s="279">
        <v>97.366666666666674</v>
      </c>
      <c r="E355" s="279">
        <v>95.533333333333346</v>
      </c>
      <c r="F355" s="279">
        <v>93.816666666666677</v>
      </c>
      <c r="G355" s="279">
        <v>91.983333333333348</v>
      </c>
      <c r="H355" s="279">
        <v>99.083333333333343</v>
      </c>
      <c r="I355" s="279">
        <v>100.91666666666666</v>
      </c>
      <c r="J355" s="279">
        <v>102.63333333333334</v>
      </c>
      <c r="K355" s="277">
        <v>99.2</v>
      </c>
      <c r="L355" s="277">
        <v>95.65</v>
      </c>
      <c r="M355" s="277">
        <v>67.172799999999995</v>
      </c>
    </row>
    <row r="356" spans="1:13">
      <c r="A356" s="268">
        <v>346</v>
      </c>
      <c r="B356" s="277" t="s">
        <v>156</v>
      </c>
      <c r="C356" s="278">
        <v>101.1</v>
      </c>
      <c r="D356" s="279">
        <v>99.083333333333329</v>
      </c>
      <c r="E356" s="279">
        <v>96.266666666666652</v>
      </c>
      <c r="F356" s="279">
        <v>91.433333333333323</v>
      </c>
      <c r="G356" s="279">
        <v>88.616666666666646</v>
      </c>
      <c r="H356" s="279">
        <v>103.91666666666666</v>
      </c>
      <c r="I356" s="279">
        <v>106.73333333333335</v>
      </c>
      <c r="J356" s="279">
        <v>111.56666666666666</v>
      </c>
      <c r="K356" s="277">
        <v>101.9</v>
      </c>
      <c r="L356" s="277">
        <v>94.25</v>
      </c>
      <c r="M356" s="277">
        <v>1123.41122</v>
      </c>
    </row>
    <row r="357" spans="1:13">
      <c r="A357" s="268">
        <v>347</v>
      </c>
      <c r="B357" s="277" t="s">
        <v>271</v>
      </c>
      <c r="C357" s="278">
        <v>376.9</v>
      </c>
      <c r="D357" s="279">
        <v>376.11666666666662</v>
      </c>
      <c r="E357" s="279">
        <v>371.03333333333325</v>
      </c>
      <c r="F357" s="279">
        <v>365.16666666666663</v>
      </c>
      <c r="G357" s="279">
        <v>360.08333333333326</v>
      </c>
      <c r="H357" s="279">
        <v>381.98333333333323</v>
      </c>
      <c r="I357" s="279">
        <v>387.06666666666661</v>
      </c>
      <c r="J357" s="279">
        <v>392.93333333333322</v>
      </c>
      <c r="K357" s="277">
        <v>381.2</v>
      </c>
      <c r="L357" s="277">
        <v>370.25</v>
      </c>
      <c r="M357" s="277">
        <v>2.6819999999999999</v>
      </c>
    </row>
    <row r="358" spans="1:13">
      <c r="A358" s="268">
        <v>348</v>
      </c>
      <c r="B358" s="277" t="s">
        <v>272</v>
      </c>
      <c r="C358" s="278">
        <v>3042.95</v>
      </c>
      <c r="D358" s="279">
        <v>3046.3166666666671</v>
      </c>
      <c r="E358" s="279">
        <v>3022.6333333333341</v>
      </c>
      <c r="F358" s="279">
        <v>3002.3166666666671</v>
      </c>
      <c r="G358" s="279">
        <v>2978.6333333333341</v>
      </c>
      <c r="H358" s="279">
        <v>3066.6333333333341</v>
      </c>
      <c r="I358" s="279">
        <v>3090.3166666666675</v>
      </c>
      <c r="J358" s="279">
        <v>3110.6333333333341</v>
      </c>
      <c r="K358" s="277">
        <v>3070</v>
      </c>
      <c r="L358" s="277">
        <v>3026</v>
      </c>
      <c r="M358" s="277">
        <v>0.20898</v>
      </c>
    </row>
    <row r="359" spans="1:13">
      <c r="A359" s="268">
        <v>349</v>
      </c>
      <c r="B359" s="277" t="s">
        <v>157</v>
      </c>
      <c r="C359" s="278">
        <v>99.8</v>
      </c>
      <c r="D359" s="279">
        <v>98.816666666666663</v>
      </c>
      <c r="E359" s="279">
        <v>97.48333333333332</v>
      </c>
      <c r="F359" s="279">
        <v>95.166666666666657</v>
      </c>
      <c r="G359" s="279">
        <v>93.833333333333314</v>
      </c>
      <c r="H359" s="279">
        <v>101.13333333333333</v>
      </c>
      <c r="I359" s="279">
        <v>102.46666666666667</v>
      </c>
      <c r="J359" s="279">
        <v>104.78333333333333</v>
      </c>
      <c r="K359" s="277">
        <v>100.15</v>
      </c>
      <c r="L359" s="277">
        <v>96.5</v>
      </c>
      <c r="M359" s="277">
        <v>33.389690000000002</v>
      </c>
    </row>
    <row r="360" spans="1:13">
      <c r="A360" s="268">
        <v>350</v>
      </c>
      <c r="B360" s="277" t="s">
        <v>480</v>
      </c>
      <c r="C360" s="278">
        <v>74.8</v>
      </c>
      <c r="D360" s="279">
        <v>75.466666666666669</v>
      </c>
      <c r="E360" s="279">
        <v>73.933333333333337</v>
      </c>
      <c r="F360" s="279">
        <v>73.066666666666663</v>
      </c>
      <c r="G360" s="279">
        <v>71.533333333333331</v>
      </c>
      <c r="H360" s="279">
        <v>76.333333333333343</v>
      </c>
      <c r="I360" s="279">
        <v>77.866666666666674</v>
      </c>
      <c r="J360" s="279">
        <v>78.733333333333348</v>
      </c>
      <c r="K360" s="277">
        <v>77</v>
      </c>
      <c r="L360" s="277">
        <v>74.599999999999994</v>
      </c>
      <c r="M360" s="277">
        <v>2.5285099999999998</v>
      </c>
    </row>
    <row r="361" spans="1:13">
      <c r="A361" s="268">
        <v>351</v>
      </c>
      <c r="B361" s="277" t="s">
        <v>158</v>
      </c>
      <c r="C361" s="278">
        <v>82.15</v>
      </c>
      <c r="D361" s="279">
        <v>81.100000000000009</v>
      </c>
      <c r="E361" s="279">
        <v>78.950000000000017</v>
      </c>
      <c r="F361" s="279">
        <v>75.750000000000014</v>
      </c>
      <c r="G361" s="279">
        <v>73.600000000000023</v>
      </c>
      <c r="H361" s="279">
        <v>84.300000000000011</v>
      </c>
      <c r="I361" s="279">
        <v>86.450000000000017</v>
      </c>
      <c r="J361" s="279">
        <v>89.65</v>
      </c>
      <c r="K361" s="277">
        <v>83.25</v>
      </c>
      <c r="L361" s="277">
        <v>77.900000000000006</v>
      </c>
      <c r="M361" s="277">
        <v>374.57740999999999</v>
      </c>
    </row>
    <row r="362" spans="1:13">
      <c r="A362" s="268">
        <v>352</v>
      </c>
      <c r="B362" s="277" t="s">
        <v>481</v>
      </c>
      <c r="C362" s="278">
        <v>71.5</v>
      </c>
      <c r="D362" s="279">
        <v>71.3</v>
      </c>
      <c r="E362" s="279">
        <v>68.699999999999989</v>
      </c>
      <c r="F362" s="279">
        <v>65.899999999999991</v>
      </c>
      <c r="G362" s="279">
        <v>63.299999999999983</v>
      </c>
      <c r="H362" s="279">
        <v>74.099999999999994</v>
      </c>
      <c r="I362" s="279">
        <v>76.699999999999989</v>
      </c>
      <c r="J362" s="279">
        <v>79.5</v>
      </c>
      <c r="K362" s="277">
        <v>73.900000000000006</v>
      </c>
      <c r="L362" s="277">
        <v>68.5</v>
      </c>
      <c r="M362" s="277">
        <v>8.8309599999999993</v>
      </c>
    </row>
    <row r="363" spans="1:13">
      <c r="A363" s="268">
        <v>353</v>
      </c>
      <c r="B363" s="277" t="s">
        <v>482</v>
      </c>
      <c r="C363" s="278">
        <v>185.85</v>
      </c>
      <c r="D363" s="279">
        <v>187.4</v>
      </c>
      <c r="E363" s="279">
        <v>180.95000000000002</v>
      </c>
      <c r="F363" s="279">
        <v>176.05</v>
      </c>
      <c r="G363" s="279">
        <v>169.60000000000002</v>
      </c>
      <c r="H363" s="279">
        <v>192.3</v>
      </c>
      <c r="I363" s="279">
        <v>198.75</v>
      </c>
      <c r="J363" s="279">
        <v>203.65</v>
      </c>
      <c r="K363" s="277">
        <v>193.85</v>
      </c>
      <c r="L363" s="277">
        <v>182.5</v>
      </c>
      <c r="M363" s="277">
        <v>13.346450000000001</v>
      </c>
    </row>
    <row r="364" spans="1:13">
      <c r="A364" s="268">
        <v>354</v>
      </c>
      <c r="B364" s="277" t="s">
        <v>483</v>
      </c>
      <c r="C364" s="278">
        <v>208.9</v>
      </c>
      <c r="D364" s="279">
        <v>208.26666666666665</v>
      </c>
      <c r="E364" s="279">
        <v>203.0333333333333</v>
      </c>
      <c r="F364" s="279">
        <v>197.16666666666666</v>
      </c>
      <c r="G364" s="279">
        <v>191.93333333333331</v>
      </c>
      <c r="H364" s="279">
        <v>214.1333333333333</v>
      </c>
      <c r="I364" s="279">
        <v>219.36666666666665</v>
      </c>
      <c r="J364" s="279">
        <v>225.23333333333329</v>
      </c>
      <c r="K364" s="277">
        <v>213.5</v>
      </c>
      <c r="L364" s="277">
        <v>202.4</v>
      </c>
      <c r="M364" s="277">
        <v>1.7991900000000001</v>
      </c>
    </row>
    <row r="365" spans="1:13">
      <c r="A365" s="268">
        <v>355</v>
      </c>
      <c r="B365" s="277" t="s">
        <v>159</v>
      </c>
      <c r="C365" s="278">
        <v>18999.3</v>
      </c>
      <c r="D365" s="279">
        <v>18981.3</v>
      </c>
      <c r="E365" s="279">
        <v>18838</v>
      </c>
      <c r="F365" s="279">
        <v>18676.7</v>
      </c>
      <c r="G365" s="279">
        <v>18533.400000000001</v>
      </c>
      <c r="H365" s="279">
        <v>19142.599999999999</v>
      </c>
      <c r="I365" s="279">
        <v>19285.899999999994</v>
      </c>
      <c r="J365" s="279">
        <v>19447.199999999997</v>
      </c>
      <c r="K365" s="277">
        <v>19124.599999999999</v>
      </c>
      <c r="L365" s="277">
        <v>18820</v>
      </c>
      <c r="M365" s="277">
        <v>0.36835000000000001</v>
      </c>
    </row>
    <row r="366" spans="1:13">
      <c r="A366" s="268">
        <v>356</v>
      </c>
      <c r="B366" s="277" t="s">
        <v>160</v>
      </c>
      <c r="C366" s="278">
        <v>1425</v>
      </c>
      <c r="D366" s="279">
        <v>1430.2666666666667</v>
      </c>
      <c r="E366" s="279">
        <v>1410.7833333333333</v>
      </c>
      <c r="F366" s="279">
        <v>1396.5666666666666</v>
      </c>
      <c r="G366" s="279">
        <v>1377.0833333333333</v>
      </c>
      <c r="H366" s="279">
        <v>1444.4833333333333</v>
      </c>
      <c r="I366" s="279">
        <v>1463.9666666666665</v>
      </c>
      <c r="J366" s="279">
        <v>1478.1833333333334</v>
      </c>
      <c r="K366" s="277">
        <v>1449.75</v>
      </c>
      <c r="L366" s="277">
        <v>1416.05</v>
      </c>
      <c r="M366" s="277">
        <v>10.084759999999999</v>
      </c>
    </row>
    <row r="367" spans="1:13">
      <c r="A367" s="268">
        <v>357</v>
      </c>
      <c r="B367" s="277" t="s">
        <v>488</v>
      </c>
      <c r="C367" s="278">
        <v>1005.25</v>
      </c>
      <c r="D367" s="279">
        <v>1008.0833333333334</v>
      </c>
      <c r="E367" s="279">
        <v>994.16666666666674</v>
      </c>
      <c r="F367" s="279">
        <v>983.08333333333337</v>
      </c>
      <c r="G367" s="279">
        <v>969.16666666666674</v>
      </c>
      <c r="H367" s="279">
        <v>1019.1666666666667</v>
      </c>
      <c r="I367" s="279">
        <v>1033.0833333333335</v>
      </c>
      <c r="J367" s="279">
        <v>1044.1666666666667</v>
      </c>
      <c r="K367" s="277">
        <v>1022</v>
      </c>
      <c r="L367" s="277">
        <v>997</v>
      </c>
      <c r="M367" s="277">
        <v>0.75136000000000003</v>
      </c>
    </row>
    <row r="368" spans="1:13">
      <c r="A368" s="268">
        <v>358</v>
      </c>
      <c r="B368" s="277" t="s">
        <v>161</v>
      </c>
      <c r="C368" s="278">
        <v>250.05</v>
      </c>
      <c r="D368" s="279">
        <v>250.21666666666667</v>
      </c>
      <c r="E368" s="279">
        <v>246.68333333333334</v>
      </c>
      <c r="F368" s="279">
        <v>243.31666666666666</v>
      </c>
      <c r="G368" s="279">
        <v>239.78333333333333</v>
      </c>
      <c r="H368" s="279">
        <v>253.58333333333334</v>
      </c>
      <c r="I368" s="279">
        <v>257.11666666666667</v>
      </c>
      <c r="J368" s="279">
        <v>260.48333333333335</v>
      </c>
      <c r="K368" s="277">
        <v>253.75</v>
      </c>
      <c r="L368" s="277">
        <v>246.85</v>
      </c>
      <c r="M368" s="277">
        <v>80.234229999999997</v>
      </c>
    </row>
    <row r="369" spans="1:13">
      <c r="A369" s="268">
        <v>359</v>
      </c>
      <c r="B369" s="277" t="s">
        <v>162</v>
      </c>
      <c r="C369" s="278">
        <v>101.5</v>
      </c>
      <c r="D369" s="279">
        <v>100.39999999999999</v>
      </c>
      <c r="E369" s="279">
        <v>96.84999999999998</v>
      </c>
      <c r="F369" s="279">
        <v>92.199999999999989</v>
      </c>
      <c r="G369" s="279">
        <v>88.649999999999977</v>
      </c>
      <c r="H369" s="279">
        <v>105.04999999999998</v>
      </c>
      <c r="I369" s="279">
        <v>108.6</v>
      </c>
      <c r="J369" s="279">
        <v>113.24999999999999</v>
      </c>
      <c r="K369" s="277">
        <v>103.95</v>
      </c>
      <c r="L369" s="277">
        <v>95.75</v>
      </c>
      <c r="M369" s="277">
        <v>227.60943</v>
      </c>
    </row>
    <row r="370" spans="1:13">
      <c r="A370" s="268">
        <v>360</v>
      </c>
      <c r="B370" s="277" t="s">
        <v>275</v>
      </c>
      <c r="C370" s="278">
        <v>4523.5</v>
      </c>
      <c r="D370" s="279">
        <v>4535.916666666667</v>
      </c>
      <c r="E370" s="279">
        <v>4501.8333333333339</v>
      </c>
      <c r="F370" s="279">
        <v>4480.166666666667</v>
      </c>
      <c r="G370" s="279">
        <v>4446.0833333333339</v>
      </c>
      <c r="H370" s="279">
        <v>4557.5833333333339</v>
      </c>
      <c r="I370" s="279">
        <v>4591.6666666666679</v>
      </c>
      <c r="J370" s="279">
        <v>4613.3333333333339</v>
      </c>
      <c r="K370" s="277">
        <v>4570</v>
      </c>
      <c r="L370" s="277">
        <v>4514.25</v>
      </c>
      <c r="M370" s="277">
        <v>0.18909000000000001</v>
      </c>
    </row>
    <row r="371" spans="1:13">
      <c r="A371" s="268">
        <v>361</v>
      </c>
      <c r="B371" s="277" t="s">
        <v>277</v>
      </c>
      <c r="C371" s="278">
        <v>10081.4</v>
      </c>
      <c r="D371" s="279">
        <v>10068.800000000001</v>
      </c>
      <c r="E371" s="279">
        <v>9937.6000000000022</v>
      </c>
      <c r="F371" s="279">
        <v>9793.8000000000011</v>
      </c>
      <c r="G371" s="279">
        <v>9662.6000000000022</v>
      </c>
      <c r="H371" s="279">
        <v>10212.600000000002</v>
      </c>
      <c r="I371" s="279">
        <v>10343.800000000003</v>
      </c>
      <c r="J371" s="279">
        <v>10487.600000000002</v>
      </c>
      <c r="K371" s="277">
        <v>10200</v>
      </c>
      <c r="L371" s="277">
        <v>9925</v>
      </c>
      <c r="M371" s="277">
        <v>0.20807</v>
      </c>
    </row>
    <row r="372" spans="1:13">
      <c r="A372" s="268">
        <v>362</v>
      </c>
      <c r="B372" s="277" t="s">
        <v>494</v>
      </c>
      <c r="C372" s="278">
        <v>4756.05</v>
      </c>
      <c r="D372" s="279">
        <v>4794.5333333333328</v>
      </c>
      <c r="E372" s="279">
        <v>4666.5666666666657</v>
      </c>
      <c r="F372" s="279">
        <v>4577.083333333333</v>
      </c>
      <c r="G372" s="279">
        <v>4449.1166666666659</v>
      </c>
      <c r="H372" s="279">
        <v>4884.0166666666655</v>
      </c>
      <c r="I372" s="279">
        <v>5011.9833333333327</v>
      </c>
      <c r="J372" s="279">
        <v>5101.4666666666653</v>
      </c>
      <c r="K372" s="277">
        <v>4922.5</v>
      </c>
      <c r="L372" s="277">
        <v>4705.05</v>
      </c>
      <c r="M372" s="277">
        <v>0.24367</v>
      </c>
    </row>
    <row r="373" spans="1:13">
      <c r="A373" s="268">
        <v>363</v>
      </c>
      <c r="B373" s="277" t="s">
        <v>489</v>
      </c>
      <c r="C373" s="278">
        <v>124.25</v>
      </c>
      <c r="D373" s="279">
        <v>124.34999999999998</v>
      </c>
      <c r="E373" s="279">
        <v>121.99999999999996</v>
      </c>
      <c r="F373" s="279">
        <v>119.74999999999997</v>
      </c>
      <c r="G373" s="279">
        <v>117.39999999999995</v>
      </c>
      <c r="H373" s="279">
        <v>126.59999999999997</v>
      </c>
      <c r="I373" s="279">
        <v>128.94999999999999</v>
      </c>
      <c r="J373" s="279">
        <v>131.19999999999999</v>
      </c>
      <c r="K373" s="277">
        <v>126.7</v>
      </c>
      <c r="L373" s="277">
        <v>122.1</v>
      </c>
      <c r="M373" s="277">
        <v>8.8635199999999994</v>
      </c>
    </row>
    <row r="374" spans="1:13">
      <c r="A374" s="268">
        <v>364</v>
      </c>
      <c r="B374" s="277" t="s">
        <v>490</v>
      </c>
      <c r="C374" s="278">
        <v>649.1</v>
      </c>
      <c r="D374" s="279">
        <v>644.2166666666667</v>
      </c>
      <c r="E374" s="279">
        <v>636.48333333333335</v>
      </c>
      <c r="F374" s="279">
        <v>623.86666666666667</v>
      </c>
      <c r="G374" s="279">
        <v>616.13333333333333</v>
      </c>
      <c r="H374" s="279">
        <v>656.83333333333337</v>
      </c>
      <c r="I374" s="279">
        <v>664.56666666666672</v>
      </c>
      <c r="J374" s="279">
        <v>677.18333333333339</v>
      </c>
      <c r="K374" s="277">
        <v>651.95000000000005</v>
      </c>
      <c r="L374" s="277">
        <v>631.6</v>
      </c>
      <c r="M374" s="277">
        <v>1.6162000000000001</v>
      </c>
    </row>
    <row r="375" spans="1:13">
      <c r="A375" s="268">
        <v>365</v>
      </c>
      <c r="B375" s="277" t="s">
        <v>163</v>
      </c>
      <c r="C375" s="278">
        <v>1449.8</v>
      </c>
      <c r="D375" s="279">
        <v>1449.1000000000001</v>
      </c>
      <c r="E375" s="279">
        <v>1435.7000000000003</v>
      </c>
      <c r="F375" s="279">
        <v>1421.6000000000001</v>
      </c>
      <c r="G375" s="279">
        <v>1408.2000000000003</v>
      </c>
      <c r="H375" s="279">
        <v>1463.2000000000003</v>
      </c>
      <c r="I375" s="279">
        <v>1476.6000000000004</v>
      </c>
      <c r="J375" s="279">
        <v>1490.7000000000003</v>
      </c>
      <c r="K375" s="277">
        <v>1462.5</v>
      </c>
      <c r="L375" s="277">
        <v>1435</v>
      </c>
      <c r="M375" s="277">
        <v>10.588480000000001</v>
      </c>
    </row>
    <row r="376" spans="1:13">
      <c r="A376" s="268">
        <v>366</v>
      </c>
      <c r="B376" s="277" t="s">
        <v>273</v>
      </c>
      <c r="C376" s="278">
        <v>1949.8</v>
      </c>
      <c r="D376" s="279">
        <v>1949.1500000000003</v>
      </c>
      <c r="E376" s="279">
        <v>1926.3000000000006</v>
      </c>
      <c r="F376" s="279">
        <v>1902.8000000000004</v>
      </c>
      <c r="G376" s="279">
        <v>1879.9500000000007</v>
      </c>
      <c r="H376" s="279">
        <v>1972.6500000000005</v>
      </c>
      <c r="I376" s="279">
        <v>1995.5000000000005</v>
      </c>
      <c r="J376" s="279">
        <v>2019.0000000000005</v>
      </c>
      <c r="K376" s="277">
        <v>1972</v>
      </c>
      <c r="L376" s="277">
        <v>1925.65</v>
      </c>
      <c r="M376" s="277">
        <v>2.2330999999999999</v>
      </c>
    </row>
    <row r="377" spans="1:13">
      <c r="A377" s="268">
        <v>367</v>
      </c>
      <c r="B377" s="277" t="s">
        <v>164</v>
      </c>
      <c r="C377" s="278">
        <v>35.1</v>
      </c>
      <c r="D377" s="279">
        <v>34.65</v>
      </c>
      <c r="E377" s="279">
        <v>34.049999999999997</v>
      </c>
      <c r="F377" s="279">
        <v>33</v>
      </c>
      <c r="G377" s="279">
        <v>32.4</v>
      </c>
      <c r="H377" s="279">
        <v>35.699999999999996</v>
      </c>
      <c r="I377" s="279">
        <v>36.300000000000004</v>
      </c>
      <c r="J377" s="279">
        <v>37.349999999999994</v>
      </c>
      <c r="K377" s="277">
        <v>35.25</v>
      </c>
      <c r="L377" s="277">
        <v>33.6</v>
      </c>
      <c r="M377" s="277">
        <v>456.26715000000002</v>
      </c>
    </row>
    <row r="378" spans="1:13">
      <c r="A378" s="268">
        <v>368</v>
      </c>
      <c r="B378" s="277" t="s">
        <v>274</v>
      </c>
      <c r="C378" s="278">
        <v>281.60000000000002</v>
      </c>
      <c r="D378" s="279">
        <v>278.98333333333335</v>
      </c>
      <c r="E378" s="279">
        <v>273.61666666666667</v>
      </c>
      <c r="F378" s="279">
        <v>265.63333333333333</v>
      </c>
      <c r="G378" s="279">
        <v>260.26666666666665</v>
      </c>
      <c r="H378" s="279">
        <v>286.9666666666667</v>
      </c>
      <c r="I378" s="279">
        <v>292.33333333333337</v>
      </c>
      <c r="J378" s="279">
        <v>300.31666666666672</v>
      </c>
      <c r="K378" s="277">
        <v>284.35000000000002</v>
      </c>
      <c r="L378" s="277">
        <v>271</v>
      </c>
      <c r="M378" s="277">
        <v>18.673770000000001</v>
      </c>
    </row>
    <row r="379" spans="1:13">
      <c r="A379" s="268">
        <v>369</v>
      </c>
      <c r="B379" s="277" t="s">
        <v>485</v>
      </c>
      <c r="C379" s="278">
        <v>156.4</v>
      </c>
      <c r="D379" s="279">
        <v>157.35</v>
      </c>
      <c r="E379" s="279">
        <v>153.04999999999998</v>
      </c>
      <c r="F379" s="279">
        <v>149.69999999999999</v>
      </c>
      <c r="G379" s="279">
        <v>145.39999999999998</v>
      </c>
      <c r="H379" s="279">
        <v>160.69999999999999</v>
      </c>
      <c r="I379" s="279">
        <v>165</v>
      </c>
      <c r="J379" s="279">
        <v>168.35</v>
      </c>
      <c r="K379" s="277">
        <v>161.65</v>
      </c>
      <c r="L379" s="277">
        <v>154</v>
      </c>
      <c r="M379" s="277">
        <v>2.7090399999999999</v>
      </c>
    </row>
    <row r="380" spans="1:13">
      <c r="A380" s="268">
        <v>370</v>
      </c>
      <c r="B380" s="277" t="s">
        <v>491</v>
      </c>
      <c r="C380" s="278">
        <v>899.45</v>
      </c>
      <c r="D380" s="279">
        <v>900.35</v>
      </c>
      <c r="E380" s="279">
        <v>890.2</v>
      </c>
      <c r="F380" s="279">
        <v>880.95</v>
      </c>
      <c r="G380" s="279">
        <v>870.80000000000007</v>
      </c>
      <c r="H380" s="279">
        <v>909.6</v>
      </c>
      <c r="I380" s="279">
        <v>919.74999999999989</v>
      </c>
      <c r="J380" s="279">
        <v>929</v>
      </c>
      <c r="K380" s="277">
        <v>910.5</v>
      </c>
      <c r="L380" s="277">
        <v>891.1</v>
      </c>
      <c r="M380" s="277">
        <v>1.9567099999999999</v>
      </c>
    </row>
    <row r="381" spans="1:13">
      <c r="A381" s="268">
        <v>371</v>
      </c>
      <c r="B381" s="277" t="s">
        <v>2224</v>
      </c>
      <c r="C381" s="278">
        <v>427.7</v>
      </c>
      <c r="D381" s="279">
        <v>436.3</v>
      </c>
      <c r="E381" s="279">
        <v>416.40000000000003</v>
      </c>
      <c r="F381" s="279">
        <v>405.1</v>
      </c>
      <c r="G381" s="279">
        <v>385.20000000000005</v>
      </c>
      <c r="H381" s="279">
        <v>447.6</v>
      </c>
      <c r="I381" s="279">
        <v>467.5</v>
      </c>
      <c r="J381" s="279">
        <v>478.8</v>
      </c>
      <c r="K381" s="277">
        <v>456.2</v>
      </c>
      <c r="L381" s="277">
        <v>425</v>
      </c>
      <c r="M381" s="277">
        <v>4.1846199999999998</v>
      </c>
    </row>
    <row r="382" spans="1:13">
      <c r="A382" s="268">
        <v>372</v>
      </c>
      <c r="B382" s="277" t="s">
        <v>165</v>
      </c>
      <c r="C382" s="278">
        <v>181.2</v>
      </c>
      <c r="D382" s="279">
        <v>181.91666666666666</v>
      </c>
      <c r="E382" s="279">
        <v>175.73333333333332</v>
      </c>
      <c r="F382" s="279">
        <v>170.26666666666665</v>
      </c>
      <c r="G382" s="279">
        <v>164.08333333333331</v>
      </c>
      <c r="H382" s="279">
        <v>187.38333333333333</v>
      </c>
      <c r="I382" s="279">
        <v>193.56666666666666</v>
      </c>
      <c r="J382" s="279">
        <v>199.03333333333333</v>
      </c>
      <c r="K382" s="277">
        <v>188.1</v>
      </c>
      <c r="L382" s="277">
        <v>176.45</v>
      </c>
      <c r="M382" s="277">
        <v>247.85429999999999</v>
      </c>
    </row>
    <row r="383" spans="1:13">
      <c r="A383" s="268">
        <v>373</v>
      </c>
      <c r="B383" s="277" t="s">
        <v>492</v>
      </c>
      <c r="C383" s="278">
        <v>72.349999999999994</v>
      </c>
      <c r="D383" s="279">
        <v>72.7</v>
      </c>
      <c r="E383" s="279">
        <v>71</v>
      </c>
      <c r="F383" s="279">
        <v>69.649999999999991</v>
      </c>
      <c r="G383" s="279">
        <v>67.949999999999989</v>
      </c>
      <c r="H383" s="279">
        <v>74.050000000000011</v>
      </c>
      <c r="I383" s="279">
        <v>75.750000000000028</v>
      </c>
      <c r="J383" s="279">
        <v>77.100000000000023</v>
      </c>
      <c r="K383" s="277">
        <v>74.400000000000006</v>
      </c>
      <c r="L383" s="277">
        <v>71.349999999999994</v>
      </c>
      <c r="M383" s="277">
        <v>19.884260000000001</v>
      </c>
    </row>
    <row r="384" spans="1:13">
      <c r="A384" s="268">
        <v>374</v>
      </c>
      <c r="B384" s="277" t="s">
        <v>276</v>
      </c>
      <c r="C384" s="278">
        <v>256.39999999999998</v>
      </c>
      <c r="D384" s="279">
        <v>253.81666666666669</v>
      </c>
      <c r="E384" s="279">
        <v>248.63333333333338</v>
      </c>
      <c r="F384" s="279">
        <v>240.8666666666667</v>
      </c>
      <c r="G384" s="279">
        <v>235.68333333333339</v>
      </c>
      <c r="H384" s="279">
        <v>261.58333333333337</v>
      </c>
      <c r="I384" s="279">
        <v>266.76666666666671</v>
      </c>
      <c r="J384" s="279">
        <v>274.53333333333336</v>
      </c>
      <c r="K384" s="277">
        <v>259</v>
      </c>
      <c r="L384" s="277">
        <v>246.05</v>
      </c>
      <c r="M384" s="277">
        <v>9.77257</v>
      </c>
    </row>
    <row r="385" spans="1:13">
      <c r="A385" s="268">
        <v>375</v>
      </c>
      <c r="B385" s="277" t="s">
        <v>493</v>
      </c>
      <c r="C385" s="278">
        <v>51.75</v>
      </c>
      <c r="D385" s="279">
        <v>51.733333333333327</v>
      </c>
      <c r="E385" s="279">
        <v>50.516666666666652</v>
      </c>
      <c r="F385" s="279">
        <v>49.283333333333324</v>
      </c>
      <c r="G385" s="279">
        <v>48.066666666666649</v>
      </c>
      <c r="H385" s="279">
        <v>52.966666666666654</v>
      </c>
      <c r="I385" s="279">
        <v>54.183333333333337</v>
      </c>
      <c r="J385" s="279">
        <v>55.416666666666657</v>
      </c>
      <c r="K385" s="277">
        <v>52.95</v>
      </c>
      <c r="L385" s="277">
        <v>50.5</v>
      </c>
      <c r="M385" s="277">
        <v>2.3574099999999998</v>
      </c>
    </row>
    <row r="386" spans="1:13">
      <c r="A386" s="268">
        <v>376</v>
      </c>
      <c r="B386" s="277" t="s">
        <v>486</v>
      </c>
      <c r="C386" s="278">
        <v>59.2</v>
      </c>
      <c r="D386" s="279">
        <v>58.833333333333336</v>
      </c>
      <c r="E386" s="279">
        <v>58.016666666666673</v>
      </c>
      <c r="F386" s="279">
        <v>56.833333333333336</v>
      </c>
      <c r="G386" s="279">
        <v>56.016666666666673</v>
      </c>
      <c r="H386" s="279">
        <v>60.016666666666673</v>
      </c>
      <c r="I386" s="279">
        <v>60.833333333333336</v>
      </c>
      <c r="J386" s="279">
        <v>62.016666666666673</v>
      </c>
      <c r="K386" s="277">
        <v>59.65</v>
      </c>
      <c r="L386" s="277">
        <v>57.65</v>
      </c>
      <c r="M386" s="277">
        <v>31.1614</v>
      </c>
    </row>
    <row r="387" spans="1:13">
      <c r="A387" s="268">
        <v>377</v>
      </c>
      <c r="B387" s="277" t="s">
        <v>166</v>
      </c>
      <c r="C387" s="278">
        <v>1347.45</v>
      </c>
      <c r="D387" s="279">
        <v>1336.6666666666667</v>
      </c>
      <c r="E387" s="279">
        <v>1306.6333333333334</v>
      </c>
      <c r="F387" s="279">
        <v>1265.8166666666666</v>
      </c>
      <c r="G387" s="279">
        <v>1235.7833333333333</v>
      </c>
      <c r="H387" s="279">
        <v>1377.4833333333336</v>
      </c>
      <c r="I387" s="279">
        <v>1407.5166666666669</v>
      </c>
      <c r="J387" s="279">
        <v>1448.3333333333337</v>
      </c>
      <c r="K387" s="277">
        <v>1366.7</v>
      </c>
      <c r="L387" s="277">
        <v>1295.8499999999999</v>
      </c>
      <c r="M387" s="277">
        <v>31.803439999999998</v>
      </c>
    </row>
    <row r="388" spans="1:13">
      <c r="A388" s="268">
        <v>378</v>
      </c>
      <c r="B388" s="277" t="s">
        <v>278</v>
      </c>
      <c r="C388" s="278">
        <v>367</v>
      </c>
      <c r="D388" s="279">
        <v>370.3</v>
      </c>
      <c r="E388" s="279">
        <v>361.70000000000005</v>
      </c>
      <c r="F388" s="279">
        <v>356.40000000000003</v>
      </c>
      <c r="G388" s="279">
        <v>347.80000000000007</v>
      </c>
      <c r="H388" s="279">
        <v>375.6</v>
      </c>
      <c r="I388" s="279">
        <v>384.20000000000005</v>
      </c>
      <c r="J388" s="279">
        <v>389.5</v>
      </c>
      <c r="K388" s="277">
        <v>378.9</v>
      </c>
      <c r="L388" s="277">
        <v>365</v>
      </c>
      <c r="M388" s="277">
        <v>1.0605599999999999</v>
      </c>
    </row>
    <row r="389" spans="1:13">
      <c r="A389" s="268">
        <v>379</v>
      </c>
      <c r="B389" s="277" t="s">
        <v>496</v>
      </c>
      <c r="C389" s="278">
        <v>402.7</v>
      </c>
      <c r="D389" s="279">
        <v>404.45</v>
      </c>
      <c r="E389" s="279">
        <v>393.9</v>
      </c>
      <c r="F389" s="279">
        <v>385.09999999999997</v>
      </c>
      <c r="G389" s="279">
        <v>374.54999999999995</v>
      </c>
      <c r="H389" s="279">
        <v>413.25</v>
      </c>
      <c r="I389" s="279">
        <v>423.80000000000007</v>
      </c>
      <c r="J389" s="279">
        <v>432.6</v>
      </c>
      <c r="K389" s="277">
        <v>415</v>
      </c>
      <c r="L389" s="277">
        <v>395.65</v>
      </c>
      <c r="M389" s="277">
        <v>6.1196099999999998</v>
      </c>
    </row>
    <row r="390" spans="1:13">
      <c r="A390" s="268">
        <v>380</v>
      </c>
      <c r="B390" s="277" t="s">
        <v>498</v>
      </c>
      <c r="C390" s="278">
        <v>119.2</v>
      </c>
      <c r="D390" s="279">
        <v>118.53333333333335</v>
      </c>
      <c r="E390" s="279">
        <v>114.76666666666669</v>
      </c>
      <c r="F390" s="279">
        <v>110.33333333333334</v>
      </c>
      <c r="G390" s="279">
        <v>106.56666666666669</v>
      </c>
      <c r="H390" s="279">
        <v>122.9666666666667</v>
      </c>
      <c r="I390" s="279">
        <v>126.73333333333335</v>
      </c>
      <c r="J390" s="279">
        <v>131.16666666666669</v>
      </c>
      <c r="K390" s="277">
        <v>122.3</v>
      </c>
      <c r="L390" s="277">
        <v>114.1</v>
      </c>
      <c r="M390" s="277">
        <v>24.942959999999999</v>
      </c>
    </row>
    <row r="391" spans="1:13">
      <c r="A391" s="268">
        <v>381</v>
      </c>
      <c r="B391" s="277" t="s">
        <v>279</v>
      </c>
      <c r="C391" s="278">
        <v>467.1</v>
      </c>
      <c r="D391" s="279">
        <v>466.7</v>
      </c>
      <c r="E391" s="279">
        <v>465.4</v>
      </c>
      <c r="F391" s="279">
        <v>463.7</v>
      </c>
      <c r="G391" s="279">
        <v>462.4</v>
      </c>
      <c r="H391" s="279">
        <v>468.4</v>
      </c>
      <c r="I391" s="279">
        <v>469.70000000000005</v>
      </c>
      <c r="J391" s="279">
        <v>471.4</v>
      </c>
      <c r="K391" s="277">
        <v>468</v>
      </c>
      <c r="L391" s="277">
        <v>465</v>
      </c>
      <c r="M391" s="277">
        <v>0.70606999999999998</v>
      </c>
    </row>
    <row r="392" spans="1:13">
      <c r="A392" s="268">
        <v>382</v>
      </c>
      <c r="B392" s="277" t="s">
        <v>499</v>
      </c>
      <c r="C392" s="278">
        <v>297.85000000000002</v>
      </c>
      <c r="D392" s="279">
        <v>297.13333333333333</v>
      </c>
      <c r="E392" s="279">
        <v>292.31666666666666</v>
      </c>
      <c r="F392" s="279">
        <v>286.78333333333336</v>
      </c>
      <c r="G392" s="279">
        <v>281.9666666666667</v>
      </c>
      <c r="H392" s="279">
        <v>302.66666666666663</v>
      </c>
      <c r="I392" s="279">
        <v>307.48333333333323</v>
      </c>
      <c r="J392" s="279">
        <v>313.01666666666659</v>
      </c>
      <c r="K392" s="277">
        <v>301.95</v>
      </c>
      <c r="L392" s="277">
        <v>291.60000000000002</v>
      </c>
      <c r="M392" s="277">
        <v>8.4193200000000008</v>
      </c>
    </row>
    <row r="393" spans="1:13">
      <c r="A393" s="268">
        <v>383</v>
      </c>
      <c r="B393" s="277" t="s">
        <v>167</v>
      </c>
      <c r="C393" s="278">
        <v>718.7</v>
      </c>
      <c r="D393" s="279">
        <v>710.5</v>
      </c>
      <c r="E393" s="279">
        <v>698.2</v>
      </c>
      <c r="F393" s="279">
        <v>677.7</v>
      </c>
      <c r="G393" s="279">
        <v>665.40000000000009</v>
      </c>
      <c r="H393" s="279">
        <v>731</v>
      </c>
      <c r="I393" s="279">
        <v>743.3</v>
      </c>
      <c r="J393" s="279">
        <v>763.8</v>
      </c>
      <c r="K393" s="277">
        <v>722.8</v>
      </c>
      <c r="L393" s="277">
        <v>690</v>
      </c>
      <c r="M393" s="277">
        <v>15.4838</v>
      </c>
    </row>
    <row r="394" spans="1:13">
      <c r="A394" s="268">
        <v>384</v>
      </c>
      <c r="B394" s="277" t="s">
        <v>501</v>
      </c>
      <c r="C394" s="278">
        <v>1149.75</v>
      </c>
      <c r="D394" s="279">
        <v>1156.55</v>
      </c>
      <c r="E394" s="279">
        <v>1133.1499999999999</v>
      </c>
      <c r="F394" s="279">
        <v>1116.55</v>
      </c>
      <c r="G394" s="279">
        <v>1093.1499999999999</v>
      </c>
      <c r="H394" s="279">
        <v>1173.1499999999999</v>
      </c>
      <c r="I394" s="279">
        <v>1196.55</v>
      </c>
      <c r="J394" s="279">
        <v>1213.1499999999999</v>
      </c>
      <c r="K394" s="277">
        <v>1179.95</v>
      </c>
      <c r="L394" s="277">
        <v>1139.95</v>
      </c>
      <c r="M394" s="277">
        <v>0.11257</v>
      </c>
    </row>
    <row r="395" spans="1:13">
      <c r="A395" s="268">
        <v>385</v>
      </c>
      <c r="B395" s="277" t="s">
        <v>502</v>
      </c>
      <c r="C395" s="278">
        <v>284.2</v>
      </c>
      <c r="D395" s="279">
        <v>283.34999999999997</v>
      </c>
      <c r="E395" s="279">
        <v>277.04999999999995</v>
      </c>
      <c r="F395" s="279">
        <v>269.89999999999998</v>
      </c>
      <c r="G395" s="279">
        <v>263.59999999999997</v>
      </c>
      <c r="H395" s="279">
        <v>290.49999999999994</v>
      </c>
      <c r="I395" s="279">
        <v>296.8</v>
      </c>
      <c r="J395" s="279">
        <v>303.94999999999993</v>
      </c>
      <c r="K395" s="277">
        <v>289.64999999999998</v>
      </c>
      <c r="L395" s="277">
        <v>276.2</v>
      </c>
      <c r="M395" s="277">
        <v>18.389250000000001</v>
      </c>
    </row>
    <row r="396" spans="1:13">
      <c r="A396" s="268">
        <v>386</v>
      </c>
      <c r="B396" s="277" t="s">
        <v>168</v>
      </c>
      <c r="C396" s="278">
        <v>182.15</v>
      </c>
      <c r="D396" s="279">
        <v>183.5333333333333</v>
      </c>
      <c r="E396" s="279">
        <v>177.06666666666661</v>
      </c>
      <c r="F396" s="279">
        <v>171.98333333333329</v>
      </c>
      <c r="G396" s="279">
        <v>165.51666666666659</v>
      </c>
      <c r="H396" s="279">
        <v>188.61666666666662</v>
      </c>
      <c r="I396" s="279">
        <v>195.08333333333331</v>
      </c>
      <c r="J396" s="279">
        <v>200.16666666666663</v>
      </c>
      <c r="K396" s="277">
        <v>190</v>
      </c>
      <c r="L396" s="277">
        <v>178.45</v>
      </c>
      <c r="M396" s="277">
        <v>366.07695000000001</v>
      </c>
    </row>
    <row r="397" spans="1:13">
      <c r="A397" s="268">
        <v>387</v>
      </c>
      <c r="B397" s="277" t="s">
        <v>500</v>
      </c>
      <c r="C397" s="278">
        <v>49.5</v>
      </c>
      <c r="D397" s="279">
        <v>49.449999999999996</v>
      </c>
      <c r="E397" s="279">
        <v>48.899999999999991</v>
      </c>
      <c r="F397" s="279">
        <v>48.3</v>
      </c>
      <c r="G397" s="279">
        <v>47.749999999999993</v>
      </c>
      <c r="H397" s="279">
        <v>50.04999999999999</v>
      </c>
      <c r="I397" s="279">
        <v>50.599999999999987</v>
      </c>
      <c r="J397" s="279">
        <v>51.199999999999989</v>
      </c>
      <c r="K397" s="277">
        <v>50</v>
      </c>
      <c r="L397" s="277">
        <v>48.85</v>
      </c>
      <c r="M397" s="277">
        <v>14.51281</v>
      </c>
    </row>
    <row r="398" spans="1:13">
      <c r="A398" s="268">
        <v>388</v>
      </c>
      <c r="B398" s="277" t="s">
        <v>169</v>
      </c>
      <c r="C398" s="278">
        <v>114.6</v>
      </c>
      <c r="D398" s="279">
        <v>114.18333333333334</v>
      </c>
      <c r="E398" s="279">
        <v>111.86666666666667</v>
      </c>
      <c r="F398" s="279">
        <v>109.13333333333334</v>
      </c>
      <c r="G398" s="279">
        <v>106.81666666666668</v>
      </c>
      <c r="H398" s="279">
        <v>116.91666666666667</v>
      </c>
      <c r="I398" s="279">
        <v>119.23333333333333</v>
      </c>
      <c r="J398" s="279">
        <v>121.96666666666667</v>
      </c>
      <c r="K398" s="277">
        <v>116.5</v>
      </c>
      <c r="L398" s="277">
        <v>111.45</v>
      </c>
      <c r="M398" s="277">
        <v>167.14892</v>
      </c>
    </row>
    <row r="399" spans="1:13">
      <c r="A399" s="268">
        <v>389</v>
      </c>
      <c r="B399" s="277" t="s">
        <v>503</v>
      </c>
      <c r="C399" s="278">
        <v>115.5</v>
      </c>
      <c r="D399" s="279">
        <v>116.73333333333333</v>
      </c>
      <c r="E399" s="279">
        <v>113.76666666666667</v>
      </c>
      <c r="F399" s="279">
        <v>112.03333333333333</v>
      </c>
      <c r="G399" s="279">
        <v>109.06666666666666</v>
      </c>
      <c r="H399" s="279">
        <v>118.46666666666667</v>
      </c>
      <c r="I399" s="279">
        <v>121.43333333333334</v>
      </c>
      <c r="J399" s="279">
        <v>123.16666666666667</v>
      </c>
      <c r="K399" s="277">
        <v>119.7</v>
      </c>
      <c r="L399" s="277">
        <v>115</v>
      </c>
      <c r="M399" s="277">
        <v>5.3519300000000003</v>
      </c>
    </row>
    <row r="400" spans="1:13">
      <c r="A400" s="268">
        <v>390</v>
      </c>
      <c r="B400" s="277" t="s">
        <v>504</v>
      </c>
      <c r="C400" s="278">
        <v>640.95000000000005</v>
      </c>
      <c r="D400" s="279">
        <v>641.94999999999993</v>
      </c>
      <c r="E400" s="279">
        <v>634.14999999999986</v>
      </c>
      <c r="F400" s="279">
        <v>627.34999999999991</v>
      </c>
      <c r="G400" s="279">
        <v>619.54999999999984</v>
      </c>
      <c r="H400" s="279">
        <v>648.74999999999989</v>
      </c>
      <c r="I400" s="279">
        <v>656.54999999999984</v>
      </c>
      <c r="J400" s="279">
        <v>663.34999999999991</v>
      </c>
      <c r="K400" s="277">
        <v>649.75</v>
      </c>
      <c r="L400" s="277">
        <v>635.15</v>
      </c>
      <c r="M400" s="277">
        <v>1.30321</v>
      </c>
    </row>
    <row r="401" spans="1:13">
      <c r="A401" s="268">
        <v>391</v>
      </c>
      <c r="B401" s="277" t="s">
        <v>170</v>
      </c>
      <c r="C401" s="278">
        <v>2097.0500000000002</v>
      </c>
      <c r="D401" s="279">
        <v>2102.9833333333336</v>
      </c>
      <c r="E401" s="279">
        <v>2082.0666666666671</v>
      </c>
      <c r="F401" s="279">
        <v>2067.0833333333335</v>
      </c>
      <c r="G401" s="279">
        <v>2046.166666666667</v>
      </c>
      <c r="H401" s="279">
        <v>2117.9666666666672</v>
      </c>
      <c r="I401" s="279">
        <v>2138.8833333333332</v>
      </c>
      <c r="J401" s="279">
        <v>2153.8666666666672</v>
      </c>
      <c r="K401" s="277">
        <v>2123.9</v>
      </c>
      <c r="L401" s="277">
        <v>2088</v>
      </c>
      <c r="M401" s="277">
        <v>104.02292</v>
      </c>
    </row>
    <row r="402" spans="1:13">
      <c r="A402" s="268">
        <v>392</v>
      </c>
      <c r="B402" s="277" t="s">
        <v>519</v>
      </c>
      <c r="C402" s="278">
        <v>9.8000000000000007</v>
      </c>
      <c r="D402" s="279">
        <v>9.8333333333333339</v>
      </c>
      <c r="E402" s="279">
        <v>9.6166666666666671</v>
      </c>
      <c r="F402" s="279">
        <v>9.4333333333333336</v>
      </c>
      <c r="G402" s="279">
        <v>9.2166666666666668</v>
      </c>
      <c r="H402" s="279">
        <v>10.016666666666667</v>
      </c>
      <c r="I402" s="279">
        <v>10.233333333333333</v>
      </c>
      <c r="J402" s="279">
        <v>10.416666666666668</v>
      </c>
      <c r="K402" s="277">
        <v>10.050000000000001</v>
      </c>
      <c r="L402" s="277">
        <v>9.65</v>
      </c>
      <c r="M402" s="277">
        <v>11.228590000000001</v>
      </c>
    </row>
    <row r="403" spans="1:13">
      <c r="A403" s="268">
        <v>393</v>
      </c>
      <c r="B403" s="277" t="s">
        <v>508</v>
      </c>
      <c r="C403" s="278">
        <v>146.44999999999999</v>
      </c>
      <c r="D403" s="279">
        <v>143.71666666666667</v>
      </c>
      <c r="E403" s="279">
        <v>140.98333333333335</v>
      </c>
      <c r="F403" s="279">
        <v>135.51666666666668</v>
      </c>
      <c r="G403" s="279">
        <v>132.78333333333336</v>
      </c>
      <c r="H403" s="279">
        <v>149.18333333333334</v>
      </c>
      <c r="I403" s="279">
        <v>151.91666666666663</v>
      </c>
      <c r="J403" s="279">
        <v>157.38333333333333</v>
      </c>
      <c r="K403" s="277">
        <v>146.44999999999999</v>
      </c>
      <c r="L403" s="277">
        <v>138.25</v>
      </c>
      <c r="M403" s="277">
        <v>8.56508</v>
      </c>
    </row>
    <row r="404" spans="1:13">
      <c r="A404" s="268">
        <v>394</v>
      </c>
      <c r="B404" s="277" t="s">
        <v>495</v>
      </c>
      <c r="C404" s="278">
        <v>253.95</v>
      </c>
      <c r="D404" s="279">
        <v>254.46666666666667</v>
      </c>
      <c r="E404" s="279">
        <v>251.73333333333335</v>
      </c>
      <c r="F404" s="279">
        <v>249.51666666666668</v>
      </c>
      <c r="G404" s="279">
        <v>246.78333333333336</v>
      </c>
      <c r="H404" s="279">
        <v>256.68333333333334</v>
      </c>
      <c r="I404" s="279">
        <v>259.41666666666663</v>
      </c>
      <c r="J404" s="279">
        <v>261.63333333333333</v>
      </c>
      <c r="K404" s="277">
        <v>257.2</v>
      </c>
      <c r="L404" s="277">
        <v>252.25</v>
      </c>
      <c r="M404" s="277">
        <v>4.6850199999999997</v>
      </c>
    </row>
    <row r="405" spans="1:13">
      <c r="A405" s="268">
        <v>395</v>
      </c>
      <c r="B405" s="277" t="s">
        <v>497</v>
      </c>
      <c r="C405" s="278">
        <v>23.1</v>
      </c>
      <c r="D405" s="279">
        <v>23.05</v>
      </c>
      <c r="E405" s="279">
        <v>22.8</v>
      </c>
      <c r="F405" s="279">
        <v>22.5</v>
      </c>
      <c r="G405" s="279">
        <v>22.25</v>
      </c>
      <c r="H405" s="279">
        <v>23.35</v>
      </c>
      <c r="I405" s="279">
        <v>23.6</v>
      </c>
      <c r="J405" s="279">
        <v>23.900000000000002</v>
      </c>
      <c r="K405" s="277">
        <v>23.3</v>
      </c>
      <c r="L405" s="277">
        <v>22.75</v>
      </c>
      <c r="M405" s="277">
        <v>95.955420000000004</v>
      </c>
    </row>
    <row r="406" spans="1:13">
      <c r="A406" s="268">
        <v>396</v>
      </c>
      <c r="B406" s="277" t="s">
        <v>512</v>
      </c>
      <c r="C406" s="278">
        <v>49.9</v>
      </c>
      <c r="D406" s="279">
        <v>50</v>
      </c>
      <c r="E406" s="279">
        <v>48.5</v>
      </c>
      <c r="F406" s="279">
        <v>47.1</v>
      </c>
      <c r="G406" s="279">
        <v>45.6</v>
      </c>
      <c r="H406" s="279">
        <v>51.4</v>
      </c>
      <c r="I406" s="279">
        <v>52.9</v>
      </c>
      <c r="J406" s="279">
        <v>54.3</v>
      </c>
      <c r="K406" s="277">
        <v>51.5</v>
      </c>
      <c r="L406" s="277">
        <v>48.6</v>
      </c>
      <c r="M406" s="277">
        <v>8.0063800000000001</v>
      </c>
    </row>
    <row r="407" spans="1:13">
      <c r="A407" s="268">
        <v>397</v>
      </c>
      <c r="B407" s="277" t="s">
        <v>171</v>
      </c>
      <c r="C407" s="278">
        <v>41.8</v>
      </c>
      <c r="D407" s="279">
        <v>41.216666666666669</v>
      </c>
      <c r="E407" s="279">
        <v>40.233333333333334</v>
      </c>
      <c r="F407" s="279">
        <v>38.666666666666664</v>
      </c>
      <c r="G407" s="279">
        <v>37.68333333333333</v>
      </c>
      <c r="H407" s="279">
        <v>42.783333333333339</v>
      </c>
      <c r="I407" s="279">
        <v>43.766666666666673</v>
      </c>
      <c r="J407" s="279">
        <v>45.333333333333343</v>
      </c>
      <c r="K407" s="277">
        <v>42.2</v>
      </c>
      <c r="L407" s="277">
        <v>39.65</v>
      </c>
      <c r="M407" s="277">
        <v>291.29315000000003</v>
      </c>
    </row>
    <row r="408" spans="1:13">
      <c r="A408" s="268">
        <v>398</v>
      </c>
      <c r="B408" s="277" t="s">
        <v>513</v>
      </c>
      <c r="C408" s="278">
        <v>8411.6</v>
      </c>
      <c r="D408" s="279">
        <v>8386.6999999999989</v>
      </c>
      <c r="E408" s="279">
        <v>8325.3999999999978</v>
      </c>
      <c r="F408" s="279">
        <v>8239.1999999999989</v>
      </c>
      <c r="G408" s="279">
        <v>8177.8999999999978</v>
      </c>
      <c r="H408" s="279">
        <v>8472.8999999999978</v>
      </c>
      <c r="I408" s="279">
        <v>8534.1999999999971</v>
      </c>
      <c r="J408" s="279">
        <v>8620.3999999999978</v>
      </c>
      <c r="K408" s="277">
        <v>8448</v>
      </c>
      <c r="L408" s="277">
        <v>8300.5</v>
      </c>
      <c r="M408" s="277">
        <v>0.14606</v>
      </c>
    </row>
    <row r="409" spans="1:13">
      <c r="A409" s="268">
        <v>399</v>
      </c>
      <c r="B409" s="277" t="s">
        <v>3524</v>
      </c>
      <c r="C409" s="278">
        <v>808.5</v>
      </c>
      <c r="D409" s="279">
        <v>811.35</v>
      </c>
      <c r="E409" s="279">
        <v>804.15000000000009</v>
      </c>
      <c r="F409" s="279">
        <v>799.80000000000007</v>
      </c>
      <c r="G409" s="279">
        <v>792.60000000000014</v>
      </c>
      <c r="H409" s="279">
        <v>815.7</v>
      </c>
      <c r="I409" s="279">
        <v>822.90000000000009</v>
      </c>
      <c r="J409" s="279">
        <v>827.25</v>
      </c>
      <c r="K409" s="277">
        <v>818.55</v>
      </c>
      <c r="L409" s="277">
        <v>807</v>
      </c>
      <c r="M409" s="277">
        <v>17.430530000000001</v>
      </c>
    </row>
    <row r="410" spans="1:13">
      <c r="A410" s="268">
        <v>400</v>
      </c>
      <c r="B410" s="277" t="s">
        <v>280</v>
      </c>
      <c r="C410" s="278">
        <v>852.85</v>
      </c>
      <c r="D410" s="279">
        <v>855.5333333333333</v>
      </c>
      <c r="E410" s="279">
        <v>846.31666666666661</v>
      </c>
      <c r="F410" s="279">
        <v>839.7833333333333</v>
      </c>
      <c r="G410" s="279">
        <v>830.56666666666661</v>
      </c>
      <c r="H410" s="279">
        <v>862.06666666666661</v>
      </c>
      <c r="I410" s="279">
        <v>871.2833333333333</v>
      </c>
      <c r="J410" s="279">
        <v>877.81666666666661</v>
      </c>
      <c r="K410" s="277">
        <v>864.75</v>
      </c>
      <c r="L410" s="277">
        <v>849</v>
      </c>
      <c r="M410" s="277">
        <v>6.6013799999999998</v>
      </c>
    </row>
    <row r="411" spans="1:13">
      <c r="A411" s="268">
        <v>401</v>
      </c>
      <c r="B411" s="277" t="s">
        <v>172</v>
      </c>
      <c r="C411" s="278">
        <v>194.75</v>
      </c>
      <c r="D411" s="279">
        <v>194.78333333333333</v>
      </c>
      <c r="E411" s="279">
        <v>193.21666666666667</v>
      </c>
      <c r="F411" s="279">
        <v>191.68333333333334</v>
      </c>
      <c r="G411" s="279">
        <v>190.11666666666667</v>
      </c>
      <c r="H411" s="279">
        <v>196.31666666666666</v>
      </c>
      <c r="I411" s="279">
        <v>197.88333333333333</v>
      </c>
      <c r="J411" s="279">
        <v>199.41666666666666</v>
      </c>
      <c r="K411" s="277">
        <v>196.35</v>
      </c>
      <c r="L411" s="277">
        <v>193.25</v>
      </c>
      <c r="M411" s="277">
        <v>375.05378999999999</v>
      </c>
    </row>
    <row r="412" spans="1:13">
      <c r="A412" s="268">
        <v>402</v>
      </c>
      <c r="B412" s="277" t="s">
        <v>514</v>
      </c>
      <c r="C412" s="278">
        <v>3494.9</v>
      </c>
      <c r="D412" s="279">
        <v>3498.3000000000006</v>
      </c>
      <c r="E412" s="279">
        <v>3460.6500000000015</v>
      </c>
      <c r="F412" s="279">
        <v>3426.400000000001</v>
      </c>
      <c r="G412" s="279">
        <v>3388.7500000000018</v>
      </c>
      <c r="H412" s="279">
        <v>3532.5500000000011</v>
      </c>
      <c r="I412" s="279">
        <v>3570.2</v>
      </c>
      <c r="J412" s="279">
        <v>3604.4500000000007</v>
      </c>
      <c r="K412" s="277">
        <v>3535.95</v>
      </c>
      <c r="L412" s="277">
        <v>3464.05</v>
      </c>
      <c r="M412" s="277">
        <v>4.8509999999999998E-2</v>
      </c>
    </row>
    <row r="413" spans="1:13">
      <c r="A413" s="268">
        <v>403</v>
      </c>
      <c r="B413" s="277" t="s">
        <v>2403</v>
      </c>
      <c r="C413" s="278">
        <v>83.8</v>
      </c>
      <c r="D413" s="279">
        <v>82.483333333333334</v>
      </c>
      <c r="E413" s="279">
        <v>79.416666666666671</v>
      </c>
      <c r="F413" s="279">
        <v>75.033333333333331</v>
      </c>
      <c r="G413" s="279">
        <v>71.966666666666669</v>
      </c>
      <c r="H413" s="279">
        <v>86.866666666666674</v>
      </c>
      <c r="I413" s="279">
        <v>89.933333333333337</v>
      </c>
      <c r="J413" s="279">
        <v>94.316666666666677</v>
      </c>
      <c r="K413" s="277">
        <v>85.55</v>
      </c>
      <c r="L413" s="277">
        <v>78.099999999999994</v>
      </c>
      <c r="M413" s="277">
        <v>7.5380900000000004</v>
      </c>
    </row>
    <row r="414" spans="1:13">
      <c r="A414" s="268">
        <v>404</v>
      </c>
      <c r="B414" s="277" t="s">
        <v>2405</v>
      </c>
      <c r="C414" s="278">
        <v>61.25</v>
      </c>
      <c r="D414" s="279">
        <v>61.183333333333337</v>
      </c>
      <c r="E414" s="279">
        <v>59.866666666666674</v>
      </c>
      <c r="F414" s="279">
        <v>58.483333333333334</v>
      </c>
      <c r="G414" s="279">
        <v>57.166666666666671</v>
      </c>
      <c r="H414" s="279">
        <v>62.566666666666677</v>
      </c>
      <c r="I414" s="279">
        <v>63.88333333333334</v>
      </c>
      <c r="J414" s="279">
        <v>65.26666666666668</v>
      </c>
      <c r="K414" s="277">
        <v>62.5</v>
      </c>
      <c r="L414" s="277">
        <v>59.8</v>
      </c>
      <c r="M414" s="277">
        <v>35.54072</v>
      </c>
    </row>
    <row r="415" spans="1:13">
      <c r="A415" s="268">
        <v>405</v>
      </c>
      <c r="B415" s="277" t="s">
        <v>2413</v>
      </c>
      <c r="C415" s="278">
        <v>130.9</v>
      </c>
      <c r="D415" s="279">
        <v>130.88333333333333</v>
      </c>
      <c r="E415" s="279">
        <v>128.76666666666665</v>
      </c>
      <c r="F415" s="279">
        <v>126.63333333333333</v>
      </c>
      <c r="G415" s="279">
        <v>124.51666666666665</v>
      </c>
      <c r="H415" s="279">
        <v>133.01666666666665</v>
      </c>
      <c r="I415" s="279">
        <v>135.13333333333333</v>
      </c>
      <c r="J415" s="279">
        <v>137.26666666666665</v>
      </c>
      <c r="K415" s="277">
        <v>133</v>
      </c>
      <c r="L415" s="277">
        <v>128.75</v>
      </c>
      <c r="M415" s="277">
        <v>15.1</v>
      </c>
    </row>
    <row r="416" spans="1:13">
      <c r="A416" s="268">
        <v>406</v>
      </c>
      <c r="B416" s="277" t="s">
        <v>516</v>
      </c>
      <c r="C416" s="278">
        <v>1395.25</v>
      </c>
      <c r="D416" s="279">
        <v>1399.7833333333335</v>
      </c>
      <c r="E416" s="279">
        <v>1360.7666666666671</v>
      </c>
      <c r="F416" s="279">
        <v>1326.2833333333335</v>
      </c>
      <c r="G416" s="279">
        <v>1287.2666666666671</v>
      </c>
      <c r="H416" s="279">
        <v>1434.2666666666671</v>
      </c>
      <c r="I416" s="279">
        <v>1473.2833333333335</v>
      </c>
      <c r="J416" s="279">
        <v>1507.7666666666671</v>
      </c>
      <c r="K416" s="277">
        <v>1438.8</v>
      </c>
      <c r="L416" s="277">
        <v>1365.3</v>
      </c>
      <c r="M416" s="277">
        <v>0.29258000000000001</v>
      </c>
    </row>
    <row r="417" spans="1:13">
      <c r="A417" s="268">
        <v>407</v>
      </c>
      <c r="B417" s="277" t="s">
        <v>518</v>
      </c>
      <c r="C417" s="278">
        <v>172.85</v>
      </c>
      <c r="D417" s="279">
        <v>172.85</v>
      </c>
      <c r="E417" s="279">
        <v>165.75</v>
      </c>
      <c r="F417" s="279">
        <v>158.65</v>
      </c>
      <c r="G417" s="279">
        <v>151.55000000000001</v>
      </c>
      <c r="H417" s="279">
        <v>179.95</v>
      </c>
      <c r="I417" s="279">
        <v>187.04999999999995</v>
      </c>
      <c r="J417" s="279">
        <v>194.14999999999998</v>
      </c>
      <c r="K417" s="277">
        <v>179.95</v>
      </c>
      <c r="L417" s="277">
        <v>165.75</v>
      </c>
      <c r="M417" s="277">
        <v>11.296060000000001</v>
      </c>
    </row>
    <row r="418" spans="1:13">
      <c r="A418" s="268">
        <v>408</v>
      </c>
      <c r="B418" s="277" t="s">
        <v>173</v>
      </c>
      <c r="C418" s="278">
        <v>22080.2</v>
      </c>
      <c r="D418" s="279">
        <v>22034.95</v>
      </c>
      <c r="E418" s="279">
        <v>21833.45</v>
      </c>
      <c r="F418" s="279">
        <v>21586.7</v>
      </c>
      <c r="G418" s="279">
        <v>21385.200000000001</v>
      </c>
      <c r="H418" s="279">
        <v>22281.7</v>
      </c>
      <c r="I418" s="279">
        <v>22483.200000000001</v>
      </c>
      <c r="J418" s="279">
        <v>22729.95</v>
      </c>
      <c r="K418" s="277">
        <v>22236.45</v>
      </c>
      <c r="L418" s="277">
        <v>21788.2</v>
      </c>
      <c r="M418" s="277">
        <v>0.37684000000000001</v>
      </c>
    </row>
    <row r="419" spans="1:13">
      <c r="A419" s="268">
        <v>409</v>
      </c>
      <c r="B419" s="277" t="s">
        <v>520</v>
      </c>
      <c r="C419" s="278">
        <v>978.65</v>
      </c>
      <c r="D419" s="279">
        <v>979.5333333333333</v>
      </c>
      <c r="E419" s="279">
        <v>929.11666666666656</v>
      </c>
      <c r="F419" s="279">
        <v>879.58333333333326</v>
      </c>
      <c r="G419" s="279">
        <v>829.16666666666652</v>
      </c>
      <c r="H419" s="279">
        <v>1029.0666666666666</v>
      </c>
      <c r="I419" s="279">
        <v>1079.4833333333333</v>
      </c>
      <c r="J419" s="279">
        <v>1129.0166666666667</v>
      </c>
      <c r="K419" s="277">
        <v>1029.95</v>
      </c>
      <c r="L419" s="277">
        <v>930</v>
      </c>
      <c r="M419" s="277">
        <v>1.5199</v>
      </c>
    </row>
    <row r="420" spans="1:13">
      <c r="A420" s="268">
        <v>410</v>
      </c>
      <c r="B420" s="277" t="s">
        <v>174</v>
      </c>
      <c r="C420" s="278">
        <v>1216.4000000000001</v>
      </c>
      <c r="D420" s="279">
        <v>1219.1833333333334</v>
      </c>
      <c r="E420" s="279">
        <v>1204.6666666666667</v>
      </c>
      <c r="F420" s="279">
        <v>1192.9333333333334</v>
      </c>
      <c r="G420" s="279">
        <v>1178.4166666666667</v>
      </c>
      <c r="H420" s="279">
        <v>1230.9166666666667</v>
      </c>
      <c r="I420" s="279">
        <v>1245.4333333333332</v>
      </c>
      <c r="J420" s="279">
        <v>1257.1666666666667</v>
      </c>
      <c r="K420" s="277">
        <v>1233.7</v>
      </c>
      <c r="L420" s="277">
        <v>1207.45</v>
      </c>
      <c r="M420" s="277">
        <v>6.1025099999999997</v>
      </c>
    </row>
    <row r="421" spans="1:13">
      <c r="A421" s="268">
        <v>411</v>
      </c>
      <c r="B421" s="277" t="s">
        <v>515</v>
      </c>
      <c r="C421" s="278">
        <v>388.35</v>
      </c>
      <c r="D421" s="279">
        <v>389.23333333333335</v>
      </c>
      <c r="E421" s="279">
        <v>383.9666666666667</v>
      </c>
      <c r="F421" s="279">
        <v>379.58333333333337</v>
      </c>
      <c r="G421" s="279">
        <v>374.31666666666672</v>
      </c>
      <c r="H421" s="279">
        <v>393.61666666666667</v>
      </c>
      <c r="I421" s="279">
        <v>398.88333333333333</v>
      </c>
      <c r="J421" s="279">
        <v>403.26666666666665</v>
      </c>
      <c r="K421" s="277">
        <v>394.5</v>
      </c>
      <c r="L421" s="277">
        <v>384.85</v>
      </c>
      <c r="M421" s="277">
        <v>0.35404999999999998</v>
      </c>
    </row>
    <row r="422" spans="1:13">
      <c r="A422" s="268">
        <v>412</v>
      </c>
      <c r="B422" s="277" t="s">
        <v>510</v>
      </c>
      <c r="C422" s="278">
        <v>24.95</v>
      </c>
      <c r="D422" s="279">
        <v>24.416666666666668</v>
      </c>
      <c r="E422" s="279">
        <v>23.733333333333334</v>
      </c>
      <c r="F422" s="279">
        <v>22.516666666666666</v>
      </c>
      <c r="G422" s="279">
        <v>21.833333333333332</v>
      </c>
      <c r="H422" s="279">
        <v>25.633333333333336</v>
      </c>
      <c r="I422" s="279">
        <v>26.316666666666666</v>
      </c>
      <c r="J422" s="279">
        <v>27.533333333333339</v>
      </c>
      <c r="K422" s="277">
        <v>25.1</v>
      </c>
      <c r="L422" s="277">
        <v>23.2</v>
      </c>
      <c r="M422" s="277">
        <v>112.96953000000001</v>
      </c>
    </row>
    <row r="423" spans="1:13">
      <c r="A423" s="268">
        <v>413</v>
      </c>
      <c r="B423" s="277" t="s">
        <v>511</v>
      </c>
      <c r="C423" s="278">
        <v>1589.2</v>
      </c>
      <c r="D423" s="279">
        <v>1581.1666666666667</v>
      </c>
      <c r="E423" s="279">
        <v>1563.6333333333334</v>
      </c>
      <c r="F423" s="279">
        <v>1538.0666666666666</v>
      </c>
      <c r="G423" s="279">
        <v>1520.5333333333333</v>
      </c>
      <c r="H423" s="279">
        <v>1606.7333333333336</v>
      </c>
      <c r="I423" s="279">
        <v>1624.2666666666669</v>
      </c>
      <c r="J423" s="279">
        <v>1649.8333333333337</v>
      </c>
      <c r="K423" s="277">
        <v>1598.7</v>
      </c>
      <c r="L423" s="277">
        <v>1555.6</v>
      </c>
      <c r="M423" s="277">
        <v>0.15598999999999999</v>
      </c>
    </row>
    <row r="424" spans="1:13">
      <c r="A424" s="268">
        <v>414</v>
      </c>
      <c r="B424" s="277" t="s">
        <v>521</v>
      </c>
      <c r="C424" s="278">
        <v>266.35000000000002</v>
      </c>
      <c r="D424" s="279">
        <v>264.11666666666667</v>
      </c>
      <c r="E424" s="279">
        <v>255.23333333333335</v>
      </c>
      <c r="F424" s="279">
        <v>244.11666666666667</v>
      </c>
      <c r="G424" s="279">
        <v>235.23333333333335</v>
      </c>
      <c r="H424" s="279">
        <v>275.23333333333335</v>
      </c>
      <c r="I424" s="279">
        <v>284.11666666666667</v>
      </c>
      <c r="J424" s="279">
        <v>295.23333333333335</v>
      </c>
      <c r="K424" s="277">
        <v>273</v>
      </c>
      <c r="L424" s="277">
        <v>253</v>
      </c>
      <c r="M424" s="277">
        <v>7.8258200000000002</v>
      </c>
    </row>
    <row r="425" spans="1:13">
      <c r="A425" s="268">
        <v>415</v>
      </c>
      <c r="B425" s="277" t="s">
        <v>522</v>
      </c>
      <c r="C425" s="278">
        <v>1048.75</v>
      </c>
      <c r="D425" s="279">
        <v>1053.0833333333333</v>
      </c>
      <c r="E425" s="279">
        <v>1040.6666666666665</v>
      </c>
      <c r="F425" s="279">
        <v>1032.5833333333333</v>
      </c>
      <c r="G425" s="279">
        <v>1020.1666666666665</v>
      </c>
      <c r="H425" s="279">
        <v>1061.1666666666665</v>
      </c>
      <c r="I425" s="279">
        <v>1073.583333333333</v>
      </c>
      <c r="J425" s="279">
        <v>1081.6666666666665</v>
      </c>
      <c r="K425" s="277">
        <v>1065.5</v>
      </c>
      <c r="L425" s="277">
        <v>1045</v>
      </c>
      <c r="M425" s="277">
        <v>0.10196</v>
      </c>
    </row>
    <row r="426" spans="1:13">
      <c r="A426" s="268">
        <v>416</v>
      </c>
      <c r="B426" s="277" t="s">
        <v>523</v>
      </c>
      <c r="C426" s="278">
        <v>314.5</v>
      </c>
      <c r="D426" s="279">
        <v>315.33333333333331</v>
      </c>
      <c r="E426" s="279">
        <v>309.66666666666663</v>
      </c>
      <c r="F426" s="279">
        <v>304.83333333333331</v>
      </c>
      <c r="G426" s="279">
        <v>299.16666666666663</v>
      </c>
      <c r="H426" s="279">
        <v>320.16666666666663</v>
      </c>
      <c r="I426" s="279">
        <v>325.83333333333326</v>
      </c>
      <c r="J426" s="279">
        <v>330.66666666666663</v>
      </c>
      <c r="K426" s="277">
        <v>321</v>
      </c>
      <c r="L426" s="277">
        <v>310.5</v>
      </c>
      <c r="M426" s="277">
        <v>2.72512</v>
      </c>
    </row>
    <row r="427" spans="1:13">
      <c r="A427" s="268">
        <v>417</v>
      </c>
      <c r="B427" s="277" t="s">
        <v>524</v>
      </c>
      <c r="C427" s="278">
        <v>7.25</v>
      </c>
      <c r="D427" s="279">
        <v>7.3</v>
      </c>
      <c r="E427" s="279">
        <v>7.1</v>
      </c>
      <c r="F427" s="279">
        <v>6.95</v>
      </c>
      <c r="G427" s="279">
        <v>6.75</v>
      </c>
      <c r="H427" s="279">
        <v>7.4499999999999993</v>
      </c>
      <c r="I427" s="279">
        <v>7.65</v>
      </c>
      <c r="J427" s="279">
        <v>7.7999999999999989</v>
      </c>
      <c r="K427" s="277">
        <v>7.5</v>
      </c>
      <c r="L427" s="277">
        <v>7.15</v>
      </c>
      <c r="M427" s="277">
        <v>150.71054000000001</v>
      </c>
    </row>
    <row r="428" spans="1:13">
      <c r="A428" s="268">
        <v>418</v>
      </c>
      <c r="B428" s="277" t="s">
        <v>2517</v>
      </c>
      <c r="C428" s="278">
        <v>590.6</v>
      </c>
      <c r="D428" s="279">
        <v>587.86666666666667</v>
      </c>
      <c r="E428" s="279">
        <v>581.73333333333335</v>
      </c>
      <c r="F428" s="279">
        <v>572.86666666666667</v>
      </c>
      <c r="G428" s="279">
        <v>566.73333333333335</v>
      </c>
      <c r="H428" s="279">
        <v>596.73333333333335</v>
      </c>
      <c r="I428" s="279">
        <v>602.86666666666679</v>
      </c>
      <c r="J428" s="279">
        <v>611.73333333333335</v>
      </c>
      <c r="K428" s="277">
        <v>594</v>
      </c>
      <c r="L428" s="277">
        <v>579</v>
      </c>
      <c r="M428" s="277">
        <v>0.55884</v>
      </c>
    </row>
    <row r="429" spans="1:13">
      <c r="A429" s="268">
        <v>419</v>
      </c>
      <c r="B429" s="277" t="s">
        <v>527</v>
      </c>
      <c r="C429" s="278">
        <v>182.45</v>
      </c>
      <c r="D429" s="279">
        <v>183.61666666666667</v>
      </c>
      <c r="E429" s="279">
        <v>180.73333333333335</v>
      </c>
      <c r="F429" s="279">
        <v>179.01666666666668</v>
      </c>
      <c r="G429" s="279">
        <v>176.13333333333335</v>
      </c>
      <c r="H429" s="279">
        <v>185.33333333333334</v>
      </c>
      <c r="I429" s="279">
        <v>188.21666666666667</v>
      </c>
      <c r="J429" s="279">
        <v>189.93333333333334</v>
      </c>
      <c r="K429" s="277">
        <v>186.5</v>
      </c>
      <c r="L429" s="277">
        <v>181.9</v>
      </c>
      <c r="M429" s="277">
        <v>4.97194</v>
      </c>
    </row>
    <row r="430" spans="1:13">
      <c r="A430" s="268">
        <v>420</v>
      </c>
      <c r="B430" s="277" t="s">
        <v>2526</v>
      </c>
      <c r="C430" s="278">
        <v>51.5</v>
      </c>
      <c r="D430" s="279">
        <v>51.833333333333336</v>
      </c>
      <c r="E430" s="279">
        <v>49.166666666666671</v>
      </c>
      <c r="F430" s="279">
        <v>46.833333333333336</v>
      </c>
      <c r="G430" s="279">
        <v>44.166666666666671</v>
      </c>
      <c r="H430" s="279">
        <v>54.166666666666671</v>
      </c>
      <c r="I430" s="279">
        <v>56.833333333333343</v>
      </c>
      <c r="J430" s="279">
        <v>59.166666666666671</v>
      </c>
      <c r="K430" s="277">
        <v>54.5</v>
      </c>
      <c r="L430" s="277">
        <v>49.5</v>
      </c>
      <c r="M430" s="277">
        <v>117.24522</v>
      </c>
    </row>
    <row r="431" spans="1:13">
      <c r="A431" s="268">
        <v>421</v>
      </c>
      <c r="B431" s="277" t="s">
        <v>175</v>
      </c>
      <c r="C431" s="278">
        <v>4252.3500000000004</v>
      </c>
      <c r="D431" s="279">
        <v>4276.0333333333338</v>
      </c>
      <c r="E431" s="279">
        <v>4202.0666666666675</v>
      </c>
      <c r="F431" s="279">
        <v>4151.7833333333338</v>
      </c>
      <c r="G431" s="279">
        <v>4077.8166666666675</v>
      </c>
      <c r="H431" s="279">
        <v>4326.3166666666675</v>
      </c>
      <c r="I431" s="279">
        <v>4400.2833333333328</v>
      </c>
      <c r="J431" s="279">
        <v>4450.5666666666675</v>
      </c>
      <c r="K431" s="277">
        <v>4350</v>
      </c>
      <c r="L431" s="277">
        <v>4225.75</v>
      </c>
      <c r="M431" s="277">
        <v>2.82558</v>
      </c>
    </row>
    <row r="432" spans="1:13">
      <c r="A432" s="268">
        <v>422</v>
      </c>
      <c r="B432" s="277" t="s">
        <v>176</v>
      </c>
      <c r="C432" s="286">
        <v>687.8</v>
      </c>
      <c r="D432" s="287">
        <v>687.44999999999993</v>
      </c>
      <c r="E432" s="287">
        <v>678.39999999999986</v>
      </c>
      <c r="F432" s="287">
        <v>668.99999999999989</v>
      </c>
      <c r="G432" s="287">
        <v>659.94999999999982</v>
      </c>
      <c r="H432" s="287">
        <v>696.84999999999991</v>
      </c>
      <c r="I432" s="287">
        <v>705.89999999999986</v>
      </c>
      <c r="J432" s="287">
        <v>715.3</v>
      </c>
      <c r="K432" s="288">
        <v>696.5</v>
      </c>
      <c r="L432" s="288">
        <v>678.05</v>
      </c>
      <c r="M432" s="288">
        <v>29.251709999999999</v>
      </c>
    </row>
    <row r="433" spans="1:13">
      <c r="A433" s="268">
        <v>423</v>
      </c>
      <c r="B433" s="277" t="s">
        <v>177</v>
      </c>
      <c r="C433" s="277">
        <v>568.04999999999995</v>
      </c>
      <c r="D433" s="279">
        <v>570.25</v>
      </c>
      <c r="E433" s="279">
        <v>563.79999999999995</v>
      </c>
      <c r="F433" s="279">
        <v>559.54999999999995</v>
      </c>
      <c r="G433" s="279">
        <v>553.09999999999991</v>
      </c>
      <c r="H433" s="279">
        <v>574.5</v>
      </c>
      <c r="I433" s="279">
        <v>580.95000000000005</v>
      </c>
      <c r="J433" s="279">
        <v>585.20000000000005</v>
      </c>
      <c r="K433" s="277">
        <v>576.70000000000005</v>
      </c>
      <c r="L433" s="277">
        <v>566</v>
      </c>
      <c r="M433" s="277">
        <v>5.6175800000000002</v>
      </c>
    </row>
    <row r="434" spans="1:13">
      <c r="A434" s="268">
        <v>424</v>
      </c>
      <c r="B434" s="277" t="s">
        <v>525</v>
      </c>
      <c r="C434" s="277">
        <v>92</v>
      </c>
      <c r="D434" s="279">
        <v>91.766666666666666</v>
      </c>
      <c r="E434" s="279">
        <v>90.733333333333334</v>
      </c>
      <c r="F434" s="279">
        <v>89.466666666666669</v>
      </c>
      <c r="G434" s="279">
        <v>88.433333333333337</v>
      </c>
      <c r="H434" s="279">
        <v>93.033333333333331</v>
      </c>
      <c r="I434" s="279">
        <v>94.066666666666663</v>
      </c>
      <c r="J434" s="279">
        <v>95.333333333333329</v>
      </c>
      <c r="K434" s="277">
        <v>92.8</v>
      </c>
      <c r="L434" s="277">
        <v>90.5</v>
      </c>
      <c r="M434" s="277">
        <v>1.042</v>
      </c>
    </row>
    <row r="435" spans="1:13">
      <c r="A435" s="268">
        <v>425</v>
      </c>
      <c r="B435" s="277" t="s">
        <v>281</v>
      </c>
      <c r="C435" s="277">
        <v>146.25</v>
      </c>
      <c r="D435" s="279">
        <v>146.16666666666666</v>
      </c>
      <c r="E435" s="279">
        <v>143.08333333333331</v>
      </c>
      <c r="F435" s="279">
        <v>139.91666666666666</v>
      </c>
      <c r="G435" s="279">
        <v>136.83333333333331</v>
      </c>
      <c r="H435" s="279">
        <v>149.33333333333331</v>
      </c>
      <c r="I435" s="279">
        <v>152.41666666666663</v>
      </c>
      <c r="J435" s="279">
        <v>155.58333333333331</v>
      </c>
      <c r="K435" s="277">
        <v>149.25</v>
      </c>
      <c r="L435" s="277">
        <v>143</v>
      </c>
      <c r="M435" s="277">
        <v>11.07987</v>
      </c>
    </row>
    <row r="436" spans="1:13">
      <c r="A436" s="268">
        <v>426</v>
      </c>
      <c r="B436" s="277" t="s">
        <v>526</v>
      </c>
      <c r="C436" s="277">
        <v>436.95</v>
      </c>
      <c r="D436" s="279">
        <v>438.01666666666665</v>
      </c>
      <c r="E436" s="279">
        <v>432.23333333333329</v>
      </c>
      <c r="F436" s="279">
        <v>427.51666666666665</v>
      </c>
      <c r="G436" s="279">
        <v>421.73333333333329</v>
      </c>
      <c r="H436" s="279">
        <v>442.73333333333329</v>
      </c>
      <c r="I436" s="279">
        <v>448.51666666666659</v>
      </c>
      <c r="J436" s="279">
        <v>453.23333333333329</v>
      </c>
      <c r="K436" s="277">
        <v>443.8</v>
      </c>
      <c r="L436" s="277">
        <v>433.3</v>
      </c>
      <c r="M436" s="277">
        <v>2.3545199999999999</v>
      </c>
    </row>
    <row r="437" spans="1:13">
      <c r="A437" s="268">
        <v>427</v>
      </c>
      <c r="B437" s="277" t="s">
        <v>3388</v>
      </c>
      <c r="C437" s="277">
        <v>281</v>
      </c>
      <c r="D437" s="279">
        <v>280.33333333333331</v>
      </c>
      <c r="E437" s="279">
        <v>276.66666666666663</v>
      </c>
      <c r="F437" s="279">
        <v>272.33333333333331</v>
      </c>
      <c r="G437" s="279">
        <v>268.66666666666663</v>
      </c>
      <c r="H437" s="279">
        <v>284.66666666666663</v>
      </c>
      <c r="I437" s="279">
        <v>288.33333333333326</v>
      </c>
      <c r="J437" s="279">
        <v>292.66666666666663</v>
      </c>
      <c r="K437" s="277">
        <v>284</v>
      </c>
      <c r="L437" s="277">
        <v>276</v>
      </c>
      <c r="M437" s="277">
        <v>7.1360799999999998</v>
      </c>
    </row>
    <row r="438" spans="1:13">
      <c r="A438" s="268">
        <v>428</v>
      </c>
      <c r="B438" s="277" t="s">
        <v>529</v>
      </c>
      <c r="C438" s="277">
        <v>1415.7</v>
      </c>
      <c r="D438" s="279">
        <v>1398.8333333333333</v>
      </c>
      <c r="E438" s="279">
        <v>1376.3666666666666</v>
      </c>
      <c r="F438" s="279">
        <v>1337.0333333333333</v>
      </c>
      <c r="G438" s="279">
        <v>1314.5666666666666</v>
      </c>
      <c r="H438" s="279">
        <v>1438.1666666666665</v>
      </c>
      <c r="I438" s="279">
        <v>1460.6333333333332</v>
      </c>
      <c r="J438" s="279">
        <v>1499.9666666666665</v>
      </c>
      <c r="K438" s="277">
        <v>1421.3</v>
      </c>
      <c r="L438" s="277">
        <v>1359.5</v>
      </c>
      <c r="M438" s="277">
        <v>0.58342000000000005</v>
      </c>
    </row>
    <row r="439" spans="1:13">
      <c r="A439" s="268">
        <v>429</v>
      </c>
      <c r="B439" s="277" t="s">
        <v>530</v>
      </c>
      <c r="C439" s="277">
        <v>469.15</v>
      </c>
      <c r="D439" s="279">
        <v>469.76666666666665</v>
      </c>
      <c r="E439" s="279">
        <v>461.33333333333331</v>
      </c>
      <c r="F439" s="279">
        <v>453.51666666666665</v>
      </c>
      <c r="G439" s="279">
        <v>445.08333333333331</v>
      </c>
      <c r="H439" s="279">
        <v>477.58333333333331</v>
      </c>
      <c r="I439" s="279">
        <v>486.01666666666671</v>
      </c>
      <c r="J439" s="279">
        <v>493.83333333333331</v>
      </c>
      <c r="K439" s="277">
        <v>478.2</v>
      </c>
      <c r="L439" s="277">
        <v>461.95</v>
      </c>
      <c r="M439" s="277">
        <v>0.72887000000000002</v>
      </c>
    </row>
    <row r="440" spans="1:13">
      <c r="A440" s="268">
        <v>430</v>
      </c>
      <c r="B440" s="277" t="s">
        <v>178</v>
      </c>
      <c r="C440" s="277">
        <v>522.29999999999995</v>
      </c>
      <c r="D440" s="279">
        <v>524.41666666666663</v>
      </c>
      <c r="E440" s="279">
        <v>518.93333333333328</v>
      </c>
      <c r="F440" s="279">
        <v>515.56666666666661</v>
      </c>
      <c r="G440" s="279">
        <v>510.08333333333326</v>
      </c>
      <c r="H440" s="279">
        <v>527.7833333333333</v>
      </c>
      <c r="I440" s="279">
        <v>533.26666666666665</v>
      </c>
      <c r="J440" s="279">
        <v>536.63333333333333</v>
      </c>
      <c r="K440" s="277">
        <v>529.9</v>
      </c>
      <c r="L440" s="277">
        <v>521.04999999999995</v>
      </c>
      <c r="M440" s="277">
        <v>48.86692</v>
      </c>
    </row>
    <row r="441" spans="1:13">
      <c r="A441" s="268">
        <v>431</v>
      </c>
      <c r="B441" s="277" t="s">
        <v>531</v>
      </c>
      <c r="C441" s="277">
        <v>244.1</v>
      </c>
      <c r="D441" s="279">
        <v>242.79999999999998</v>
      </c>
      <c r="E441" s="279">
        <v>237.39999999999998</v>
      </c>
      <c r="F441" s="279">
        <v>230.7</v>
      </c>
      <c r="G441" s="279">
        <v>225.29999999999998</v>
      </c>
      <c r="H441" s="279">
        <v>249.49999999999997</v>
      </c>
      <c r="I441" s="279">
        <v>254.9</v>
      </c>
      <c r="J441" s="279">
        <v>261.59999999999997</v>
      </c>
      <c r="K441" s="277">
        <v>248.2</v>
      </c>
      <c r="L441" s="277">
        <v>236.1</v>
      </c>
      <c r="M441" s="277">
        <v>5.8598499999999998</v>
      </c>
    </row>
    <row r="442" spans="1:13">
      <c r="A442" s="268">
        <v>432</v>
      </c>
      <c r="B442" s="277" t="s">
        <v>179</v>
      </c>
      <c r="C442" s="277">
        <v>471.05</v>
      </c>
      <c r="D442" s="279">
        <v>458.98333333333335</v>
      </c>
      <c r="E442" s="279">
        <v>442.56666666666672</v>
      </c>
      <c r="F442" s="279">
        <v>414.08333333333337</v>
      </c>
      <c r="G442" s="279">
        <v>397.66666666666674</v>
      </c>
      <c r="H442" s="279">
        <v>487.4666666666667</v>
      </c>
      <c r="I442" s="279">
        <v>503.88333333333333</v>
      </c>
      <c r="J442" s="279">
        <v>532.36666666666667</v>
      </c>
      <c r="K442" s="277">
        <v>475.4</v>
      </c>
      <c r="L442" s="277">
        <v>430.5</v>
      </c>
      <c r="M442" s="277">
        <v>82.963329999999999</v>
      </c>
    </row>
    <row r="443" spans="1:13">
      <c r="A443" s="268">
        <v>433</v>
      </c>
      <c r="B443" s="277" t="s">
        <v>532</v>
      </c>
      <c r="C443" s="277">
        <v>177.65</v>
      </c>
      <c r="D443" s="279">
        <v>179.4</v>
      </c>
      <c r="E443" s="279">
        <v>175.35000000000002</v>
      </c>
      <c r="F443" s="279">
        <v>173.05</v>
      </c>
      <c r="G443" s="279">
        <v>169.00000000000003</v>
      </c>
      <c r="H443" s="279">
        <v>181.70000000000002</v>
      </c>
      <c r="I443" s="279">
        <v>185.75000000000003</v>
      </c>
      <c r="J443" s="279">
        <v>188.05</v>
      </c>
      <c r="K443" s="277">
        <v>183.45</v>
      </c>
      <c r="L443" s="277">
        <v>177.1</v>
      </c>
      <c r="M443" s="277">
        <v>1.83223</v>
      </c>
    </row>
    <row r="444" spans="1:13">
      <c r="A444" s="268">
        <v>434</v>
      </c>
      <c r="B444" s="277" t="s">
        <v>533</v>
      </c>
      <c r="C444" s="277">
        <v>1299.95</v>
      </c>
      <c r="D444" s="279">
        <v>1295.1499999999999</v>
      </c>
      <c r="E444" s="279">
        <v>1283.7999999999997</v>
      </c>
      <c r="F444" s="279">
        <v>1267.6499999999999</v>
      </c>
      <c r="G444" s="279">
        <v>1256.2999999999997</v>
      </c>
      <c r="H444" s="279">
        <v>1311.2999999999997</v>
      </c>
      <c r="I444" s="279">
        <v>1322.6499999999996</v>
      </c>
      <c r="J444" s="279">
        <v>1338.7999999999997</v>
      </c>
      <c r="K444" s="277">
        <v>1306.5</v>
      </c>
      <c r="L444" s="277">
        <v>1279</v>
      </c>
      <c r="M444" s="277">
        <v>0.98841000000000001</v>
      </c>
    </row>
    <row r="445" spans="1:13">
      <c r="A445" s="268">
        <v>435</v>
      </c>
      <c r="B445" s="277" t="s">
        <v>534</v>
      </c>
      <c r="C445" s="277">
        <v>3.9</v>
      </c>
      <c r="D445" s="279">
        <v>3.9166666666666665</v>
      </c>
      <c r="E445" s="279">
        <v>3.833333333333333</v>
      </c>
      <c r="F445" s="279">
        <v>3.7666666666666666</v>
      </c>
      <c r="G445" s="279">
        <v>3.6833333333333331</v>
      </c>
      <c r="H445" s="279">
        <v>3.9833333333333329</v>
      </c>
      <c r="I445" s="279">
        <v>4.0666666666666664</v>
      </c>
      <c r="J445" s="279">
        <v>4.1333333333333329</v>
      </c>
      <c r="K445" s="277">
        <v>4</v>
      </c>
      <c r="L445" s="277">
        <v>3.85</v>
      </c>
      <c r="M445" s="277">
        <v>289.20037000000002</v>
      </c>
    </row>
    <row r="446" spans="1:13">
      <c r="A446" s="268">
        <v>436</v>
      </c>
      <c r="B446" s="277" t="s">
        <v>535</v>
      </c>
      <c r="C446" s="277">
        <v>132.80000000000001</v>
      </c>
      <c r="D446" s="279">
        <v>133.51666666666668</v>
      </c>
      <c r="E446" s="279">
        <v>131.33333333333337</v>
      </c>
      <c r="F446" s="279">
        <v>129.8666666666667</v>
      </c>
      <c r="G446" s="279">
        <v>127.68333333333339</v>
      </c>
      <c r="H446" s="279">
        <v>134.98333333333335</v>
      </c>
      <c r="I446" s="279">
        <v>137.16666666666669</v>
      </c>
      <c r="J446" s="279">
        <v>138.63333333333333</v>
      </c>
      <c r="K446" s="277">
        <v>135.69999999999999</v>
      </c>
      <c r="L446" s="277">
        <v>132.05000000000001</v>
      </c>
      <c r="M446" s="277">
        <v>1.22726</v>
      </c>
    </row>
    <row r="447" spans="1:13">
      <c r="A447" s="268">
        <v>437</v>
      </c>
      <c r="B447" s="277" t="s">
        <v>2594</v>
      </c>
      <c r="C447" s="277">
        <v>249.95</v>
      </c>
      <c r="D447" s="279">
        <v>249.35</v>
      </c>
      <c r="E447" s="279">
        <v>246.7</v>
      </c>
      <c r="F447" s="279">
        <v>243.45</v>
      </c>
      <c r="G447" s="279">
        <v>240.79999999999998</v>
      </c>
      <c r="H447" s="279">
        <v>252.6</v>
      </c>
      <c r="I447" s="279">
        <v>255.25000000000003</v>
      </c>
      <c r="J447" s="279">
        <v>258.5</v>
      </c>
      <c r="K447" s="277">
        <v>252</v>
      </c>
      <c r="L447" s="277">
        <v>246.1</v>
      </c>
      <c r="M447" s="277">
        <v>1.7746299999999999</v>
      </c>
    </row>
    <row r="448" spans="1:13">
      <c r="A448" s="268">
        <v>438</v>
      </c>
      <c r="B448" s="277" t="s">
        <v>536</v>
      </c>
      <c r="C448" s="277">
        <v>836.65</v>
      </c>
      <c r="D448" s="279">
        <v>838.1</v>
      </c>
      <c r="E448" s="279">
        <v>833.55000000000007</v>
      </c>
      <c r="F448" s="279">
        <v>830.45</v>
      </c>
      <c r="G448" s="279">
        <v>825.90000000000009</v>
      </c>
      <c r="H448" s="279">
        <v>841.2</v>
      </c>
      <c r="I448" s="279">
        <v>845.75</v>
      </c>
      <c r="J448" s="279">
        <v>848.85</v>
      </c>
      <c r="K448" s="277">
        <v>842.65</v>
      </c>
      <c r="L448" s="277">
        <v>835</v>
      </c>
      <c r="M448" s="277">
        <v>0.25896999999999998</v>
      </c>
    </row>
    <row r="449" spans="1:13">
      <c r="A449" s="268">
        <v>439</v>
      </c>
      <c r="B449" s="277" t="s">
        <v>282</v>
      </c>
      <c r="C449" s="277">
        <v>477.95</v>
      </c>
      <c r="D449" s="279">
        <v>479.86666666666662</v>
      </c>
      <c r="E449" s="279">
        <v>474.48333333333323</v>
      </c>
      <c r="F449" s="279">
        <v>471.01666666666659</v>
      </c>
      <c r="G449" s="279">
        <v>465.63333333333321</v>
      </c>
      <c r="H449" s="279">
        <v>483.33333333333326</v>
      </c>
      <c r="I449" s="279">
        <v>488.71666666666658</v>
      </c>
      <c r="J449" s="279">
        <v>492.18333333333328</v>
      </c>
      <c r="K449" s="277">
        <v>485.25</v>
      </c>
      <c r="L449" s="277">
        <v>476.4</v>
      </c>
      <c r="M449" s="277">
        <v>1.7015199999999999</v>
      </c>
    </row>
    <row r="450" spans="1:13">
      <c r="A450" s="268">
        <v>440</v>
      </c>
      <c r="B450" s="277" t="s">
        <v>542</v>
      </c>
      <c r="C450" s="277">
        <v>52.1</v>
      </c>
      <c r="D450" s="279">
        <v>51.233333333333327</v>
      </c>
      <c r="E450" s="279">
        <v>49.466666666666654</v>
      </c>
      <c r="F450" s="279">
        <v>46.833333333333329</v>
      </c>
      <c r="G450" s="279">
        <v>45.066666666666656</v>
      </c>
      <c r="H450" s="279">
        <v>53.866666666666653</v>
      </c>
      <c r="I450" s="279">
        <v>55.633333333333319</v>
      </c>
      <c r="J450" s="279">
        <v>58.266666666666652</v>
      </c>
      <c r="K450" s="277">
        <v>53</v>
      </c>
      <c r="L450" s="277">
        <v>48.6</v>
      </c>
      <c r="M450" s="277">
        <v>31.365760000000002</v>
      </c>
    </row>
    <row r="451" spans="1:13">
      <c r="A451" s="268">
        <v>441</v>
      </c>
      <c r="B451" s="277" t="s">
        <v>2609</v>
      </c>
      <c r="C451" s="277">
        <v>12705.3</v>
      </c>
      <c r="D451" s="279">
        <v>12676.233333333332</v>
      </c>
      <c r="E451" s="279">
        <v>12452.566666666664</v>
      </c>
      <c r="F451" s="279">
        <v>12199.833333333332</v>
      </c>
      <c r="G451" s="279">
        <v>11976.166666666664</v>
      </c>
      <c r="H451" s="279">
        <v>12928.966666666664</v>
      </c>
      <c r="I451" s="279">
        <v>13152.633333333331</v>
      </c>
      <c r="J451" s="279">
        <v>13405.366666666663</v>
      </c>
      <c r="K451" s="277">
        <v>12899.9</v>
      </c>
      <c r="L451" s="277">
        <v>12423.5</v>
      </c>
      <c r="M451" s="277">
        <v>1.155E-2</v>
      </c>
    </row>
    <row r="452" spans="1:13">
      <c r="A452" s="268">
        <v>442</v>
      </c>
      <c r="B452" s="277" t="s">
        <v>2614</v>
      </c>
      <c r="C452" s="277">
        <v>903.85</v>
      </c>
      <c r="D452" s="279">
        <v>902.98333333333323</v>
      </c>
      <c r="E452" s="279">
        <v>875.96666666666647</v>
      </c>
      <c r="F452" s="279">
        <v>848.08333333333326</v>
      </c>
      <c r="G452" s="279">
        <v>821.06666666666649</v>
      </c>
      <c r="H452" s="279">
        <v>930.86666666666645</v>
      </c>
      <c r="I452" s="279">
        <v>957.8833333333331</v>
      </c>
      <c r="J452" s="279">
        <v>985.76666666666642</v>
      </c>
      <c r="K452" s="277">
        <v>930</v>
      </c>
      <c r="L452" s="277">
        <v>875.1</v>
      </c>
      <c r="M452" s="277">
        <v>7.0983000000000001</v>
      </c>
    </row>
    <row r="453" spans="1:13">
      <c r="A453" s="268">
        <v>443</v>
      </c>
      <c r="B453" s="277" t="s">
        <v>3465</v>
      </c>
      <c r="C453" s="277">
        <v>549.25</v>
      </c>
      <c r="D453" s="279">
        <v>547.5</v>
      </c>
      <c r="E453" s="279">
        <v>541.79999999999995</v>
      </c>
      <c r="F453" s="279">
        <v>534.34999999999991</v>
      </c>
      <c r="G453" s="279">
        <v>528.64999999999986</v>
      </c>
      <c r="H453" s="279">
        <v>554.95000000000005</v>
      </c>
      <c r="I453" s="279">
        <v>560.65000000000009</v>
      </c>
      <c r="J453" s="279">
        <v>568.10000000000014</v>
      </c>
      <c r="K453" s="277">
        <v>553.20000000000005</v>
      </c>
      <c r="L453" s="277">
        <v>540.04999999999995</v>
      </c>
      <c r="M453" s="277">
        <v>48.123759999999997</v>
      </c>
    </row>
    <row r="454" spans="1:13">
      <c r="A454" s="268">
        <v>444</v>
      </c>
      <c r="B454" s="277" t="s">
        <v>182</v>
      </c>
      <c r="C454" s="277">
        <v>1067.3499999999999</v>
      </c>
      <c r="D454" s="279">
        <v>1067.45</v>
      </c>
      <c r="E454" s="279">
        <v>1048.9000000000001</v>
      </c>
      <c r="F454" s="279">
        <v>1030.45</v>
      </c>
      <c r="G454" s="279">
        <v>1011.9000000000001</v>
      </c>
      <c r="H454" s="279">
        <v>1085.9000000000001</v>
      </c>
      <c r="I454" s="279">
        <v>1104.4499999999998</v>
      </c>
      <c r="J454" s="279">
        <v>1122.9000000000001</v>
      </c>
      <c r="K454" s="277">
        <v>1086</v>
      </c>
      <c r="L454" s="277">
        <v>1049</v>
      </c>
      <c r="M454" s="277">
        <v>5.36442</v>
      </c>
    </row>
    <row r="455" spans="1:13">
      <c r="A455" s="268">
        <v>445</v>
      </c>
      <c r="B455" s="277" t="s">
        <v>543</v>
      </c>
      <c r="C455" s="277">
        <v>814.35</v>
      </c>
      <c r="D455" s="279">
        <v>811.5</v>
      </c>
      <c r="E455" s="279">
        <v>804.5</v>
      </c>
      <c r="F455" s="279">
        <v>794.65</v>
      </c>
      <c r="G455" s="279">
        <v>787.65</v>
      </c>
      <c r="H455" s="279">
        <v>821.35</v>
      </c>
      <c r="I455" s="279">
        <v>828.35</v>
      </c>
      <c r="J455" s="279">
        <v>838.2</v>
      </c>
      <c r="K455" s="277">
        <v>818.5</v>
      </c>
      <c r="L455" s="277">
        <v>801.65</v>
      </c>
      <c r="M455" s="277">
        <v>0.17721000000000001</v>
      </c>
    </row>
    <row r="456" spans="1:13">
      <c r="A456" s="268">
        <v>446</v>
      </c>
      <c r="B456" s="277" t="s">
        <v>183</v>
      </c>
      <c r="C456" s="277">
        <v>121.7</v>
      </c>
      <c r="D456" s="279">
        <v>122.81666666666668</v>
      </c>
      <c r="E456" s="279">
        <v>119.98333333333335</v>
      </c>
      <c r="F456" s="279">
        <v>118.26666666666667</v>
      </c>
      <c r="G456" s="279">
        <v>115.43333333333334</v>
      </c>
      <c r="H456" s="279">
        <v>124.53333333333336</v>
      </c>
      <c r="I456" s="279">
        <v>127.3666666666667</v>
      </c>
      <c r="J456" s="279">
        <v>129.08333333333337</v>
      </c>
      <c r="K456" s="277">
        <v>125.65</v>
      </c>
      <c r="L456" s="277">
        <v>121.1</v>
      </c>
      <c r="M456" s="277">
        <v>435.33456999999999</v>
      </c>
    </row>
    <row r="457" spans="1:13">
      <c r="A457" s="268">
        <v>447</v>
      </c>
      <c r="B457" s="277" t="s">
        <v>184</v>
      </c>
      <c r="C457" s="277">
        <v>43.65</v>
      </c>
      <c r="D457" s="279">
        <v>44.050000000000004</v>
      </c>
      <c r="E457" s="279">
        <v>42.750000000000007</v>
      </c>
      <c r="F457" s="279">
        <v>41.85</v>
      </c>
      <c r="G457" s="279">
        <v>40.550000000000004</v>
      </c>
      <c r="H457" s="279">
        <v>44.95000000000001</v>
      </c>
      <c r="I457" s="279">
        <v>46.250000000000007</v>
      </c>
      <c r="J457" s="279">
        <v>47.150000000000013</v>
      </c>
      <c r="K457" s="277">
        <v>45.35</v>
      </c>
      <c r="L457" s="277">
        <v>43.15</v>
      </c>
      <c r="M457" s="277">
        <v>72.767309999999995</v>
      </c>
    </row>
    <row r="458" spans="1:13">
      <c r="A458" s="268">
        <v>448</v>
      </c>
      <c r="B458" s="277" t="s">
        <v>185</v>
      </c>
      <c r="C458" s="277">
        <v>61.4</v>
      </c>
      <c r="D458" s="279">
        <v>59.9</v>
      </c>
      <c r="E458" s="279">
        <v>57.5</v>
      </c>
      <c r="F458" s="279">
        <v>53.6</v>
      </c>
      <c r="G458" s="279">
        <v>51.2</v>
      </c>
      <c r="H458" s="279">
        <v>63.8</v>
      </c>
      <c r="I458" s="279">
        <v>66.199999999999989</v>
      </c>
      <c r="J458" s="279">
        <v>70.099999999999994</v>
      </c>
      <c r="K458" s="277">
        <v>62.3</v>
      </c>
      <c r="L458" s="277">
        <v>56</v>
      </c>
      <c r="M458" s="277">
        <v>1171.1975399999999</v>
      </c>
    </row>
    <row r="459" spans="1:13">
      <c r="A459" s="268">
        <v>449</v>
      </c>
      <c r="B459" s="277" t="s">
        <v>186</v>
      </c>
      <c r="C459" s="277">
        <v>432.6</v>
      </c>
      <c r="D459" s="279">
        <v>431.31666666666666</v>
      </c>
      <c r="E459" s="279">
        <v>424.33333333333331</v>
      </c>
      <c r="F459" s="279">
        <v>416.06666666666666</v>
      </c>
      <c r="G459" s="279">
        <v>409.08333333333331</v>
      </c>
      <c r="H459" s="279">
        <v>439.58333333333331</v>
      </c>
      <c r="I459" s="279">
        <v>446.56666666666666</v>
      </c>
      <c r="J459" s="279">
        <v>454.83333333333331</v>
      </c>
      <c r="K459" s="277">
        <v>438.3</v>
      </c>
      <c r="L459" s="277">
        <v>423.05</v>
      </c>
      <c r="M459" s="277">
        <v>158.46609000000001</v>
      </c>
    </row>
    <row r="460" spans="1:13">
      <c r="A460" s="268">
        <v>450</v>
      </c>
      <c r="B460" s="277" t="s">
        <v>2625</v>
      </c>
      <c r="C460" s="277">
        <v>25.75</v>
      </c>
      <c r="D460" s="279">
        <v>25.516666666666666</v>
      </c>
      <c r="E460" s="279">
        <v>25.033333333333331</v>
      </c>
      <c r="F460" s="279">
        <v>24.316666666666666</v>
      </c>
      <c r="G460" s="279">
        <v>23.833333333333332</v>
      </c>
      <c r="H460" s="279">
        <v>26.233333333333331</v>
      </c>
      <c r="I460" s="279">
        <v>26.716666666666665</v>
      </c>
      <c r="J460" s="279">
        <v>27.43333333333333</v>
      </c>
      <c r="K460" s="277">
        <v>26</v>
      </c>
      <c r="L460" s="277">
        <v>24.8</v>
      </c>
      <c r="M460" s="277">
        <v>30.308309999999999</v>
      </c>
    </row>
    <row r="461" spans="1:13">
      <c r="A461" s="268">
        <v>451</v>
      </c>
      <c r="B461" s="277" t="s">
        <v>537</v>
      </c>
      <c r="C461" s="277">
        <v>801.9</v>
      </c>
      <c r="D461" s="279">
        <v>804.20000000000016</v>
      </c>
      <c r="E461" s="279">
        <v>792.40000000000032</v>
      </c>
      <c r="F461" s="279">
        <v>782.9000000000002</v>
      </c>
      <c r="G461" s="279">
        <v>771.10000000000036</v>
      </c>
      <c r="H461" s="279">
        <v>813.70000000000027</v>
      </c>
      <c r="I461" s="279">
        <v>825.50000000000023</v>
      </c>
      <c r="J461" s="279">
        <v>835.00000000000023</v>
      </c>
      <c r="K461" s="277">
        <v>816</v>
      </c>
      <c r="L461" s="277">
        <v>794.7</v>
      </c>
      <c r="M461" s="277">
        <v>0.14058000000000001</v>
      </c>
    </row>
    <row r="462" spans="1:13">
      <c r="A462" s="268">
        <v>452</v>
      </c>
      <c r="B462" s="277" t="s">
        <v>538</v>
      </c>
      <c r="C462" s="277">
        <v>383.05</v>
      </c>
      <c r="D462" s="279">
        <v>378.76666666666665</v>
      </c>
      <c r="E462" s="279">
        <v>352.83333333333331</v>
      </c>
      <c r="F462" s="279">
        <v>322.61666666666667</v>
      </c>
      <c r="G462" s="279">
        <v>296.68333333333334</v>
      </c>
      <c r="H462" s="279">
        <v>408.98333333333329</v>
      </c>
      <c r="I462" s="279">
        <v>434.91666666666669</v>
      </c>
      <c r="J462" s="279">
        <v>465.13333333333327</v>
      </c>
      <c r="K462" s="277">
        <v>404.7</v>
      </c>
      <c r="L462" s="277">
        <v>348.55</v>
      </c>
      <c r="M462" s="277">
        <v>2.37825</v>
      </c>
    </row>
    <row r="463" spans="1:13">
      <c r="A463" s="268">
        <v>453</v>
      </c>
      <c r="B463" s="277" t="s">
        <v>187</v>
      </c>
      <c r="C463" s="277">
        <v>2252.85</v>
      </c>
      <c r="D463" s="279">
        <v>2256.4833333333331</v>
      </c>
      <c r="E463" s="279">
        <v>2236.4166666666661</v>
      </c>
      <c r="F463" s="279">
        <v>2219.9833333333331</v>
      </c>
      <c r="G463" s="279">
        <v>2199.9166666666661</v>
      </c>
      <c r="H463" s="279">
        <v>2272.9166666666661</v>
      </c>
      <c r="I463" s="279">
        <v>2292.9833333333327</v>
      </c>
      <c r="J463" s="279">
        <v>2309.4166666666661</v>
      </c>
      <c r="K463" s="277">
        <v>2276.5500000000002</v>
      </c>
      <c r="L463" s="277">
        <v>2240.0500000000002</v>
      </c>
      <c r="M463" s="277">
        <v>28.952649999999998</v>
      </c>
    </row>
    <row r="464" spans="1:13">
      <c r="A464" s="268">
        <v>454</v>
      </c>
      <c r="B464" s="277" t="s">
        <v>544</v>
      </c>
      <c r="C464" s="277">
        <v>2232.4499999999998</v>
      </c>
      <c r="D464" s="279">
        <v>2224.15</v>
      </c>
      <c r="E464" s="279">
        <v>2198.3000000000002</v>
      </c>
      <c r="F464" s="279">
        <v>2164.15</v>
      </c>
      <c r="G464" s="279">
        <v>2138.3000000000002</v>
      </c>
      <c r="H464" s="279">
        <v>2258.3000000000002</v>
      </c>
      <c r="I464" s="279">
        <v>2284.1499999999996</v>
      </c>
      <c r="J464" s="279">
        <v>2318.3000000000002</v>
      </c>
      <c r="K464" s="277">
        <v>2250</v>
      </c>
      <c r="L464" s="277">
        <v>2190</v>
      </c>
      <c r="M464" s="277">
        <v>0.16663</v>
      </c>
    </row>
    <row r="465" spans="1:13">
      <c r="A465" s="268">
        <v>455</v>
      </c>
      <c r="B465" s="277" t="s">
        <v>188</v>
      </c>
      <c r="C465" s="277">
        <v>726.4</v>
      </c>
      <c r="D465" s="279">
        <v>724.86666666666679</v>
      </c>
      <c r="E465" s="279">
        <v>717.73333333333358</v>
      </c>
      <c r="F465" s="279">
        <v>709.06666666666683</v>
      </c>
      <c r="G465" s="279">
        <v>701.93333333333362</v>
      </c>
      <c r="H465" s="279">
        <v>733.53333333333353</v>
      </c>
      <c r="I465" s="279">
        <v>740.66666666666674</v>
      </c>
      <c r="J465" s="279">
        <v>749.33333333333348</v>
      </c>
      <c r="K465" s="277">
        <v>732</v>
      </c>
      <c r="L465" s="277">
        <v>716.2</v>
      </c>
      <c r="M465" s="277">
        <v>66.106319999999997</v>
      </c>
    </row>
    <row r="466" spans="1:13">
      <c r="A466" s="268">
        <v>456</v>
      </c>
      <c r="B466" s="277" t="s">
        <v>546</v>
      </c>
      <c r="C466" s="277">
        <v>809.4</v>
      </c>
      <c r="D466" s="279">
        <v>803.81666666666661</v>
      </c>
      <c r="E466" s="279">
        <v>790.63333333333321</v>
      </c>
      <c r="F466" s="279">
        <v>771.86666666666656</v>
      </c>
      <c r="G466" s="279">
        <v>758.68333333333317</v>
      </c>
      <c r="H466" s="279">
        <v>822.58333333333326</v>
      </c>
      <c r="I466" s="279">
        <v>835.76666666666665</v>
      </c>
      <c r="J466" s="279">
        <v>854.5333333333333</v>
      </c>
      <c r="K466" s="277">
        <v>817</v>
      </c>
      <c r="L466" s="277">
        <v>785.05</v>
      </c>
      <c r="M466" s="277">
        <v>6.1821000000000002</v>
      </c>
    </row>
    <row r="467" spans="1:13">
      <c r="A467" s="268">
        <v>457</v>
      </c>
      <c r="B467" s="277" t="s">
        <v>547</v>
      </c>
      <c r="C467" s="277">
        <v>791.95</v>
      </c>
      <c r="D467" s="279">
        <v>794.66666666666663</v>
      </c>
      <c r="E467" s="279">
        <v>767.33333333333326</v>
      </c>
      <c r="F467" s="279">
        <v>742.71666666666658</v>
      </c>
      <c r="G467" s="279">
        <v>715.38333333333321</v>
      </c>
      <c r="H467" s="279">
        <v>819.2833333333333</v>
      </c>
      <c r="I467" s="279">
        <v>846.61666666666656</v>
      </c>
      <c r="J467" s="279">
        <v>871.23333333333335</v>
      </c>
      <c r="K467" s="277">
        <v>822</v>
      </c>
      <c r="L467" s="277">
        <v>770.05</v>
      </c>
      <c r="M467" s="277">
        <v>3.8976500000000001</v>
      </c>
    </row>
    <row r="468" spans="1:13">
      <c r="A468" s="268">
        <v>458</v>
      </c>
      <c r="B468" s="277" t="s">
        <v>552</v>
      </c>
      <c r="C468" s="277">
        <v>590.1</v>
      </c>
      <c r="D468" s="279">
        <v>590.81666666666672</v>
      </c>
      <c r="E468" s="279">
        <v>584.33333333333348</v>
      </c>
      <c r="F468" s="279">
        <v>578.56666666666672</v>
      </c>
      <c r="G468" s="279">
        <v>572.08333333333348</v>
      </c>
      <c r="H468" s="279">
        <v>596.58333333333348</v>
      </c>
      <c r="I468" s="279">
        <v>603.06666666666683</v>
      </c>
      <c r="J468" s="279">
        <v>608.83333333333348</v>
      </c>
      <c r="K468" s="277">
        <v>597.29999999999995</v>
      </c>
      <c r="L468" s="277">
        <v>585.04999999999995</v>
      </c>
      <c r="M468" s="277">
        <v>0.29638999999999999</v>
      </c>
    </row>
    <row r="469" spans="1:13">
      <c r="A469" s="268">
        <v>459</v>
      </c>
      <c r="B469" s="277" t="s">
        <v>548</v>
      </c>
      <c r="C469" s="277">
        <v>45.9</v>
      </c>
      <c r="D469" s="279">
        <v>45.54999999999999</v>
      </c>
      <c r="E469" s="279">
        <v>43.899999999999977</v>
      </c>
      <c r="F469" s="279">
        <v>41.899999999999984</v>
      </c>
      <c r="G469" s="279">
        <v>40.249999999999972</v>
      </c>
      <c r="H469" s="279">
        <v>47.549999999999983</v>
      </c>
      <c r="I469" s="279">
        <v>49.2</v>
      </c>
      <c r="J469" s="279">
        <v>51.199999999999989</v>
      </c>
      <c r="K469" s="277">
        <v>47.2</v>
      </c>
      <c r="L469" s="277">
        <v>43.55</v>
      </c>
      <c r="M469" s="277">
        <v>13.19942</v>
      </c>
    </row>
    <row r="470" spans="1:13">
      <c r="A470" s="268">
        <v>460</v>
      </c>
      <c r="B470" s="277" t="s">
        <v>549</v>
      </c>
      <c r="C470" s="277">
        <v>980.15</v>
      </c>
      <c r="D470" s="279">
        <v>984.98333333333323</v>
      </c>
      <c r="E470" s="279">
        <v>970.21666666666647</v>
      </c>
      <c r="F470" s="279">
        <v>960.28333333333319</v>
      </c>
      <c r="G470" s="279">
        <v>945.51666666666642</v>
      </c>
      <c r="H470" s="279">
        <v>994.91666666666652</v>
      </c>
      <c r="I470" s="279">
        <v>1009.6833333333332</v>
      </c>
      <c r="J470" s="279">
        <v>1019.6166666666666</v>
      </c>
      <c r="K470" s="277">
        <v>999.75</v>
      </c>
      <c r="L470" s="277">
        <v>975.05</v>
      </c>
      <c r="M470" s="277">
        <v>0.10944</v>
      </c>
    </row>
    <row r="471" spans="1:13">
      <c r="A471" s="268">
        <v>461</v>
      </c>
      <c r="B471" s="277" t="s">
        <v>189</v>
      </c>
      <c r="C471" s="277">
        <v>1125.7</v>
      </c>
      <c r="D471" s="279">
        <v>1127.6333333333334</v>
      </c>
      <c r="E471" s="279">
        <v>1116.8666666666668</v>
      </c>
      <c r="F471" s="279">
        <v>1108.0333333333333</v>
      </c>
      <c r="G471" s="279">
        <v>1097.2666666666667</v>
      </c>
      <c r="H471" s="279">
        <v>1136.4666666666669</v>
      </c>
      <c r="I471" s="279">
        <v>1147.2333333333338</v>
      </c>
      <c r="J471" s="279">
        <v>1156.0666666666671</v>
      </c>
      <c r="K471" s="277">
        <v>1138.4000000000001</v>
      </c>
      <c r="L471" s="277">
        <v>1118.8</v>
      </c>
      <c r="M471" s="277">
        <v>27.273099999999999</v>
      </c>
    </row>
    <row r="472" spans="1:13">
      <c r="A472" s="268">
        <v>462</v>
      </c>
      <c r="B472" s="277" t="s">
        <v>190</v>
      </c>
      <c r="C472" s="277">
        <v>2814.65</v>
      </c>
      <c r="D472" s="279">
        <v>2806.5499999999997</v>
      </c>
      <c r="E472" s="279">
        <v>2788.1999999999994</v>
      </c>
      <c r="F472" s="279">
        <v>2761.7499999999995</v>
      </c>
      <c r="G472" s="279">
        <v>2743.3999999999992</v>
      </c>
      <c r="H472" s="279">
        <v>2832.9999999999995</v>
      </c>
      <c r="I472" s="279">
        <v>2851.35</v>
      </c>
      <c r="J472" s="279">
        <v>2877.7999999999997</v>
      </c>
      <c r="K472" s="277">
        <v>2824.9</v>
      </c>
      <c r="L472" s="277">
        <v>2780.1</v>
      </c>
      <c r="M472" s="277">
        <v>3.8561200000000002</v>
      </c>
    </row>
    <row r="473" spans="1:13">
      <c r="A473" s="268">
        <v>463</v>
      </c>
      <c r="B473" s="277" t="s">
        <v>191</v>
      </c>
      <c r="C473" s="277">
        <v>359.95</v>
      </c>
      <c r="D473" s="279">
        <v>356.95</v>
      </c>
      <c r="E473" s="279">
        <v>345</v>
      </c>
      <c r="F473" s="279">
        <v>330.05</v>
      </c>
      <c r="G473" s="279">
        <v>318.10000000000002</v>
      </c>
      <c r="H473" s="279">
        <v>371.9</v>
      </c>
      <c r="I473" s="279">
        <v>383.84999999999991</v>
      </c>
      <c r="J473" s="279">
        <v>398.79999999999995</v>
      </c>
      <c r="K473" s="277">
        <v>368.9</v>
      </c>
      <c r="L473" s="277">
        <v>342</v>
      </c>
      <c r="M473" s="277">
        <v>54.732590000000002</v>
      </c>
    </row>
    <row r="474" spans="1:13">
      <c r="A474" s="268">
        <v>464</v>
      </c>
      <c r="B474" s="277" t="s">
        <v>550</v>
      </c>
      <c r="C474" s="277">
        <v>613.25</v>
      </c>
      <c r="D474" s="279">
        <v>613.5</v>
      </c>
      <c r="E474" s="279">
        <v>602.4</v>
      </c>
      <c r="F474" s="279">
        <v>591.54999999999995</v>
      </c>
      <c r="G474" s="279">
        <v>580.44999999999993</v>
      </c>
      <c r="H474" s="279">
        <v>624.35</v>
      </c>
      <c r="I474" s="279">
        <v>635.44999999999993</v>
      </c>
      <c r="J474" s="279">
        <v>646.30000000000007</v>
      </c>
      <c r="K474" s="277">
        <v>624.6</v>
      </c>
      <c r="L474" s="277">
        <v>602.65</v>
      </c>
      <c r="M474" s="277">
        <v>6.2352800000000004</v>
      </c>
    </row>
    <row r="475" spans="1:13">
      <c r="A475" s="268">
        <v>465</v>
      </c>
      <c r="B475" s="277" t="s">
        <v>551</v>
      </c>
      <c r="C475" s="277">
        <v>6.8</v>
      </c>
      <c r="D475" s="279">
        <v>6.7666666666666666</v>
      </c>
      <c r="E475" s="279">
        <v>6.7333333333333334</v>
      </c>
      <c r="F475" s="279">
        <v>6.666666666666667</v>
      </c>
      <c r="G475" s="279">
        <v>6.6333333333333337</v>
      </c>
      <c r="H475" s="279">
        <v>6.833333333333333</v>
      </c>
      <c r="I475" s="279">
        <v>6.8666666666666663</v>
      </c>
      <c r="J475" s="279">
        <v>6.9333333333333327</v>
      </c>
      <c r="K475" s="277">
        <v>6.8</v>
      </c>
      <c r="L475" s="277">
        <v>6.7</v>
      </c>
      <c r="M475" s="277">
        <v>37.17098</v>
      </c>
    </row>
    <row r="476" spans="1:13">
      <c r="A476" s="268">
        <v>466</v>
      </c>
      <c r="B476" s="245" t="s">
        <v>539</v>
      </c>
      <c r="C476" s="277">
        <v>5656.35</v>
      </c>
      <c r="D476" s="279">
        <v>5587</v>
      </c>
      <c r="E476" s="279">
        <v>5449.35</v>
      </c>
      <c r="F476" s="279">
        <v>5242.3500000000004</v>
      </c>
      <c r="G476" s="279">
        <v>5104.7000000000007</v>
      </c>
      <c r="H476" s="279">
        <v>5794</v>
      </c>
      <c r="I476" s="279">
        <v>5931.65</v>
      </c>
      <c r="J476" s="279">
        <v>6138.65</v>
      </c>
      <c r="K476" s="277">
        <v>5724.65</v>
      </c>
      <c r="L476" s="277">
        <v>5380</v>
      </c>
      <c r="M476" s="277">
        <v>0.11398999999999999</v>
      </c>
    </row>
    <row r="477" spans="1:13">
      <c r="A477" s="268">
        <v>467</v>
      </c>
      <c r="B477" s="245" t="s">
        <v>541</v>
      </c>
      <c r="C477" s="277">
        <v>34.85</v>
      </c>
      <c r="D477" s="279">
        <v>34.466666666666669</v>
      </c>
      <c r="E477" s="279">
        <v>33.233333333333334</v>
      </c>
      <c r="F477" s="279">
        <v>31.616666666666667</v>
      </c>
      <c r="G477" s="279">
        <v>30.383333333333333</v>
      </c>
      <c r="H477" s="279">
        <v>36.083333333333336</v>
      </c>
      <c r="I477" s="279">
        <v>37.31666666666667</v>
      </c>
      <c r="J477" s="279">
        <v>38.933333333333337</v>
      </c>
      <c r="K477" s="277">
        <v>35.700000000000003</v>
      </c>
      <c r="L477" s="277">
        <v>32.85</v>
      </c>
      <c r="M477" s="277">
        <v>100.81869</v>
      </c>
    </row>
    <row r="478" spans="1:13">
      <c r="A478" s="268">
        <v>468</v>
      </c>
      <c r="B478" s="245" t="s">
        <v>192</v>
      </c>
      <c r="C478" s="277">
        <v>450.05</v>
      </c>
      <c r="D478" s="279">
        <v>443.51666666666665</v>
      </c>
      <c r="E478" s="279">
        <v>434.08333333333331</v>
      </c>
      <c r="F478" s="279">
        <v>418.11666666666667</v>
      </c>
      <c r="G478" s="279">
        <v>408.68333333333334</v>
      </c>
      <c r="H478" s="279">
        <v>459.48333333333329</v>
      </c>
      <c r="I478" s="279">
        <v>468.91666666666669</v>
      </c>
      <c r="J478" s="279">
        <v>484.88333333333327</v>
      </c>
      <c r="K478" s="277">
        <v>452.95</v>
      </c>
      <c r="L478" s="277">
        <v>427.55</v>
      </c>
      <c r="M478" s="277">
        <v>33.058869999999999</v>
      </c>
    </row>
    <row r="479" spans="1:13">
      <c r="A479" s="268">
        <v>469</v>
      </c>
      <c r="B479" s="245" t="s">
        <v>540</v>
      </c>
      <c r="C479" s="277">
        <v>227.7</v>
      </c>
      <c r="D479" s="279">
        <v>228.6</v>
      </c>
      <c r="E479" s="279">
        <v>220.85</v>
      </c>
      <c r="F479" s="279">
        <v>214</v>
      </c>
      <c r="G479" s="279">
        <v>206.25</v>
      </c>
      <c r="H479" s="279">
        <v>235.45</v>
      </c>
      <c r="I479" s="279">
        <v>243.2</v>
      </c>
      <c r="J479" s="279">
        <v>250.04999999999998</v>
      </c>
      <c r="K479" s="277">
        <v>236.35</v>
      </c>
      <c r="L479" s="277">
        <v>221.75</v>
      </c>
      <c r="M479" s="277">
        <v>2.1230600000000002</v>
      </c>
    </row>
    <row r="480" spans="1:13">
      <c r="A480" s="268">
        <v>470</v>
      </c>
      <c r="B480" s="245" t="s">
        <v>193</v>
      </c>
      <c r="C480" s="277">
        <v>1025.2</v>
      </c>
      <c r="D480" s="279">
        <v>1021.9499999999999</v>
      </c>
      <c r="E480" s="279">
        <v>1008.8999999999999</v>
      </c>
      <c r="F480" s="279">
        <v>992.59999999999991</v>
      </c>
      <c r="G480" s="279">
        <v>979.54999999999984</v>
      </c>
      <c r="H480" s="279">
        <v>1038.25</v>
      </c>
      <c r="I480" s="279">
        <v>1051.2999999999997</v>
      </c>
      <c r="J480" s="279">
        <v>1067.5999999999999</v>
      </c>
      <c r="K480" s="277">
        <v>1035</v>
      </c>
      <c r="L480" s="277">
        <v>1005.65</v>
      </c>
      <c r="M480" s="277">
        <v>5.4944300000000004</v>
      </c>
    </row>
    <row r="481" spans="1:13">
      <c r="A481" s="268">
        <v>471</v>
      </c>
      <c r="B481" s="245" t="s">
        <v>553</v>
      </c>
      <c r="C481" s="277">
        <v>13.7</v>
      </c>
      <c r="D481" s="279">
        <v>13.75</v>
      </c>
      <c r="E481" s="279">
        <v>13.6</v>
      </c>
      <c r="F481" s="279">
        <v>13.5</v>
      </c>
      <c r="G481" s="279">
        <v>13.35</v>
      </c>
      <c r="H481" s="279">
        <v>13.85</v>
      </c>
      <c r="I481" s="279">
        <v>13.999999999999998</v>
      </c>
      <c r="J481" s="279">
        <v>14.1</v>
      </c>
      <c r="K481" s="277">
        <v>13.9</v>
      </c>
      <c r="L481" s="277">
        <v>13.65</v>
      </c>
      <c r="M481" s="277">
        <v>17.30104</v>
      </c>
    </row>
    <row r="482" spans="1:13">
      <c r="A482" s="268">
        <v>472</v>
      </c>
      <c r="B482" s="245" t="s">
        <v>554</v>
      </c>
      <c r="C482" s="277">
        <v>370.35</v>
      </c>
      <c r="D482" s="279">
        <v>367.48333333333335</v>
      </c>
      <c r="E482" s="279">
        <v>361.9666666666667</v>
      </c>
      <c r="F482" s="277">
        <v>353.58333333333337</v>
      </c>
      <c r="G482" s="279">
        <v>348.06666666666672</v>
      </c>
      <c r="H482" s="279">
        <v>375.86666666666667</v>
      </c>
      <c r="I482" s="277">
        <v>381.38333333333333</v>
      </c>
      <c r="J482" s="279">
        <v>389.76666666666665</v>
      </c>
      <c r="K482" s="279">
        <v>373</v>
      </c>
      <c r="L482" s="277">
        <v>359.1</v>
      </c>
      <c r="M482" s="279">
        <v>8.2808600000000006</v>
      </c>
    </row>
    <row r="483" spans="1:13">
      <c r="A483" s="268">
        <v>473</v>
      </c>
      <c r="B483" s="245" t="s">
        <v>194</v>
      </c>
      <c r="C483" s="277">
        <v>253.85</v>
      </c>
      <c r="D483" s="279">
        <v>250.51666666666665</v>
      </c>
      <c r="E483" s="279">
        <v>245.48333333333329</v>
      </c>
      <c r="F483" s="277">
        <v>237.11666666666665</v>
      </c>
      <c r="G483" s="279">
        <v>232.08333333333329</v>
      </c>
      <c r="H483" s="279">
        <v>258.88333333333333</v>
      </c>
      <c r="I483" s="277">
        <v>263.91666666666663</v>
      </c>
      <c r="J483" s="279">
        <v>272.2833333333333</v>
      </c>
      <c r="K483" s="279">
        <v>255.55</v>
      </c>
      <c r="L483" s="277">
        <v>242.15</v>
      </c>
      <c r="M483" s="279">
        <v>50.654730000000001</v>
      </c>
    </row>
    <row r="484" spans="1:13">
      <c r="A484" s="268">
        <v>474</v>
      </c>
      <c r="B484" s="245" t="s">
        <v>3099</v>
      </c>
      <c r="C484" s="245">
        <v>35.549999999999997</v>
      </c>
      <c r="D484" s="289">
        <v>35.300000000000004</v>
      </c>
      <c r="E484" s="289">
        <v>34.850000000000009</v>
      </c>
      <c r="F484" s="289">
        <v>34.150000000000006</v>
      </c>
      <c r="G484" s="289">
        <v>33.70000000000001</v>
      </c>
      <c r="H484" s="289">
        <v>36.000000000000007</v>
      </c>
      <c r="I484" s="289">
        <v>36.45000000000001</v>
      </c>
      <c r="J484" s="289">
        <v>37.150000000000006</v>
      </c>
      <c r="K484" s="289">
        <v>35.75</v>
      </c>
      <c r="L484" s="289">
        <v>34.6</v>
      </c>
      <c r="M484" s="289">
        <v>12.087389999999999</v>
      </c>
    </row>
    <row r="485" spans="1:13">
      <c r="A485" s="268">
        <v>475</v>
      </c>
      <c r="B485" s="245" t="s">
        <v>195</v>
      </c>
      <c r="C485" s="245">
        <v>4144.25</v>
      </c>
      <c r="D485" s="289">
        <v>4157.666666666667</v>
      </c>
      <c r="E485" s="289">
        <v>4117.9833333333336</v>
      </c>
      <c r="F485" s="289">
        <v>4091.7166666666662</v>
      </c>
      <c r="G485" s="289">
        <v>4052.0333333333328</v>
      </c>
      <c r="H485" s="289">
        <v>4183.9333333333343</v>
      </c>
      <c r="I485" s="289">
        <v>4223.6166666666668</v>
      </c>
      <c r="J485" s="289">
        <v>4249.883333333335</v>
      </c>
      <c r="K485" s="289">
        <v>4197.3500000000004</v>
      </c>
      <c r="L485" s="289">
        <v>4131.3999999999996</v>
      </c>
      <c r="M485" s="289">
        <v>3.5093100000000002</v>
      </c>
    </row>
    <row r="486" spans="1:13">
      <c r="A486" s="268">
        <v>476</v>
      </c>
      <c r="B486" s="245" t="s">
        <v>196</v>
      </c>
      <c r="C486" s="289">
        <v>29.9</v>
      </c>
      <c r="D486" s="289">
        <v>29.866666666666664</v>
      </c>
      <c r="E486" s="289">
        <v>29.583333333333329</v>
      </c>
      <c r="F486" s="289">
        <v>29.266666666666666</v>
      </c>
      <c r="G486" s="289">
        <v>28.983333333333331</v>
      </c>
      <c r="H486" s="289">
        <v>30.183333333333326</v>
      </c>
      <c r="I486" s="289">
        <v>30.466666666666665</v>
      </c>
      <c r="J486" s="289">
        <v>30.783333333333324</v>
      </c>
      <c r="K486" s="289">
        <v>30.15</v>
      </c>
      <c r="L486" s="289">
        <v>29.55</v>
      </c>
      <c r="M486" s="289">
        <v>34.007129999999997</v>
      </c>
    </row>
    <row r="487" spans="1:13">
      <c r="A487" s="268">
        <v>477</v>
      </c>
      <c r="B487" s="245" t="s">
        <v>197</v>
      </c>
      <c r="C487" s="289">
        <v>491.9</v>
      </c>
      <c r="D487" s="289">
        <v>492.63333333333338</v>
      </c>
      <c r="E487" s="289">
        <v>486.51666666666677</v>
      </c>
      <c r="F487" s="289">
        <v>481.13333333333338</v>
      </c>
      <c r="G487" s="289">
        <v>475.01666666666677</v>
      </c>
      <c r="H487" s="289">
        <v>498.01666666666677</v>
      </c>
      <c r="I487" s="289">
        <v>504.13333333333344</v>
      </c>
      <c r="J487" s="289">
        <v>509.51666666666677</v>
      </c>
      <c r="K487" s="289">
        <v>498.75</v>
      </c>
      <c r="L487" s="289">
        <v>487.25</v>
      </c>
      <c r="M487" s="289">
        <v>30.815999999999999</v>
      </c>
    </row>
    <row r="488" spans="1:13">
      <c r="A488" s="268">
        <v>478</v>
      </c>
      <c r="B488" s="245" t="s">
        <v>560</v>
      </c>
      <c r="C488" s="289">
        <v>1708.6</v>
      </c>
      <c r="D488" s="289">
        <v>1730.2</v>
      </c>
      <c r="E488" s="289">
        <v>1680.4</v>
      </c>
      <c r="F488" s="289">
        <v>1652.2</v>
      </c>
      <c r="G488" s="289">
        <v>1602.4</v>
      </c>
      <c r="H488" s="289">
        <v>1758.4</v>
      </c>
      <c r="I488" s="289">
        <v>1808.1999999999998</v>
      </c>
      <c r="J488" s="289">
        <v>1836.4</v>
      </c>
      <c r="K488" s="289">
        <v>1780</v>
      </c>
      <c r="L488" s="289">
        <v>1702</v>
      </c>
      <c r="M488" s="289">
        <v>0.13982</v>
      </c>
    </row>
    <row r="489" spans="1:13">
      <c r="A489" s="268">
        <v>479</v>
      </c>
      <c r="B489" s="245" t="s">
        <v>561</v>
      </c>
      <c r="C489" s="289">
        <v>30.1</v>
      </c>
      <c r="D489" s="289">
        <v>30.283333333333331</v>
      </c>
      <c r="E489" s="289">
        <v>29.816666666666663</v>
      </c>
      <c r="F489" s="289">
        <v>29.533333333333331</v>
      </c>
      <c r="G489" s="289">
        <v>29.066666666666663</v>
      </c>
      <c r="H489" s="289">
        <v>30.566666666666663</v>
      </c>
      <c r="I489" s="289">
        <v>31.033333333333331</v>
      </c>
      <c r="J489" s="289">
        <v>31.316666666666663</v>
      </c>
      <c r="K489" s="289">
        <v>30.75</v>
      </c>
      <c r="L489" s="289">
        <v>30</v>
      </c>
      <c r="M489" s="289">
        <v>9.6840899999999994</v>
      </c>
    </row>
    <row r="490" spans="1:13">
      <c r="A490" s="268">
        <v>480</v>
      </c>
      <c r="B490" s="245" t="s">
        <v>285</v>
      </c>
      <c r="C490" s="289">
        <v>320.35000000000002</v>
      </c>
      <c r="D490" s="289">
        <v>303.7166666666667</v>
      </c>
      <c r="E490" s="289">
        <v>281.63333333333338</v>
      </c>
      <c r="F490" s="289">
        <v>242.91666666666669</v>
      </c>
      <c r="G490" s="289">
        <v>220.83333333333337</v>
      </c>
      <c r="H490" s="289">
        <v>342.43333333333339</v>
      </c>
      <c r="I490" s="289">
        <v>364.51666666666665</v>
      </c>
      <c r="J490" s="289">
        <v>403.23333333333341</v>
      </c>
      <c r="K490" s="289">
        <v>325.8</v>
      </c>
      <c r="L490" s="289">
        <v>265</v>
      </c>
      <c r="M490" s="289">
        <v>38.850819999999999</v>
      </c>
    </row>
    <row r="491" spans="1:13">
      <c r="A491" s="268">
        <v>481</v>
      </c>
      <c r="B491" s="245" t="s">
        <v>563</v>
      </c>
      <c r="C491" s="289">
        <v>748.4</v>
      </c>
      <c r="D491" s="289">
        <v>753.79999999999984</v>
      </c>
      <c r="E491" s="289">
        <v>740.64999999999964</v>
      </c>
      <c r="F491" s="289">
        <v>732.89999999999975</v>
      </c>
      <c r="G491" s="289">
        <v>719.74999999999955</v>
      </c>
      <c r="H491" s="289">
        <v>761.54999999999973</v>
      </c>
      <c r="I491" s="289">
        <v>774.7</v>
      </c>
      <c r="J491" s="289">
        <v>782.44999999999982</v>
      </c>
      <c r="K491" s="289">
        <v>766.95</v>
      </c>
      <c r="L491" s="289">
        <v>746.05</v>
      </c>
      <c r="M491" s="289">
        <v>1.66038</v>
      </c>
    </row>
    <row r="492" spans="1:13">
      <c r="A492" s="268">
        <v>482</v>
      </c>
      <c r="B492" s="245" t="s">
        <v>564</v>
      </c>
      <c r="C492" s="289">
        <v>1368.65</v>
      </c>
      <c r="D492" s="289">
        <v>1373.0333333333335</v>
      </c>
      <c r="E492" s="289">
        <v>1356.8166666666671</v>
      </c>
      <c r="F492" s="289">
        <v>1344.9833333333336</v>
      </c>
      <c r="G492" s="289">
        <v>1328.7666666666671</v>
      </c>
      <c r="H492" s="289">
        <v>1384.866666666667</v>
      </c>
      <c r="I492" s="289">
        <v>1401.0833333333337</v>
      </c>
      <c r="J492" s="289">
        <v>1412.916666666667</v>
      </c>
      <c r="K492" s="289">
        <v>1389.25</v>
      </c>
      <c r="L492" s="289">
        <v>1361.2</v>
      </c>
      <c r="M492" s="289">
        <v>1.1767399999999999</v>
      </c>
    </row>
    <row r="493" spans="1:13">
      <c r="A493" s="268">
        <v>483</v>
      </c>
      <c r="B493" s="245" t="s">
        <v>2781</v>
      </c>
      <c r="C493" s="289">
        <v>951.65</v>
      </c>
      <c r="D493" s="289">
        <v>950.65</v>
      </c>
      <c r="E493" s="289">
        <v>932.3</v>
      </c>
      <c r="F493" s="289">
        <v>912.94999999999993</v>
      </c>
      <c r="G493" s="289">
        <v>894.59999999999991</v>
      </c>
      <c r="H493" s="289">
        <v>970</v>
      </c>
      <c r="I493" s="289">
        <v>988.35000000000014</v>
      </c>
      <c r="J493" s="289">
        <v>1007.7</v>
      </c>
      <c r="K493" s="289">
        <v>969</v>
      </c>
      <c r="L493" s="289">
        <v>931.3</v>
      </c>
      <c r="M493" s="289">
        <v>8.541E-2</v>
      </c>
    </row>
    <row r="494" spans="1:13">
      <c r="A494" s="268">
        <v>484</v>
      </c>
      <c r="B494" s="245" t="s">
        <v>284</v>
      </c>
      <c r="C494" s="289">
        <v>169.25</v>
      </c>
      <c r="D494" s="289">
        <v>168.06666666666666</v>
      </c>
      <c r="E494" s="289">
        <v>165.13333333333333</v>
      </c>
      <c r="F494" s="289">
        <v>161.01666666666665</v>
      </c>
      <c r="G494" s="289">
        <v>158.08333333333331</v>
      </c>
      <c r="H494" s="289">
        <v>172.18333333333334</v>
      </c>
      <c r="I494" s="289">
        <v>175.11666666666667</v>
      </c>
      <c r="J494" s="289">
        <v>179.23333333333335</v>
      </c>
      <c r="K494" s="289">
        <v>171</v>
      </c>
      <c r="L494" s="289">
        <v>163.95</v>
      </c>
      <c r="M494" s="289">
        <v>57.866709999999998</v>
      </c>
    </row>
    <row r="495" spans="1:13">
      <c r="A495" s="268">
        <v>485</v>
      </c>
      <c r="B495" s="245" t="s">
        <v>565</v>
      </c>
      <c r="C495" s="289">
        <v>994.5</v>
      </c>
      <c r="D495" s="289">
        <v>997.83333333333337</v>
      </c>
      <c r="E495" s="289">
        <v>986.66666666666674</v>
      </c>
      <c r="F495" s="289">
        <v>978.83333333333337</v>
      </c>
      <c r="G495" s="289">
        <v>967.66666666666674</v>
      </c>
      <c r="H495" s="289">
        <v>1005.6666666666667</v>
      </c>
      <c r="I495" s="289">
        <v>1016.8333333333335</v>
      </c>
      <c r="J495" s="289">
        <v>1024.6666666666667</v>
      </c>
      <c r="K495" s="289">
        <v>1009</v>
      </c>
      <c r="L495" s="289">
        <v>990</v>
      </c>
      <c r="M495" s="289">
        <v>0.89563000000000004</v>
      </c>
    </row>
    <row r="496" spans="1:13">
      <c r="A496" s="268">
        <v>486</v>
      </c>
      <c r="B496" s="245" t="s">
        <v>556</v>
      </c>
      <c r="C496" s="289">
        <v>279.2</v>
      </c>
      <c r="D496" s="289">
        <v>276.21666666666664</v>
      </c>
      <c r="E496" s="289">
        <v>270.48333333333329</v>
      </c>
      <c r="F496" s="289">
        <v>261.76666666666665</v>
      </c>
      <c r="G496" s="289">
        <v>256.0333333333333</v>
      </c>
      <c r="H496" s="289">
        <v>284.93333333333328</v>
      </c>
      <c r="I496" s="289">
        <v>290.66666666666663</v>
      </c>
      <c r="J496" s="289">
        <v>299.38333333333327</v>
      </c>
      <c r="K496" s="289">
        <v>281.95</v>
      </c>
      <c r="L496" s="289">
        <v>267.5</v>
      </c>
      <c r="M496" s="289">
        <v>13.67137</v>
      </c>
    </row>
    <row r="497" spans="1:13">
      <c r="A497" s="268">
        <v>487</v>
      </c>
      <c r="B497" s="245" t="s">
        <v>555</v>
      </c>
      <c r="C497" s="289">
        <v>1930.3</v>
      </c>
      <c r="D497" s="289">
        <v>1887.95</v>
      </c>
      <c r="E497" s="289">
        <v>1830.9</v>
      </c>
      <c r="F497" s="289">
        <v>1731.5</v>
      </c>
      <c r="G497" s="289">
        <v>1674.45</v>
      </c>
      <c r="H497" s="289">
        <v>1987.3500000000001</v>
      </c>
      <c r="I497" s="289">
        <v>2044.3999999999999</v>
      </c>
      <c r="J497" s="289">
        <v>2143.8000000000002</v>
      </c>
      <c r="K497" s="289">
        <v>1945</v>
      </c>
      <c r="L497" s="289">
        <v>1788.55</v>
      </c>
      <c r="M497" s="289">
        <v>0.32027</v>
      </c>
    </row>
    <row r="498" spans="1:13">
      <c r="A498" s="268">
        <v>488</v>
      </c>
      <c r="B498" s="245" t="s">
        <v>199</v>
      </c>
      <c r="C498" s="289">
        <v>669.45</v>
      </c>
      <c r="D498" s="289">
        <v>662.15</v>
      </c>
      <c r="E498" s="289">
        <v>649.29999999999995</v>
      </c>
      <c r="F498" s="289">
        <v>629.15</v>
      </c>
      <c r="G498" s="289">
        <v>616.29999999999995</v>
      </c>
      <c r="H498" s="289">
        <v>682.3</v>
      </c>
      <c r="I498" s="289">
        <v>695.15000000000009</v>
      </c>
      <c r="J498" s="289">
        <v>715.3</v>
      </c>
      <c r="K498" s="289">
        <v>675</v>
      </c>
      <c r="L498" s="289">
        <v>642</v>
      </c>
      <c r="M498" s="289">
        <v>34.163229999999999</v>
      </c>
    </row>
    <row r="499" spans="1:13">
      <c r="A499" s="268">
        <v>489</v>
      </c>
      <c r="B499" s="245" t="s">
        <v>557</v>
      </c>
      <c r="C499" s="289">
        <v>168.4</v>
      </c>
      <c r="D499" s="289">
        <v>165.98333333333332</v>
      </c>
      <c r="E499" s="289">
        <v>158.96666666666664</v>
      </c>
      <c r="F499" s="289">
        <v>149.53333333333333</v>
      </c>
      <c r="G499" s="289">
        <v>142.51666666666665</v>
      </c>
      <c r="H499" s="289">
        <v>175.41666666666663</v>
      </c>
      <c r="I499" s="289">
        <v>182.43333333333334</v>
      </c>
      <c r="J499" s="289">
        <v>191.86666666666662</v>
      </c>
      <c r="K499" s="289">
        <v>173</v>
      </c>
      <c r="L499" s="289">
        <v>156.55000000000001</v>
      </c>
      <c r="M499" s="289">
        <v>32.073059999999998</v>
      </c>
    </row>
    <row r="500" spans="1:13">
      <c r="A500" s="268">
        <v>490</v>
      </c>
      <c r="B500" s="245" t="s">
        <v>558</v>
      </c>
      <c r="C500" s="289">
        <v>3452.2</v>
      </c>
      <c r="D500" s="289">
        <v>3443.7333333333336</v>
      </c>
      <c r="E500" s="289">
        <v>3419.4666666666672</v>
      </c>
      <c r="F500" s="289">
        <v>3386.7333333333336</v>
      </c>
      <c r="G500" s="289">
        <v>3362.4666666666672</v>
      </c>
      <c r="H500" s="289">
        <v>3476.4666666666672</v>
      </c>
      <c r="I500" s="289">
        <v>3500.7333333333336</v>
      </c>
      <c r="J500" s="289">
        <v>3533.4666666666672</v>
      </c>
      <c r="K500" s="289">
        <v>3468</v>
      </c>
      <c r="L500" s="289">
        <v>3411</v>
      </c>
      <c r="M500" s="289">
        <v>0.24310000000000001</v>
      </c>
    </row>
    <row r="501" spans="1:13">
      <c r="A501" s="268">
        <v>491</v>
      </c>
      <c r="B501" s="245" t="s">
        <v>562</v>
      </c>
      <c r="C501" s="289">
        <v>759.4</v>
      </c>
      <c r="D501" s="289">
        <v>756.4</v>
      </c>
      <c r="E501" s="289">
        <v>749</v>
      </c>
      <c r="F501" s="289">
        <v>738.6</v>
      </c>
      <c r="G501" s="289">
        <v>731.2</v>
      </c>
      <c r="H501" s="289">
        <v>766.8</v>
      </c>
      <c r="I501" s="289">
        <v>774.19999999999982</v>
      </c>
      <c r="J501" s="289">
        <v>784.59999999999991</v>
      </c>
      <c r="K501" s="289">
        <v>763.8</v>
      </c>
      <c r="L501" s="289">
        <v>746</v>
      </c>
      <c r="M501" s="289">
        <v>0.12321</v>
      </c>
    </row>
    <row r="502" spans="1:13">
      <c r="A502" s="268">
        <v>492</v>
      </c>
      <c r="B502" s="245" t="s">
        <v>566</v>
      </c>
      <c r="C502" s="289">
        <v>7015</v>
      </c>
      <c r="D502" s="289">
        <v>7012.2666666666664</v>
      </c>
      <c r="E502" s="289">
        <v>7004.7833333333328</v>
      </c>
      <c r="F502" s="289">
        <v>6994.5666666666666</v>
      </c>
      <c r="G502" s="289">
        <v>6987.083333333333</v>
      </c>
      <c r="H502" s="289">
        <v>7022.4833333333327</v>
      </c>
      <c r="I502" s="289">
        <v>7029.9666666666662</v>
      </c>
      <c r="J502" s="289">
        <v>7040.1833333333325</v>
      </c>
      <c r="K502" s="289">
        <v>7019.75</v>
      </c>
      <c r="L502" s="289">
        <v>7002.05</v>
      </c>
      <c r="M502" s="289">
        <v>0.25914999999999999</v>
      </c>
    </row>
    <row r="503" spans="1:13">
      <c r="A503" s="268">
        <v>493</v>
      </c>
      <c r="B503" s="245" t="s">
        <v>567</v>
      </c>
      <c r="C503" s="289">
        <v>115.95</v>
      </c>
      <c r="D503" s="289">
        <v>115.60000000000001</v>
      </c>
      <c r="E503" s="289">
        <v>113.40000000000002</v>
      </c>
      <c r="F503" s="289">
        <v>110.85000000000001</v>
      </c>
      <c r="G503" s="289">
        <v>108.65000000000002</v>
      </c>
      <c r="H503" s="289">
        <v>118.15000000000002</v>
      </c>
      <c r="I503" s="289">
        <v>120.35000000000001</v>
      </c>
      <c r="J503" s="289">
        <v>122.90000000000002</v>
      </c>
      <c r="K503" s="289">
        <v>117.8</v>
      </c>
      <c r="L503" s="289">
        <v>113.05</v>
      </c>
      <c r="M503" s="289">
        <v>6.4284699999999999</v>
      </c>
    </row>
    <row r="504" spans="1:13">
      <c r="A504" s="268">
        <v>494</v>
      </c>
      <c r="B504" s="245" t="s">
        <v>568</v>
      </c>
      <c r="C504" s="289">
        <v>49.35</v>
      </c>
      <c r="D504" s="289">
        <v>49.816666666666663</v>
      </c>
      <c r="E504" s="289">
        <v>48.233333333333327</v>
      </c>
      <c r="F504" s="289">
        <v>47.116666666666667</v>
      </c>
      <c r="G504" s="289">
        <v>45.533333333333331</v>
      </c>
      <c r="H504" s="289">
        <v>50.933333333333323</v>
      </c>
      <c r="I504" s="289">
        <v>52.516666666666666</v>
      </c>
      <c r="J504" s="289">
        <v>53.633333333333319</v>
      </c>
      <c r="K504" s="289">
        <v>51.4</v>
      </c>
      <c r="L504" s="289">
        <v>48.7</v>
      </c>
      <c r="M504" s="289">
        <v>7.1048600000000004</v>
      </c>
    </row>
    <row r="505" spans="1:13">
      <c r="A505" s="268">
        <v>495</v>
      </c>
      <c r="B505" s="245" t="s">
        <v>2852</v>
      </c>
      <c r="C505" s="289">
        <v>371.75</v>
      </c>
      <c r="D505" s="289">
        <v>373.60000000000008</v>
      </c>
      <c r="E505" s="289">
        <v>363.25000000000017</v>
      </c>
      <c r="F505" s="289">
        <v>354.75000000000011</v>
      </c>
      <c r="G505" s="289">
        <v>344.4000000000002</v>
      </c>
      <c r="H505" s="289">
        <v>382.10000000000014</v>
      </c>
      <c r="I505" s="289">
        <v>392.45000000000005</v>
      </c>
      <c r="J505" s="289">
        <v>400.9500000000001</v>
      </c>
      <c r="K505" s="289">
        <v>383.95</v>
      </c>
      <c r="L505" s="289">
        <v>365.1</v>
      </c>
      <c r="M505" s="289">
        <v>1.70668</v>
      </c>
    </row>
    <row r="506" spans="1:13">
      <c r="A506" s="268">
        <v>496</v>
      </c>
      <c r="B506" s="245" t="s">
        <v>569</v>
      </c>
      <c r="C506" s="289">
        <v>2019.05</v>
      </c>
      <c r="D506" s="289">
        <v>2015.5</v>
      </c>
      <c r="E506" s="289">
        <v>1996.05</v>
      </c>
      <c r="F506" s="289">
        <v>1973.05</v>
      </c>
      <c r="G506" s="289">
        <v>1953.6</v>
      </c>
      <c r="H506" s="289">
        <v>2038.5</v>
      </c>
      <c r="I506" s="289">
        <v>2057.9499999999998</v>
      </c>
      <c r="J506" s="289">
        <v>2080.9499999999998</v>
      </c>
      <c r="K506" s="289">
        <v>2034.95</v>
      </c>
      <c r="L506" s="289">
        <v>1992.5</v>
      </c>
      <c r="M506" s="289">
        <v>0.61326000000000003</v>
      </c>
    </row>
    <row r="507" spans="1:13">
      <c r="A507" s="268">
        <v>497</v>
      </c>
      <c r="B507" s="245" t="s">
        <v>200</v>
      </c>
      <c r="C507" s="289">
        <v>274.2</v>
      </c>
      <c r="D507" s="289">
        <v>275.4666666666667</v>
      </c>
      <c r="E507" s="289">
        <v>271.93333333333339</v>
      </c>
      <c r="F507" s="289">
        <v>269.66666666666669</v>
      </c>
      <c r="G507" s="289">
        <v>266.13333333333338</v>
      </c>
      <c r="H507" s="289">
        <v>277.73333333333341</v>
      </c>
      <c r="I507" s="289">
        <v>281.26666666666671</v>
      </c>
      <c r="J507" s="289">
        <v>283.53333333333342</v>
      </c>
      <c r="K507" s="289">
        <v>279</v>
      </c>
      <c r="L507" s="289">
        <v>273.2</v>
      </c>
      <c r="M507" s="289">
        <v>98.917699999999996</v>
      </c>
    </row>
    <row r="508" spans="1:13">
      <c r="A508" s="268">
        <v>498</v>
      </c>
      <c r="B508" s="245" t="s">
        <v>570</v>
      </c>
      <c r="C508" s="289">
        <v>315.64999999999998</v>
      </c>
      <c r="D508" s="289">
        <v>316.58333333333331</v>
      </c>
      <c r="E508" s="289">
        <v>312.26666666666665</v>
      </c>
      <c r="F508" s="289">
        <v>308.88333333333333</v>
      </c>
      <c r="G508" s="289">
        <v>304.56666666666666</v>
      </c>
      <c r="H508" s="289">
        <v>319.96666666666664</v>
      </c>
      <c r="I508" s="289">
        <v>324.28333333333336</v>
      </c>
      <c r="J508" s="289">
        <v>327.66666666666663</v>
      </c>
      <c r="K508" s="289">
        <v>320.89999999999998</v>
      </c>
      <c r="L508" s="289">
        <v>313.2</v>
      </c>
      <c r="M508" s="289">
        <v>4.1490299999999998</v>
      </c>
    </row>
    <row r="509" spans="1:13">
      <c r="A509" s="268">
        <v>499</v>
      </c>
      <c r="B509" s="245" t="s">
        <v>202</v>
      </c>
      <c r="C509" s="289">
        <v>199.45</v>
      </c>
      <c r="D509" s="289">
        <v>199.65</v>
      </c>
      <c r="E509" s="289">
        <v>192.3</v>
      </c>
      <c r="F509" s="289">
        <v>185.15</v>
      </c>
      <c r="G509" s="289">
        <v>177.8</v>
      </c>
      <c r="H509" s="289">
        <v>206.8</v>
      </c>
      <c r="I509" s="289">
        <v>214.14999999999998</v>
      </c>
      <c r="J509" s="289">
        <v>221.3</v>
      </c>
      <c r="K509" s="289">
        <v>207</v>
      </c>
      <c r="L509" s="289">
        <v>192.5</v>
      </c>
      <c r="M509" s="289">
        <v>1659.5968</v>
      </c>
    </row>
    <row r="510" spans="1:13">
      <c r="A510" s="268">
        <v>500</v>
      </c>
      <c r="B510" s="245" t="s">
        <v>571</v>
      </c>
      <c r="C510" s="289">
        <v>179.65</v>
      </c>
      <c r="D510" s="289">
        <v>178.9</v>
      </c>
      <c r="E510" s="289">
        <v>176.85000000000002</v>
      </c>
      <c r="F510" s="289">
        <v>174.05</v>
      </c>
      <c r="G510" s="289">
        <v>172.00000000000003</v>
      </c>
      <c r="H510" s="289">
        <v>181.70000000000002</v>
      </c>
      <c r="I510" s="289">
        <v>183.75000000000003</v>
      </c>
      <c r="J510" s="289">
        <v>186.55</v>
      </c>
      <c r="K510" s="289">
        <v>180.95</v>
      </c>
      <c r="L510" s="289">
        <v>176.1</v>
      </c>
      <c r="M510" s="289">
        <v>2.3450600000000001</v>
      </c>
    </row>
    <row r="511" spans="1:13">
      <c r="A511" s="268">
        <v>501</v>
      </c>
      <c r="B511" s="245" t="s">
        <v>572</v>
      </c>
      <c r="C511" s="289">
        <v>1620.55</v>
      </c>
      <c r="D511" s="289">
        <v>1625.7333333333333</v>
      </c>
      <c r="E511" s="289">
        <v>1604.8166666666666</v>
      </c>
      <c r="F511" s="289">
        <v>1589.0833333333333</v>
      </c>
      <c r="G511" s="289">
        <v>1568.1666666666665</v>
      </c>
      <c r="H511" s="289">
        <v>1641.4666666666667</v>
      </c>
      <c r="I511" s="289">
        <v>1662.3833333333332</v>
      </c>
      <c r="J511" s="289">
        <v>1678.1166666666668</v>
      </c>
      <c r="K511" s="289">
        <v>1646.65</v>
      </c>
      <c r="L511" s="289">
        <v>1610</v>
      </c>
      <c r="M511" s="289">
        <v>0.25223000000000001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66"/>
      <c r="B5" s="566"/>
      <c r="C5" s="567"/>
      <c r="D5" s="56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68" t="s">
        <v>574</v>
      </c>
      <c r="C7" s="568"/>
      <c r="D7" s="262">
        <f>Main!B10</f>
        <v>44064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44063</v>
      </c>
      <c r="B10" s="267">
        <v>540697</v>
      </c>
      <c r="C10" s="268" t="s">
        <v>3788</v>
      </c>
      <c r="D10" s="268" t="s">
        <v>3789</v>
      </c>
      <c r="E10" s="268" t="s">
        <v>584</v>
      </c>
      <c r="F10" s="382">
        <v>100503</v>
      </c>
      <c r="G10" s="267">
        <v>3.02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44063</v>
      </c>
      <c r="B11" s="267">
        <v>530109</v>
      </c>
      <c r="C11" s="268" t="s">
        <v>3790</v>
      </c>
      <c r="D11" s="268" t="s">
        <v>3791</v>
      </c>
      <c r="E11" s="268" t="s">
        <v>584</v>
      </c>
      <c r="F11" s="382">
        <v>97599</v>
      </c>
      <c r="G11" s="267">
        <v>9.99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44063</v>
      </c>
      <c r="B12" s="267">
        <v>530245</v>
      </c>
      <c r="C12" s="268" t="s">
        <v>3792</v>
      </c>
      <c r="D12" s="268" t="s">
        <v>3793</v>
      </c>
      <c r="E12" s="268" t="s">
        <v>584</v>
      </c>
      <c r="F12" s="382">
        <v>61500</v>
      </c>
      <c r="G12" s="267">
        <v>42.5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44063</v>
      </c>
      <c r="B13" s="267">
        <v>530663</v>
      </c>
      <c r="C13" s="268" t="s">
        <v>3759</v>
      </c>
      <c r="D13" s="268" t="s">
        <v>3760</v>
      </c>
      <c r="E13" s="268" t="s">
        <v>584</v>
      </c>
      <c r="F13" s="382">
        <v>235000</v>
      </c>
      <c r="G13" s="267">
        <v>0.78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44063</v>
      </c>
      <c r="B14" s="267">
        <v>541627</v>
      </c>
      <c r="C14" s="268" t="s">
        <v>3761</v>
      </c>
      <c r="D14" s="268" t="s">
        <v>3794</v>
      </c>
      <c r="E14" s="268" t="s">
        <v>584</v>
      </c>
      <c r="F14" s="382">
        <v>26579</v>
      </c>
      <c r="G14" s="267">
        <v>16.07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44063</v>
      </c>
      <c r="B15" s="267">
        <v>539679</v>
      </c>
      <c r="C15" s="268" t="s">
        <v>3738</v>
      </c>
      <c r="D15" s="268" t="s">
        <v>3795</v>
      </c>
      <c r="E15" s="268" t="s">
        <v>583</v>
      </c>
      <c r="F15" s="382">
        <v>140960</v>
      </c>
      <c r="G15" s="267">
        <v>6.87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44063</v>
      </c>
      <c r="B16" s="267">
        <v>539679</v>
      </c>
      <c r="C16" s="268" t="s">
        <v>3738</v>
      </c>
      <c r="D16" s="268" t="s">
        <v>3762</v>
      </c>
      <c r="E16" s="268" t="s">
        <v>584</v>
      </c>
      <c r="F16" s="382">
        <v>36640</v>
      </c>
      <c r="G16" s="267">
        <v>6.92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44063</v>
      </c>
      <c r="B17" s="267">
        <v>539679</v>
      </c>
      <c r="C17" s="268" t="s">
        <v>3738</v>
      </c>
      <c r="D17" s="268" t="s">
        <v>3739</v>
      </c>
      <c r="E17" s="268" t="s">
        <v>584</v>
      </c>
      <c r="F17" s="382">
        <v>85880</v>
      </c>
      <c r="G17" s="267">
        <v>6.89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44063</v>
      </c>
      <c r="B18" s="267">
        <v>539143</v>
      </c>
      <c r="C18" s="268" t="s">
        <v>3796</v>
      </c>
      <c r="D18" s="268" t="s">
        <v>3797</v>
      </c>
      <c r="E18" s="268" t="s">
        <v>583</v>
      </c>
      <c r="F18" s="382">
        <v>80000</v>
      </c>
      <c r="G18" s="267">
        <v>9.6300000000000008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44063</v>
      </c>
      <c r="B19" s="267">
        <v>539143</v>
      </c>
      <c r="C19" s="268" t="s">
        <v>3796</v>
      </c>
      <c r="D19" s="268" t="s">
        <v>3764</v>
      </c>
      <c r="E19" s="268" t="s">
        <v>584</v>
      </c>
      <c r="F19" s="382">
        <v>168015</v>
      </c>
      <c r="G19" s="267">
        <v>9.6300000000000008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44063</v>
      </c>
      <c r="B20" s="267">
        <v>539143</v>
      </c>
      <c r="C20" s="268" t="s">
        <v>3796</v>
      </c>
      <c r="D20" s="268" t="s">
        <v>3774</v>
      </c>
      <c r="E20" s="268" t="s">
        <v>583</v>
      </c>
      <c r="F20" s="382">
        <v>90000</v>
      </c>
      <c r="G20" s="267">
        <v>9.6300000000000008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44063</v>
      </c>
      <c r="B21" s="267">
        <v>532911</v>
      </c>
      <c r="C21" s="268" t="s">
        <v>3798</v>
      </c>
      <c r="D21" s="268" t="s">
        <v>3799</v>
      </c>
      <c r="E21" s="268" t="s">
        <v>584</v>
      </c>
      <c r="F21" s="382">
        <v>110000</v>
      </c>
      <c r="G21" s="267">
        <v>14.81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44063</v>
      </c>
      <c r="B22" s="267">
        <v>512217</v>
      </c>
      <c r="C22" s="268" t="s">
        <v>3763</v>
      </c>
      <c r="D22" s="268" t="s">
        <v>3764</v>
      </c>
      <c r="E22" s="268" t="s">
        <v>583</v>
      </c>
      <c r="F22" s="382">
        <v>85540</v>
      </c>
      <c r="G22" s="267">
        <v>15.14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44063</v>
      </c>
      <c r="B23" s="267">
        <v>512217</v>
      </c>
      <c r="C23" s="268" t="s">
        <v>3763</v>
      </c>
      <c r="D23" s="268" t="s">
        <v>3764</v>
      </c>
      <c r="E23" s="268" t="s">
        <v>584</v>
      </c>
      <c r="F23" s="382">
        <v>1741</v>
      </c>
      <c r="G23" s="267">
        <v>15.14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44063</v>
      </c>
      <c r="B24" s="267">
        <v>512217</v>
      </c>
      <c r="C24" s="268" t="s">
        <v>3763</v>
      </c>
      <c r="D24" s="268" t="s">
        <v>3797</v>
      </c>
      <c r="E24" s="268" t="s">
        <v>583</v>
      </c>
      <c r="F24" s="382">
        <v>150</v>
      </c>
      <c r="G24" s="267">
        <v>14.69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44063</v>
      </c>
      <c r="B25" s="267">
        <v>512217</v>
      </c>
      <c r="C25" s="268" t="s">
        <v>3763</v>
      </c>
      <c r="D25" s="268" t="s">
        <v>3797</v>
      </c>
      <c r="E25" s="268" t="s">
        <v>584</v>
      </c>
      <c r="F25" s="382">
        <v>94488</v>
      </c>
      <c r="G25" s="267">
        <v>15.14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44063</v>
      </c>
      <c r="B26" s="267">
        <v>540175</v>
      </c>
      <c r="C26" s="268" t="s">
        <v>3800</v>
      </c>
      <c r="D26" s="268" t="s">
        <v>3801</v>
      </c>
      <c r="E26" s="268" t="s">
        <v>583</v>
      </c>
      <c r="F26" s="382">
        <v>39000</v>
      </c>
      <c r="G26" s="267">
        <v>25.45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44063</v>
      </c>
      <c r="B27" s="267">
        <v>540175</v>
      </c>
      <c r="C27" s="268" t="s">
        <v>3800</v>
      </c>
      <c r="D27" s="268" t="s">
        <v>3802</v>
      </c>
      <c r="E27" s="268" t="s">
        <v>583</v>
      </c>
      <c r="F27" s="382">
        <v>2300</v>
      </c>
      <c r="G27" s="267">
        <v>24.73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44063</v>
      </c>
      <c r="B28" s="267">
        <v>540175</v>
      </c>
      <c r="C28" s="268" t="s">
        <v>3800</v>
      </c>
      <c r="D28" s="268" t="s">
        <v>3803</v>
      </c>
      <c r="E28" s="268" t="s">
        <v>584</v>
      </c>
      <c r="F28" s="382">
        <v>20000</v>
      </c>
      <c r="G28" s="267">
        <v>25.45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44063</v>
      </c>
      <c r="B29" s="267">
        <v>540175</v>
      </c>
      <c r="C29" s="268" t="s">
        <v>3800</v>
      </c>
      <c r="D29" s="268" t="s">
        <v>3802</v>
      </c>
      <c r="E29" s="268" t="s">
        <v>584</v>
      </c>
      <c r="F29" s="382">
        <v>23000</v>
      </c>
      <c r="G29" s="267">
        <v>25.44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44063</v>
      </c>
      <c r="B30" s="267">
        <v>526407</v>
      </c>
      <c r="C30" s="268" t="s">
        <v>3804</v>
      </c>
      <c r="D30" s="268" t="s">
        <v>3805</v>
      </c>
      <c r="E30" s="268" t="s">
        <v>583</v>
      </c>
      <c r="F30" s="382">
        <v>133204</v>
      </c>
      <c r="G30" s="267">
        <v>11.05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44063</v>
      </c>
      <c r="B31" s="267">
        <v>526407</v>
      </c>
      <c r="C31" s="268" t="s">
        <v>3804</v>
      </c>
      <c r="D31" s="268" t="s">
        <v>3806</v>
      </c>
      <c r="E31" s="268" t="s">
        <v>583</v>
      </c>
      <c r="F31" s="382">
        <v>136621</v>
      </c>
      <c r="G31" s="267">
        <v>11.05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44063</v>
      </c>
      <c r="B32" s="267">
        <v>526407</v>
      </c>
      <c r="C32" s="268" t="s">
        <v>3804</v>
      </c>
      <c r="D32" s="268" t="s">
        <v>3807</v>
      </c>
      <c r="E32" s="268" t="s">
        <v>583</v>
      </c>
      <c r="F32" s="382">
        <v>138994</v>
      </c>
      <c r="G32" s="267">
        <v>11.05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44063</v>
      </c>
      <c r="B33" s="267">
        <v>526407</v>
      </c>
      <c r="C33" s="268" t="s">
        <v>3804</v>
      </c>
      <c r="D33" s="268" t="s">
        <v>3808</v>
      </c>
      <c r="E33" s="268" t="s">
        <v>583</v>
      </c>
      <c r="F33" s="382">
        <v>149371</v>
      </c>
      <c r="G33" s="267">
        <v>11.07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44063</v>
      </c>
      <c r="B34" s="267">
        <v>526407</v>
      </c>
      <c r="C34" s="268" t="s">
        <v>3804</v>
      </c>
      <c r="D34" s="268" t="s">
        <v>3808</v>
      </c>
      <c r="E34" s="268" t="s">
        <v>584</v>
      </c>
      <c r="F34" s="382">
        <v>3961</v>
      </c>
      <c r="G34" s="267">
        <v>11.07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44063</v>
      </c>
      <c r="B35" s="267">
        <v>526407</v>
      </c>
      <c r="C35" s="268" t="s">
        <v>3804</v>
      </c>
      <c r="D35" s="268" t="s">
        <v>3809</v>
      </c>
      <c r="E35" s="268" t="s">
        <v>584</v>
      </c>
      <c r="F35" s="382">
        <v>578620</v>
      </c>
      <c r="G35" s="267">
        <v>11.05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44063</v>
      </c>
      <c r="B36" s="267">
        <v>512529</v>
      </c>
      <c r="C36" s="268" t="s">
        <v>2413</v>
      </c>
      <c r="D36" s="268" t="s">
        <v>3775</v>
      </c>
      <c r="E36" s="268" t="s">
        <v>583</v>
      </c>
      <c r="F36" s="382">
        <v>15699895</v>
      </c>
      <c r="G36" s="267">
        <v>127.9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44063</v>
      </c>
      <c r="B37" s="267">
        <v>512529</v>
      </c>
      <c r="C37" s="268" t="s">
        <v>2413</v>
      </c>
      <c r="D37" s="268" t="s">
        <v>3776</v>
      </c>
      <c r="E37" s="268" t="s">
        <v>583</v>
      </c>
      <c r="F37" s="382">
        <v>15700000</v>
      </c>
      <c r="G37" s="267">
        <v>127.9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44063</v>
      </c>
      <c r="B38" s="267">
        <v>512529</v>
      </c>
      <c r="C38" s="268" t="s">
        <v>2413</v>
      </c>
      <c r="D38" s="268" t="s">
        <v>3810</v>
      </c>
      <c r="E38" s="268" t="s">
        <v>584</v>
      </c>
      <c r="F38" s="382">
        <v>7899930</v>
      </c>
      <c r="G38" s="267">
        <v>127.9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44063</v>
      </c>
      <c r="B39" s="267">
        <v>512529</v>
      </c>
      <c r="C39" s="268" t="s">
        <v>2413</v>
      </c>
      <c r="D39" s="268" t="s">
        <v>3811</v>
      </c>
      <c r="E39" s="268" t="s">
        <v>584</v>
      </c>
      <c r="F39" s="382">
        <v>23499965</v>
      </c>
      <c r="G39" s="267">
        <v>127.9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44063</v>
      </c>
      <c r="B40" s="267">
        <v>540072</v>
      </c>
      <c r="C40" s="268" t="s">
        <v>3812</v>
      </c>
      <c r="D40" s="268" t="s">
        <v>3813</v>
      </c>
      <c r="E40" s="268" t="s">
        <v>583</v>
      </c>
      <c r="F40" s="382">
        <v>90000</v>
      </c>
      <c r="G40" s="267">
        <v>1.71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44063</v>
      </c>
      <c r="B41" s="267">
        <v>540072</v>
      </c>
      <c r="C41" s="268" t="s">
        <v>3812</v>
      </c>
      <c r="D41" s="268" t="s">
        <v>3813</v>
      </c>
      <c r="E41" s="268" t="s">
        <v>584</v>
      </c>
      <c r="F41" s="382">
        <v>90000</v>
      </c>
      <c r="G41" s="267">
        <v>1.71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44063</v>
      </c>
      <c r="B42" s="267">
        <v>540072</v>
      </c>
      <c r="C42" s="268" t="s">
        <v>3812</v>
      </c>
      <c r="D42" s="268" t="s">
        <v>3814</v>
      </c>
      <c r="E42" s="268" t="s">
        <v>584</v>
      </c>
      <c r="F42" s="382">
        <v>150000</v>
      </c>
      <c r="G42" s="267">
        <v>1.71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44063</v>
      </c>
      <c r="B43" s="267">
        <v>542019</v>
      </c>
      <c r="C43" s="268" t="s">
        <v>3765</v>
      </c>
      <c r="D43" s="268" t="s">
        <v>3766</v>
      </c>
      <c r="E43" s="268" t="s">
        <v>584</v>
      </c>
      <c r="F43" s="382">
        <v>31500</v>
      </c>
      <c r="G43" s="267">
        <v>158.5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44063</v>
      </c>
      <c r="B44" s="267">
        <v>542019</v>
      </c>
      <c r="C44" s="268" t="s">
        <v>3765</v>
      </c>
      <c r="D44" s="268" t="s">
        <v>3767</v>
      </c>
      <c r="E44" s="268" t="s">
        <v>583</v>
      </c>
      <c r="F44" s="382">
        <v>31500</v>
      </c>
      <c r="G44" s="267">
        <v>158.5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44063</v>
      </c>
      <c r="B45" s="267">
        <v>536264</v>
      </c>
      <c r="C45" s="268" t="s">
        <v>3740</v>
      </c>
      <c r="D45" s="268" t="s">
        <v>3741</v>
      </c>
      <c r="E45" s="268" t="s">
        <v>583</v>
      </c>
      <c r="F45" s="382">
        <v>121769</v>
      </c>
      <c r="G45" s="267">
        <v>38.979999999999997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44063</v>
      </c>
      <c r="B46" s="267">
        <v>536264</v>
      </c>
      <c r="C46" s="268" t="s">
        <v>3740</v>
      </c>
      <c r="D46" s="268" t="s">
        <v>3741</v>
      </c>
      <c r="E46" s="268" t="s">
        <v>584</v>
      </c>
      <c r="F46" s="382">
        <v>121769</v>
      </c>
      <c r="G46" s="267">
        <v>38.22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44063</v>
      </c>
      <c r="B47" s="267" t="s">
        <v>801</v>
      </c>
      <c r="C47" s="268" t="s">
        <v>3815</v>
      </c>
      <c r="D47" s="268" t="s">
        <v>3816</v>
      </c>
      <c r="E47" s="268" t="s">
        <v>583</v>
      </c>
      <c r="F47" s="382">
        <v>131190</v>
      </c>
      <c r="G47" s="267">
        <v>2724.34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44063</v>
      </c>
      <c r="B48" s="267" t="s">
        <v>860</v>
      </c>
      <c r="C48" s="268" t="s">
        <v>3817</v>
      </c>
      <c r="D48" s="268" t="s">
        <v>3818</v>
      </c>
      <c r="E48" s="268" t="s">
        <v>583</v>
      </c>
      <c r="F48" s="382">
        <v>1100000</v>
      </c>
      <c r="G48" s="267">
        <v>17.63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44063</v>
      </c>
      <c r="B49" s="267" t="s">
        <v>903</v>
      </c>
      <c r="C49" s="268" t="s">
        <v>3819</v>
      </c>
      <c r="D49" s="268" t="s">
        <v>3816</v>
      </c>
      <c r="E49" s="268" t="s">
        <v>583</v>
      </c>
      <c r="F49" s="382">
        <v>368557</v>
      </c>
      <c r="G49" s="267">
        <v>169.27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44063</v>
      </c>
      <c r="B50" s="267" t="s">
        <v>3820</v>
      </c>
      <c r="C50" s="268" t="s">
        <v>3821</v>
      </c>
      <c r="D50" s="268" t="s">
        <v>3822</v>
      </c>
      <c r="E50" s="268" t="s">
        <v>583</v>
      </c>
      <c r="F50" s="382">
        <v>42000</v>
      </c>
      <c r="G50" s="267">
        <v>35.15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44063</v>
      </c>
      <c r="B51" s="267" t="s">
        <v>1054</v>
      </c>
      <c r="C51" s="268" t="s">
        <v>3823</v>
      </c>
      <c r="D51" s="268" t="s">
        <v>3824</v>
      </c>
      <c r="E51" s="268" t="s">
        <v>583</v>
      </c>
      <c r="F51" s="382">
        <v>583556</v>
      </c>
      <c r="G51" s="267">
        <v>1.06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44063</v>
      </c>
      <c r="B52" s="267" t="s">
        <v>96</v>
      </c>
      <c r="C52" s="268" t="s">
        <v>3770</v>
      </c>
      <c r="D52" s="268" t="s">
        <v>3735</v>
      </c>
      <c r="E52" s="268" t="s">
        <v>583</v>
      </c>
      <c r="F52" s="382">
        <v>2405077</v>
      </c>
      <c r="G52" s="267">
        <v>56.15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44063</v>
      </c>
      <c r="B53" s="267" t="s">
        <v>585</v>
      </c>
      <c r="C53" s="268" t="s">
        <v>3742</v>
      </c>
      <c r="D53" s="268" t="s">
        <v>3825</v>
      </c>
      <c r="E53" s="268" t="s">
        <v>583</v>
      </c>
      <c r="F53" s="382">
        <v>180000</v>
      </c>
      <c r="G53" s="267">
        <v>26.7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44063</v>
      </c>
      <c r="B54" s="267" t="s">
        <v>585</v>
      </c>
      <c r="C54" s="268" t="s">
        <v>3742</v>
      </c>
      <c r="D54" s="268" t="s">
        <v>3772</v>
      </c>
      <c r="E54" s="268" t="s">
        <v>583</v>
      </c>
      <c r="F54" s="382">
        <v>282215</v>
      </c>
      <c r="G54" s="267">
        <v>26.43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44063</v>
      </c>
      <c r="B55" s="267" t="s">
        <v>585</v>
      </c>
      <c r="C55" s="268" t="s">
        <v>3742</v>
      </c>
      <c r="D55" s="268" t="s">
        <v>3826</v>
      </c>
      <c r="E55" s="268" t="s">
        <v>583</v>
      </c>
      <c r="F55" s="382">
        <v>100000</v>
      </c>
      <c r="G55" s="267">
        <v>27.69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44063</v>
      </c>
      <c r="B56" s="267" t="s">
        <v>585</v>
      </c>
      <c r="C56" s="268" t="s">
        <v>3742</v>
      </c>
      <c r="D56" s="268" t="s">
        <v>3771</v>
      </c>
      <c r="E56" s="268" t="s">
        <v>583</v>
      </c>
      <c r="F56" s="382">
        <v>159834</v>
      </c>
      <c r="G56" s="267">
        <v>25.72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44063</v>
      </c>
      <c r="B57" s="267" t="s">
        <v>1712</v>
      </c>
      <c r="C57" s="268" t="s">
        <v>3827</v>
      </c>
      <c r="D57" s="268" t="s">
        <v>3828</v>
      </c>
      <c r="E57" s="268" t="s">
        <v>583</v>
      </c>
      <c r="F57" s="382">
        <v>104000</v>
      </c>
      <c r="G57" s="267">
        <v>12.03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44063</v>
      </c>
      <c r="B58" s="267" t="s">
        <v>1856</v>
      </c>
      <c r="C58" s="268" t="s">
        <v>3829</v>
      </c>
      <c r="D58" s="268" t="s">
        <v>3830</v>
      </c>
      <c r="E58" s="268" t="s">
        <v>583</v>
      </c>
      <c r="F58" s="382">
        <v>205227</v>
      </c>
      <c r="G58" s="267">
        <v>243.47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44063</v>
      </c>
      <c r="B59" s="267" t="s">
        <v>3051</v>
      </c>
      <c r="C59" s="268" t="s">
        <v>3831</v>
      </c>
      <c r="D59" s="268" t="s">
        <v>3774</v>
      </c>
      <c r="E59" s="268" t="s">
        <v>583</v>
      </c>
      <c r="F59" s="382">
        <v>91740</v>
      </c>
      <c r="G59" s="267">
        <v>118.73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44063</v>
      </c>
      <c r="B60" s="267" t="s">
        <v>3832</v>
      </c>
      <c r="C60" s="268" t="s">
        <v>3833</v>
      </c>
      <c r="D60" s="268" t="s">
        <v>3834</v>
      </c>
      <c r="E60" s="268" t="s">
        <v>583</v>
      </c>
      <c r="F60" s="382">
        <v>264000</v>
      </c>
      <c r="G60" s="267">
        <v>80.180000000000007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44063</v>
      </c>
      <c r="B61" s="267" t="s">
        <v>3832</v>
      </c>
      <c r="C61" s="268" t="s">
        <v>3833</v>
      </c>
      <c r="D61" s="268" t="s">
        <v>3835</v>
      </c>
      <c r="E61" s="268" t="s">
        <v>583</v>
      </c>
      <c r="F61" s="382">
        <v>240000</v>
      </c>
      <c r="G61" s="267">
        <v>80.02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44063</v>
      </c>
      <c r="B62" s="267" t="s">
        <v>152</v>
      </c>
      <c r="C62" s="268" t="s">
        <v>3773</v>
      </c>
      <c r="D62" s="268" t="s">
        <v>3735</v>
      </c>
      <c r="E62" s="268" t="s">
        <v>583</v>
      </c>
      <c r="F62" s="382">
        <v>3091559</v>
      </c>
      <c r="G62" s="267">
        <v>37.01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44063</v>
      </c>
      <c r="B63" s="267" t="s">
        <v>168</v>
      </c>
      <c r="C63" s="268" t="s">
        <v>3836</v>
      </c>
      <c r="D63" s="268" t="s">
        <v>3735</v>
      </c>
      <c r="E63" s="268" t="s">
        <v>583</v>
      </c>
      <c r="F63" s="382">
        <v>3903413</v>
      </c>
      <c r="G63" s="267">
        <v>185.38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44063</v>
      </c>
      <c r="B64" s="267" t="s">
        <v>3837</v>
      </c>
      <c r="C64" s="268" t="s">
        <v>3838</v>
      </c>
      <c r="D64" s="268" t="s">
        <v>3839</v>
      </c>
      <c r="E64" s="268" t="s">
        <v>583</v>
      </c>
      <c r="F64" s="382">
        <v>40000</v>
      </c>
      <c r="G64" s="267">
        <v>44.07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44063</v>
      </c>
      <c r="B65" s="267" t="s">
        <v>3837</v>
      </c>
      <c r="C65" s="268" t="s">
        <v>3838</v>
      </c>
      <c r="D65" s="268" t="s">
        <v>3840</v>
      </c>
      <c r="E65" s="268" t="s">
        <v>583</v>
      </c>
      <c r="F65" s="382">
        <v>34000</v>
      </c>
      <c r="G65" s="267">
        <v>43.65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44063</v>
      </c>
      <c r="B66" s="267" t="s">
        <v>2347</v>
      </c>
      <c r="C66" s="268" t="s">
        <v>3841</v>
      </c>
      <c r="D66" s="268" t="s">
        <v>3842</v>
      </c>
      <c r="E66" s="268" t="s">
        <v>583</v>
      </c>
      <c r="F66" s="382">
        <v>128095</v>
      </c>
      <c r="G66" s="267">
        <v>60.19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44063</v>
      </c>
      <c r="B67" s="267" t="s">
        <v>2724</v>
      </c>
      <c r="C67" s="268" t="s">
        <v>3843</v>
      </c>
      <c r="D67" s="268" t="s">
        <v>3826</v>
      </c>
      <c r="E67" s="268" t="s">
        <v>583</v>
      </c>
      <c r="F67" s="382">
        <v>1181706</v>
      </c>
      <c r="G67" s="267">
        <v>50.65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44063</v>
      </c>
      <c r="B68" s="267" t="s">
        <v>284</v>
      </c>
      <c r="C68" s="268" t="s">
        <v>3844</v>
      </c>
      <c r="D68" s="268" t="s">
        <v>3769</v>
      </c>
      <c r="E68" s="268" t="s">
        <v>583</v>
      </c>
      <c r="F68" s="382">
        <v>9496719</v>
      </c>
      <c r="G68" s="267">
        <v>160.25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44063</v>
      </c>
      <c r="B69" s="267" t="s">
        <v>2792</v>
      </c>
      <c r="C69" s="268" t="s">
        <v>3845</v>
      </c>
      <c r="D69" s="268" t="s">
        <v>3774</v>
      </c>
      <c r="E69" s="268" t="s">
        <v>583</v>
      </c>
      <c r="F69" s="382">
        <v>4</v>
      </c>
      <c r="G69" s="267">
        <v>10.81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44063</v>
      </c>
      <c r="B70" s="267" t="s">
        <v>202</v>
      </c>
      <c r="C70" s="268" t="s">
        <v>3745</v>
      </c>
      <c r="D70" s="268" t="s">
        <v>3768</v>
      </c>
      <c r="E70" s="268" t="s">
        <v>583</v>
      </c>
      <c r="F70" s="382">
        <v>5448870</v>
      </c>
      <c r="G70" s="267">
        <v>200.57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44063</v>
      </c>
      <c r="B71" s="267" t="s">
        <v>202</v>
      </c>
      <c r="C71" s="268" t="s">
        <v>3745</v>
      </c>
      <c r="D71" s="268" t="s">
        <v>3735</v>
      </c>
      <c r="E71" s="268" t="s">
        <v>583</v>
      </c>
      <c r="F71" s="382">
        <v>7145168</v>
      </c>
      <c r="G71" s="267">
        <v>200.29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44063</v>
      </c>
      <c r="B72" s="267" t="s">
        <v>202</v>
      </c>
      <c r="C72" s="268" t="s">
        <v>3745</v>
      </c>
      <c r="D72" s="268" t="s">
        <v>3777</v>
      </c>
      <c r="E72" s="268" t="s">
        <v>583</v>
      </c>
      <c r="F72" s="382">
        <v>6307290</v>
      </c>
      <c r="G72" s="267">
        <v>200.44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44063</v>
      </c>
      <c r="B73" s="267" t="s">
        <v>801</v>
      </c>
      <c r="C73" s="268" t="s">
        <v>3815</v>
      </c>
      <c r="D73" s="268" t="s">
        <v>3816</v>
      </c>
      <c r="E73" s="268" t="s">
        <v>584</v>
      </c>
      <c r="F73" s="382">
        <v>131254</v>
      </c>
      <c r="G73" s="267">
        <v>2726.39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44063</v>
      </c>
      <c r="B74" s="267" t="s">
        <v>903</v>
      </c>
      <c r="C74" s="268" t="s">
        <v>3819</v>
      </c>
      <c r="D74" s="268" t="s">
        <v>3816</v>
      </c>
      <c r="E74" s="268" t="s">
        <v>584</v>
      </c>
      <c r="F74" s="382">
        <v>368857</v>
      </c>
      <c r="G74" s="267">
        <v>169.41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44063</v>
      </c>
      <c r="B75" s="267" t="s">
        <v>1054</v>
      </c>
      <c r="C75" s="268" t="s">
        <v>3823</v>
      </c>
      <c r="D75" s="268" t="s">
        <v>3824</v>
      </c>
      <c r="E75" s="268" t="s">
        <v>584</v>
      </c>
      <c r="F75" s="382">
        <v>1097107</v>
      </c>
      <c r="G75" s="267">
        <v>1.02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44063</v>
      </c>
      <c r="B76" s="267" t="s">
        <v>96</v>
      </c>
      <c r="C76" s="268" t="s">
        <v>3770</v>
      </c>
      <c r="D76" s="268" t="s">
        <v>3735</v>
      </c>
      <c r="E76" s="268" t="s">
        <v>584</v>
      </c>
      <c r="F76" s="382">
        <v>2405077</v>
      </c>
      <c r="G76" s="267">
        <v>56.28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44063</v>
      </c>
      <c r="B77" s="267" t="s">
        <v>243</v>
      </c>
      <c r="C77" s="268" t="s">
        <v>3846</v>
      </c>
      <c r="D77" s="268" t="s">
        <v>3847</v>
      </c>
      <c r="E77" s="268" t="s">
        <v>584</v>
      </c>
      <c r="F77" s="382">
        <v>11165000</v>
      </c>
      <c r="G77" s="267">
        <v>11.2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44063</v>
      </c>
      <c r="B78" s="267" t="s">
        <v>585</v>
      </c>
      <c r="C78" s="268" t="s">
        <v>3742</v>
      </c>
      <c r="D78" s="268" t="s">
        <v>3826</v>
      </c>
      <c r="E78" s="268" t="s">
        <v>584</v>
      </c>
      <c r="F78" s="382">
        <v>6500</v>
      </c>
      <c r="G78" s="267">
        <v>27.65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44063</v>
      </c>
      <c r="B79" s="267" t="s">
        <v>585</v>
      </c>
      <c r="C79" s="268" t="s">
        <v>3742</v>
      </c>
      <c r="D79" s="268" t="s">
        <v>3772</v>
      </c>
      <c r="E79" s="268" t="s">
        <v>584</v>
      </c>
      <c r="F79" s="382">
        <v>282215</v>
      </c>
      <c r="G79" s="267">
        <v>26.79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44063</v>
      </c>
      <c r="B80" s="267" t="s">
        <v>585</v>
      </c>
      <c r="C80" s="268" t="s">
        <v>3742</v>
      </c>
      <c r="D80" s="268" t="s">
        <v>3771</v>
      </c>
      <c r="E80" s="268" t="s">
        <v>584</v>
      </c>
      <c r="F80" s="382">
        <v>198422</v>
      </c>
      <c r="G80" s="267">
        <v>26.76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44063</v>
      </c>
      <c r="B81" s="267" t="s">
        <v>1856</v>
      </c>
      <c r="C81" s="268" t="s">
        <v>3829</v>
      </c>
      <c r="D81" s="268" t="s">
        <v>3830</v>
      </c>
      <c r="E81" s="268" t="s">
        <v>584</v>
      </c>
      <c r="F81" s="382">
        <v>205227</v>
      </c>
      <c r="G81" s="267">
        <v>244.76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44063</v>
      </c>
      <c r="B82" s="267" t="s">
        <v>3051</v>
      </c>
      <c r="C82" s="268" t="s">
        <v>3831</v>
      </c>
      <c r="D82" s="268" t="s">
        <v>3774</v>
      </c>
      <c r="E82" s="268" t="s">
        <v>584</v>
      </c>
      <c r="F82" s="382">
        <v>81687</v>
      </c>
      <c r="G82" s="267">
        <v>122.94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44063</v>
      </c>
      <c r="B83" s="267" t="s">
        <v>3832</v>
      </c>
      <c r="C83" s="268" t="s">
        <v>3833</v>
      </c>
      <c r="D83" s="268" t="s">
        <v>3848</v>
      </c>
      <c r="E83" s="268" t="s">
        <v>584</v>
      </c>
      <c r="F83" s="382">
        <v>218000</v>
      </c>
      <c r="G83" s="267">
        <v>80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44063</v>
      </c>
      <c r="B84" s="267" t="s">
        <v>3832</v>
      </c>
      <c r="C84" s="268" t="s">
        <v>3833</v>
      </c>
      <c r="D84" s="268" t="s">
        <v>3834</v>
      </c>
      <c r="E84" s="268" t="s">
        <v>584</v>
      </c>
      <c r="F84" s="382">
        <v>86000</v>
      </c>
      <c r="G84" s="267">
        <v>82.01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44063</v>
      </c>
      <c r="B85" s="267" t="s">
        <v>152</v>
      </c>
      <c r="C85" s="268" t="s">
        <v>3773</v>
      </c>
      <c r="D85" s="268" t="s">
        <v>3735</v>
      </c>
      <c r="E85" s="268" t="s">
        <v>584</v>
      </c>
      <c r="F85" s="382">
        <v>3324454</v>
      </c>
      <c r="G85" s="267">
        <v>37.07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44063</v>
      </c>
      <c r="B86" s="267" t="s">
        <v>168</v>
      </c>
      <c r="C86" s="268" t="s">
        <v>3836</v>
      </c>
      <c r="D86" s="268" t="s">
        <v>3735</v>
      </c>
      <c r="E86" s="268" t="s">
        <v>584</v>
      </c>
      <c r="F86" s="382">
        <v>3780097</v>
      </c>
      <c r="G86" s="267">
        <v>185.49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44063</v>
      </c>
      <c r="B87" s="267" t="s">
        <v>3837</v>
      </c>
      <c r="C87" s="268" t="s">
        <v>3838</v>
      </c>
      <c r="D87" s="268" t="s">
        <v>3849</v>
      </c>
      <c r="E87" s="268" t="s">
        <v>584</v>
      </c>
      <c r="F87" s="382">
        <v>40000</v>
      </c>
      <c r="G87" s="267">
        <v>44.1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44063</v>
      </c>
      <c r="B88" s="267" t="s">
        <v>3850</v>
      </c>
      <c r="C88" s="268" t="s">
        <v>3851</v>
      </c>
      <c r="D88" s="268" t="s">
        <v>3852</v>
      </c>
      <c r="E88" s="268" t="s">
        <v>584</v>
      </c>
      <c r="F88" s="382">
        <v>160000</v>
      </c>
      <c r="G88" s="267">
        <v>17.03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44063</v>
      </c>
      <c r="B89" s="267" t="s">
        <v>3743</v>
      </c>
      <c r="C89" s="268" t="s">
        <v>3744</v>
      </c>
      <c r="D89" s="268" t="s">
        <v>3853</v>
      </c>
      <c r="E89" s="268" t="s">
        <v>584</v>
      </c>
      <c r="F89" s="382">
        <v>144000</v>
      </c>
      <c r="G89" s="267">
        <v>31.47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44063</v>
      </c>
      <c r="B90" s="267" t="s">
        <v>2724</v>
      </c>
      <c r="C90" s="268" t="s">
        <v>3843</v>
      </c>
      <c r="D90" s="268" t="s">
        <v>3826</v>
      </c>
      <c r="E90" s="268" t="s">
        <v>584</v>
      </c>
      <c r="F90" s="382">
        <v>1243904</v>
      </c>
      <c r="G90" s="267">
        <v>50.72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44063</v>
      </c>
      <c r="B91" s="267" t="s">
        <v>284</v>
      </c>
      <c r="C91" s="268" t="s">
        <v>3844</v>
      </c>
      <c r="D91" s="268" t="s">
        <v>3854</v>
      </c>
      <c r="E91" s="268" t="s">
        <v>584</v>
      </c>
      <c r="F91" s="382">
        <v>9496719</v>
      </c>
      <c r="G91" s="267">
        <v>160.25</v>
      </c>
      <c r="H91" s="345" t="s">
        <v>2953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44063</v>
      </c>
      <c r="B92" s="267" t="s">
        <v>2792</v>
      </c>
      <c r="C92" s="268" t="s">
        <v>3845</v>
      </c>
      <c r="D92" s="268" t="s">
        <v>3774</v>
      </c>
      <c r="E92" s="268" t="s">
        <v>584</v>
      </c>
      <c r="F92" s="382">
        <v>1855365</v>
      </c>
      <c r="G92" s="267">
        <v>10.6</v>
      </c>
      <c r="H92" s="345" t="s">
        <v>2953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44063</v>
      </c>
      <c r="B93" s="267" t="s">
        <v>202</v>
      </c>
      <c r="C93" s="268" t="s">
        <v>3745</v>
      </c>
      <c r="D93" s="268" t="s">
        <v>3777</v>
      </c>
      <c r="E93" s="268" t="s">
        <v>584</v>
      </c>
      <c r="F93" s="382">
        <v>6307290</v>
      </c>
      <c r="G93" s="267">
        <v>200.63</v>
      </c>
      <c r="H93" s="345" t="s">
        <v>2953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44063</v>
      </c>
      <c r="B94" s="267" t="s">
        <v>202</v>
      </c>
      <c r="C94" s="268" t="s">
        <v>3745</v>
      </c>
      <c r="D94" s="268" t="s">
        <v>3768</v>
      </c>
      <c r="E94" s="268" t="s">
        <v>584</v>
      </c>
      <c r="F94" s="382">
        <v>5451322</v>
      </c>
      <c r="G94" s="267">
        <v>200.66</v>
      </c>
      <c r="H94" s="345" t="s">
        <v>2953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44063</v>
      </c>
      <c r="B95" s="267" t="s">
        <v>202</v>
      </c>
      <c r="C95" s="268" t="s">
        <v>3745</v>
      </c>
      <c r="D95" s="268" t="s">
        <v>3735</v>
      </c>
      <c r="E95" s="268" t="s">
        <v>584</v>
      </c>
      <c r="F95" s="382">
        <v>7418161</v>
      </c>
      <c r="G95" s="267">
        <v>200.44</v>
      </c>
      <c r="H95" s="345" t="s">
        <v>2953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3"/>
  <sheetViews>
    <sheetView zoomScale="85" zoomScaleNormal="85" workbookViewId="0">
      <selection activeCell="Q31" sqref="Q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44064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440">
        <v>1</v>
      </c>
      <c r="B10" s="441">
        <v>44011</v>
      </c>
      <c r="C10" s="442"/>
      <c r="D10" s="443" t="s">
        <v>63</v>
      </c>
      <c r="E10" s="444" t="s">
        <v>3645</v>
      </c>
      <c r="F10" s="445">
        <v>1296</v>
      </c>
      <c r="G10" s="444">
        <v>1231</v>
      </c>
      <c r="H10" s="444">
        <v>1344</v>
      </c>
      <c r="I10" s="446" t="s">
        <v>3630</v>
      </c>
      <c r="J10" s="447" t="s">
        <v>3646</v>
      </c>
      <c r="K10" s="447">
        <f t="shared" ref="K10:K11" si="0">H10-F10</f>
        <v>48</v>
      </c>
      <c r="L10" s="513">
        <f t="shared" ref="L10:L13" si="1">(F10*-0.8)/100</f>
        <v>-10.368</v>
      </c>
      <c r="M10" s="448">
        <f>(K10+L10)/F10</f>
        <v>2.9037037037037035E-2</v>
      </c>
      <c r="N10" s="449" t="s">
        <v>600</v>
      </c>
      <c r="O10" s="450">
        <v>44018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3">
        <v>2</v>
      </c>
      <c r="B11" s="461">
        <v>44014</v>
      </c>
      <c r="C11" s="524"/>
      <c r="D11" s="525" t="s">
        <v>136</v>
      </c>
      <c r="E11" s="526" t="s">
        <v>3645</v>
      </c>
      <c r="F11" s="463">
        <v>932</v>
      </c>
      <c r="G11" s="526">
        <v>874</v>
      </c>
      <c r="H11" s="526">
        <v>986</v>
      </c>
      <c r="I11" s="527" t="s">
        <v>3631</v>
      </c>
      <c r="J11" s="460" t="s">
        <v>3699</v>
      </c>
      <c r="K11" s="460">
        <f t="shared" si="0"/>
        <v>54</v>
      </c>
      <c r="L11" s="512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2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440">
        <v>3</v>
      </c>
      <c r="B12" s="441">
        <v>44018</v>
      </c>
      <c r="C12" s="442"/>
      <c r="D12" s="443" t="s">
        <v>565</v>
      </c>
      <c r="E12" s="444" t="s">
        <v>601</v>
      </c>
      <c r="F12" s="445">
        <v>1000</v>
      </c>
      <c r="G12" s="444">
        <v>935</v>
      </c>
      <c r="H12" s="444">
        <v>1040</v>
      </c>
      <c r="I12" s="446" t="s">
        <v>3632</v>
      </c>
      <c r="J12" s="447" t="s">
        <v>3633</v>
      </c>
      <c r="K12" s="447">
        <f t="shared" ref="K12:K13" si="3">H12-F12</f>
        <v>40</v>
      </c>
      <c r="L12" s="513">
        <f t="shared" si="1"/>
        <v>-8</v>
      </c>
      <c r="M12" s="448">
        <f t="shared" ref="M12:M13" si="4">(K12+L12)/F12</f>
        <v>3.2000000000000001E-2</v>
      </c>
      <c r="N12" s="449" t="s">
        <v>600</v>
      </c>
      <c r="O12" s="450">
        <v>44020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3">
        <v>4</v>
      </c>
      <c r="B13" s="461">
        <v>44022</v>
      </c>
      <c r="C13" s="524"/>
      <c r="D13" s="525" t="s">
        <v>3635</v>
      </c>
      <c r="E13" s="526" t="s">
        <v>601</v>
      </c>
      <c r="F13" s="463">
        <v>396</v>
      </c>
      <c r="G13" s="526">
        <v>370</v>
      </c>
      <c r="H13" s="526">
        <v>420</v>
      </c>
      <c r="I13" s="527" t="s">
        <v>3634</v>
      </c>
      <c r="J13" s="460" t="s">
        <v>3674</v>
      </c>
      <c r="K13" s="460">
        <f t="shared" si="3"/>
        <v>24</v>
      </c>
      <c r="L13" s="512">
        <f t="shared" si="1"/>
        <v>-3.1680000000000001</v>
      </c>
      <c r="M13" s="464">
        <f t="shared" si="4"/>
        <v>5.2606060606060608E-2</v>
      </c>
      <c r="N13" s="465" t="s">
        <v>600</v>
      </c>
      <c r="O13" s="522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3685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3650</v>
      </c>
      <c r="K14" s="437">
        <f t="shared" ref="K14" si="5">H14-F14</f>
        <v>-1.25</v>
      </c>
      <c r="L14" s="514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5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6">
        <v>7</v>
      </c>
      <c r="B16" s="467">
        <v>44039</v>
      </c>
      <c r="C16" s="507"/>
      <c r="D16" s="508" t="s">
        <v>98</v>
      </c>
      <c r="E16" s="509" t="s">
        <v>601</v>
      </c>
      <c r="F16" s="510">
        <v>155</v>
      </c>
      <c r="G16" s="510">
        <v>145</v>
      </c>
      <c r="H16" s="509">
        <v>155</v>
      </c>
      <c r="I16" s="511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28" s="429" customFormat="1" ht="14.25">
      <c r="A17" s="523">
        <v>8</v>
      </c>
      <c r="B17" s="461">
        <v>44041</v>
      </c>
      <c r="C17" s="524"/>
      <c r="D17" s="525" t="s">
        <v>237</v>
      </c>
      <c r="E17" s="526" t="s">
        <v>601</v>
      </c>
      <c r="F17" s="463">
        <v>245</v>
      </c>
      <c r="G17" s="526">
        <v>230</v>
      </c>
      <c r="H17" s="526">
        <v>262</v>
      </c>
      <c r="I17" s="527">
        <v>275</v>
      </c>
      <c r="J17" s="460" t="s">
        <v>3670</v>
      </c>
      <c r="K17" s="460">
        <f t="shared" si="8"/>
        <v>17</v>
      </c>
      <c r="L17" s="512">
        <f t="shared" si="9"/>
        <v>-1.96</v>
      </c>
      <c r="M17" s="464">
        <f t="shared" si="10"/>
        <v>6.1387755102040815E-2</v>
      </c>
      <c r="N17" s="465" t="s">
        <v>600</v>
      </c>
      <c r="O17" s="522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2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3656</v>
      </c>
      <c r="J18" s="447" t="s">
        <v>3679</v>
      </c>
      <c r="K18" s="447">
        <f t="shared" si="8"/>
        <v>24</v>
      </c>
      <c r="L18" s="513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28" s="429" customFormat="1" ht="14.25">
      <c r="A19" s="523">
        <v>10</v>
      </c>
      <c r="B19" s="461">
        <v>44048</v>
      </c>
      <c r="C19" s="524"/>
      <c r="D19" s="525" t="s">
        <v>67</v>
      </c>
      <c r="E19" s="526" t="s">
        <v>601</v>
      </c>
      <c r="F19" s="463">
        <v>398</v>
      </c>
      <c r="G19" s="526">
        <v>374</v>
      </c>
      <c r="H19" s="526">
        <v>430</v>
      </c>
      <c r="I19" s="527">
        <v>450</v>
      </c>
      <c r="J19" s="460" t="s">
        <v>3678</v>
      </c>
      <c r="K19" s="460">
        <f t="shared" ref="K19" si="11">H19-F19</f>
        <v>32</v>
      </c>
      <c r="L19" s="512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2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28" s="429" customFormat="1" ht="14.25">
      <c r="A20" s="523">
        <v>11</v>
      </c>
      <c r="B20" s="461">
        <v>44049</v>
      </c>
      <c r="C20" s="524"/>
      <c r="D20" s="525" t="s">
        <v>98</v>
      </c>
      <c r="E20" s="526" t="s">
        <v>601</v>
      </c>
      <c r="F20" s="463">
        <v>153</v>
      </c>
      <c r="G20" s="526">
        <v>141</v>
      </c>
      <c r="H20" s="526">
        <v>162.5</v>
      </c>
      <c r="I20" s="527">
        <v>175</v>
      </c>
      <c r="J20" s="460" t="s">
        <v>3672</v>
      </c>
      <c r="K20" s="460">
        <f t="shared" ref="K20:K22" si="14">H20-F20</f>
        <v>9.5</v>
      </c>
      <c r="L20" s="512">
        <f t="shared" ref="L20:L22" si="15">(F20*-0.8)/100</f>
        <v>-1.224</v>
      </c>
      <c r="M20" s="464">
        <f t="shared" ref="M20:M22" si="16">(K20+L20)/F20</f>
        <v>5.4091503267973857E-2</v>
      </c>
      <c r="N20" s="465" t="s">
        <v>600</v>
      </c>
      <c r="O20" s="522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28" s="429" customFormat="1" ht="14.25">
      <c r="A21" s="523">
        <v>12</v>
      </c>
      <c r="B21" s="461">
        <v>44053</v>
      </c>
      <c r="C21" s="524"/>
      <c r="D21" s="525" t="s">
        <v>51</v>
      </c>
      <c r="E21" s="526" t="s">
        <v>601</v>
      </c>
      <c r="F21" s="463">
        <v>1790</v>
      </c>
      <c r="G21" s="526">
        <v>1695</v>
      </c>
      <c r="H21" s="526">
        <v>1895</v>
      </c>
      <c r="I21" s="527" t="s">
        <v>3681</v>
      </c>
      <c r="J21" s="460" t="s">
        <v>3676</v>
      </c>
      <c r="K21" s="460">
        <f t="shared" si="14"/>
        <v>105</v>
      </c>
      <c r="L21" s="512">
        <f t="shared" si="15"/>
        <v>-14.32</v>
      </c>
      <c r="M21" s="464">
        <f t="shared" si="16"/>
        <v>5.0659217877094972E-2</v>
      </c>
      <c r="N21" s="465" t="s">
        <v>600</v>
      </c>
      <c r="O21" s="522">
        <v>44062</v>
      </c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28" s="429" customFormat="1" ht="14.25">
      <c r="A22" s="523">
        <v>13</v>
      </c>
      <c r="B22" s="461">
        <v>44053</v>
      </c>
      <c r="C22" s="524"/>
      <c r="D22" s="525" t="s">
        <v>195</v>
      </c>
      <c r="E22" s="526" t="s">
        <v>601</v>
      </c>
      <c r="F22" s="463">
        <v>3975</v>
      </c>
      <c r="G22" s="526">
        <v>3720</v>
      </c>
      <c r="H22" s="526">
        <v>4205</v>
      </c>
      <c r="I22" s="527" t="s">
        <v>3682</v>
      </c>
      <c r="J22" s="460" t="s">
        <v>3747</v>
      </c>
      <c r="K22" s="460">
        <f t="shared" si="14"/>
        <v>230</v>
      </c>
      <c r="L22" s="512">
        <f t="shared" si="15"/>
        <v>-31.8</v>
      </c>
      <c r="M22" s="464">
        <f t="shared" si="16"/>
        <v>4.986163522012578E-2</v>
      </c>
      <c r="N22" s="465" t="s">
        <v>600</v>
      </c>
      <c r="O22" s="522">
        <v>44062</v>
      </c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28" s="429" customFormat="1" ht="14.25">
      <c r="A23" s="523">
        <v>14</v>
      </c>
      <c r="B23" s="461">
        <v>44053</v>
      </c>
      <c r="C23" s="524"/>
      <c r="D23" s="525" t="s">
        <v>145</v>
      </c>
      <c r="E23" s="526" t="s">
        <v>601</v>
      </c>
      <c r="F23" s="463">
        <v>957</v>
      </c>
      <c r="G23" s="526">
        <v>895</v>
      </c>
      <c r="H23" s="526">
        <v>1012.5</v>
      </c>
      <c r="I23" s="527" t="s">
        <v>3683</v>
      </c>
      <c r="J23" s="460" t="s">
        <v>3787</v>
      </c>
      <c r="K23" s="460">
        <f t="shared" ref="K23:K25" si="17">H23-F23</f>
        <v>55.5</v>
      </c>
      <c r="L23" s="512">
        <f t="shared" ref="L23:L25" si="18">(F23*-0.8)/100</f>
        <v>-7.6560000000000006</v>
      </c>
      <c r="M23" s="464">
        <f t="shared" ref="M23:M25" si="19">(K23+L23)/F23</f>
        <v>4.9993730407523515E-2</v>
      </c>
      <c r="N23" s="465" t="s">
        <v>600</v>
      </c>
      <c r="O23" s="522">
        <v>44063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28" s="429" customFormat="1" ht="14.25">
      <c r="A24" s="523">
        <v>15</v>
      </c>
      <c r="B24" s="461">
        <v>44056</v>
      </c>
      <c r="C24" s="524"/>
      <c r="D24" s="525" t="s">
        <v>533</v>
      </c>
      <c r="E24" s="526" t="s">
        <v>601</v>
      </c>
      <c r="F24" s="463">
        <v>1203</v>
      </c>
      <c r="G24" s="526">
        <v>1140</v>
      </c>
      <c r="H24" s="526">
        <v>1275</v>
      </c>
      <c r="I24" s="527" t="s">
        <v>3707</v>
      </c>
      <c r="J24" s="460" t="s">
        <v>3748</v>
      </c>
      <c r="K24" s="460">
        <f t="shared" si="17"/>
        <v>72</v>
      </c>
      <c r="L24" s="512">
        <f t="shared" si="18"/>
        <v>-9.6240000000000006</v>
      </c>
      <c r="M24" s="464">
        <f t="shared" si="19"/>
        <v>5.1850374064837904E-2</v>
      </c>
      <c r="N24" s="465" t="s">
        <v>600</v>
      </c>
      <c r="O24" s="522">
        <v>44062</v>
      </c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28" s="429" customFormat="1" ht="14.25">
      <c r="A25" s="523">
        <v>16</v>
      </c>
      <c r="B25" s="461">
        <v>44057</v>
      </c>
      <c r="C25" s="524"/>
      <c r="D25" s="525" t="s">
        <v>86</v>
      </c>
      <c r="E25" s="526" t="s">
        <v>601</v>
      </c>
      <c r="F25" s="463">
        <v>376</v>
      </c>
      <c r="G25" s="526">
        <v>349</v>
      </c>
      <c r="H25" s="526">
        <v>397.5</v>
      </c>
      <c r="I25" s="527" t="s">
        <v>3721</v>
      </c>
      <c r="J25" s="460" t="s">
        <v>3749</v>
      </c>
      <c r="K25" s="460">
        <f t="shared" si="17"/>
        <v>21.5</v>
      </c>
      <c r="L25" s="512">
        <f t="shared" si="18"/>
        <v>-3.008</v>
      </c>
      <c r="M25" s="464">
        <f t="shared" si="19"/>
        <v>4.9180851063829786E-2</v>
      </c>
      <c r="N25" s="465" t="s">
        <v>600</v>
      </c>
      <c r="O25" s="522">
        <v>44062</v>
      </c>
      <c r="Q25" s="430"/>
      <c r="R25" s="431" t="s">
        <v>3187</v>
      </c>
      <c r="S25" s="430"/>
      <c r="T25" s="430"/>
      <c r="U25" s="430"/>
      <c r="V25" s="430"/>
      <c r="W25" s="430"/>
      <c r="X25" s="430"/>
      <c r="Y25" s="430"/>
      <c r="Z25" s="430"/>
      <c r="AA25" s="430"/>
      <c r="AB25" s="430"/>
    </row>
    <row r="26" spans="1:28" s="429" customFormat="1" ht="14.25">
      <c r="A26" s="384">
        <v>17</v>
      </c>
      <c r="B26" s="409">
        <v>44057</v>
      </c>
      <c r="C26" s="424"/>
      <c r="D26" s="475" t="s">
        <v>128</v>
      </c>
      <c r="E26" s="425" t="s">
        <v>601</v>
      </c>
      <c r="F26" s="425" t="s">
        <v>3722</v>
      </c>
      <c r="G26" s="434">
        <v>187</v>
      </c>
      <c r="H26" s="425"/>
      <c r="I26" s="412" t="s">
        <v>3723</v>
      </c>
      <c r="J26" s="426" t="s">
        <v>602</v>
      </c>
      <c r="K26" s="426"/>
      <c r="L26" s="515"/>
      <c r="M26" s="426"/>
      <c r="N26" s="427"/>
      <c r="O26" s="428"/>
      <c r="Q26" s="430"/>
      <c r="R26" s="431" t="s">
        <v>3708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</row>
    <row r="27" spans="1:28" s="429" customFormat="1" ht="14.25">
      <c r="A27" s="506">
        <v>18</v>
      </c>
      <c r="B27" s="467">
        <v>44057</v>
      </c>
      <c r="C27" s="507"/>
      <c r="D27" s="508" t="s">
        <v>74</v>
      </c>
      <c r="E27" s="509" t="s">
        <v>3628</v>
      </c>
      <c r="F27" s="509">
        <v>412.5</v>
      </c>
      <c r="G27" s="510">
        <v>438</v>
      </c>
      <c r="H27" s="509">
        <v>405</v>
      </c>
      <c r="I27" s="511" t="s">
        <v>3724</v>
      </c>
      <c r="J27" s="468" t="s">
        <v>3783</v>
      </c>
      <c r="K27" s="468">
        <f>F27-H27</f>
        <v>7.5</v>
      </c>
      <c r="L27" s="488">
        <f>(F27*-0.8)/100</f>
        <v>-3.3</v>
      </c>
      <c r="M27" s="469">
        <f t="shared" ref="M27" si="20">(K27+L27)/F27</f>
        <v>1.0181818181818183E-2</v>
      </c>
      <c r="N27" s="477" t="s">
        <v>709</v>
      </c>
      <c r="O27" s="496">
        <v>44063</v>
      </c>
      <c r="Q27" s="430"/>
      <c r="R27" s="431" t="s">
        <v>3708</v>
      </c>
      <c r="S27" s="430"/>
      <c r="T27" s="430"/>
      <c r="U27" s="430"/>
      <c r="V27" s="430"/>
      <c r="W27" s="430"/>
      <c r="X27" s="430"/>
      <c r="Y27" s="430"/>
      <c r="Z27" s="430"/>
      <c r="AA27" s="430"/>
      <c r="AB27" s="430"/>
    </row>
    <row r="28" spans="1:28" s="429" customFormat="1" ht="14.25">
      <c r="A28" s="528">
        <v>19</v>
      </c>
      <c r="B28" s="451">
        <v>44057</v>
      </c>
      <c r="C28" s="532"/>
      <c r="D28" s="533" t="s">
        <v>111</v>
      </c>
      <c r="E28" s="436" t="s">
        <v>3628</v>
      </c>
      <c r="F28" s="436">
        <v>2790</v>
      </c>
      <c r="G28" s="534">
        <v>2930</v>
      </c>
      <c r="H28" s="534">
        <v>2930</v>
      </c>
      <c r="I28" s="436" t="s">
        <v>3725</v>
      </c>
      <c r="J28" s="437" t="s">
        <v>3734</v>
      </c>
      <c r="K28" s="437">
        <f>F28-H28</f>
        <v>-140</v>
      </c>
      <c r="L28" s="514">
        <f>(F28*-0.8)/100</f>
        <v>-22.32</v>
      </c>
      <c r="M28" s="438">
        <f t="shared" ref="M28:M29" si="21">(K28+L28)/F28</f>
        <v>-5.8179211469534045E-2</v>
      </c>
      <c r="N28" s="452" t="s">
        <v>664</v>
      </c>
      <c r="O28" s="439">
        <v>44060</v>
      </c>
      <c r="Q28" s="430"/>
      <c r="R28" s="431" t="s">
        <v>3708</v>
      </c>
      <c r="S28" s="430"/>
      <c r="T28" s="430"/>
      <c r="U28" s="430"/>
      <c r="V28" s="430"/>
      <c r="W28" s="430"/>
      <c r="X28" s="430"/>
      <c r="Y28" s="430"/>
      <c r="Z28" s="430"/>
      <c r="AA28" s="430"/>
      <c r="AB28" s="430"/>
    </row>
    <row r="29" spans="1:28" s="429" customFormat="1" ht="14.25">
      <c r="A29" s="523">
        <v>20</v>
      </c>
      <c r="B29" s="461">
        <v>44060</v>
      </c>
      <c r="C29" s="524"/>
      <c r="D29" s="525" t="s">
        <v>163</v>
      </c>
      <c r="E29" s="526" t="s">
        <v>601</v>
      </c>
      <c r="F29" s="463">
        <v>1360</v>
      </c>
      <c r="G29" s="526">
        <v>1280</v>
      </c>
      <c r="H29" s="526">
        <v>1440</v>
      </c>
      <c r="I29" s="527" t="s">
        <v>3731</v>
      </c>
      <c r="J29" s="460" t="s">
        <v>3750</v>
      </c>
      <c r="K29" s="460">
        <f t="shared" ref="K29" si="22">H29-F29</f>
        <v>80</v>
      </c>
      <c r="L29" s="512">
        <f t="shared" ref="L29" si="23">(F29*-0.8)/100</f>
        <v>-10.88</v>
      </c>
      <c r="M29" s="464">
        <f t="shared" si="21"/>
        <v>5.0823529411764712E-2</v>
      </c>
      <c r="N29" s="465" t="s">
        <v>600</v>
      </c>
      <c r="O29" s="522">
        <v>44062</v>
      </c>
      <c r="Q29" s="430"/>
      <c r="R29" s="431" t="s">
        <v>3187</v>
      </c>
      <c r="S29" s="430"/>
      <c r="T29" s="430"/>
      <c r="U29" s="430"/>
      <c r="V29" s="430"/>
      <c r="W29" s="430"/>
      <c r="X29" s="430"/>
      <c r="Y29" s="430"/>
      <c r="Z29" s="430"/>
      <c r="AA29" s="430"/>
      <c r="AB29" s="430"/>
    </row>
    <row r="30" spans="1:28" s="429" customFormat="1" ht="14.25">
      <c r="A30" s="384">
        <v>21</v>
      </c>
      <c r="B30" s="409">
        <v>44062</v>
      </c>
      <c r="C30" s="424"/>
      <c r="D30" s="475" t="s">
        <v>569</v>
      </c>
      <c r="E30" s="425" t="s">
        <v>601</v>
      </c>
      <c r="F30" s="425" t="s">
        <v>3751</v>
      </c>
      <c r="G30" s="434">
        <v>1870</v>
      </c>
      <c r="H30" s="425"/>
      <c r="I30" s="412" t="s">
        <v>3752</v>
      </c>
      <c r="J30" s="426" t="s">
        <v>602</v>
      </c>
      <c r="K30" s="426"/>
      <c r="L30" s="515"/>
      <c r="M30" s="426"/>
      <c r="N30" s="427"/>
      <c r="O30" s="428"/>
      <c r="Q30" s="430"/>
      <c r="R30" s="431" t="s">
        <v>603</v>
      </c>
      <c r="S30" s="430"/>
      <c r="T30" s="430"/>
      <c r="U30" s="430"/>
      <c r="V30" s="430"/>
      <c r="W30" s="430"/>
      <c r="X30" s="430"/>
      <c r="Y30" s="430"/>
      <c r="Z30" s="430"/>
      <c r="AA30" s="430"/>
      <c r="AB30" s="430"/>
    </row>
    <row r="31" spans="1:28" s="429" customFormat="1" ht="14.25">
      <c r="A31" s="384">
        <v>22</v>
      </c>
      <c r="B31" s="409">
        <v>44063</v>
      </c>
      <c r="C31" s="424"/>
      <c r="D31" s="475" t="s">
        <v>546</v>
      </c>
      <c r="E31" s="425" t="s">
        <v>601</v>
      </c>
      <c r="F31" s="425" t="s">
        <v>3778</v>
      </c>
      <c r="G31" s="434">
        <v>730</v>
      </c>
      <c r="H31" s="425"/>
      <c r="I31" s="412" t="s">
        <v>3779</v>
      </c>
      <c r="J31" s="426" t="s">
        <v>602</v>
      </c>
      <c r="K31" s="426"/>
      <c r="L31" s="515"/>
      <c r="M31" s="426"/>
      <c r="N31" s="427"/>
      <c r="O31" s="428"/>
      <c r="Q31" s="430"/>
      <c r="R31" s="431" t="s">
        <v>603</v>
      </c>
      <c r="S31" s="430"/>
      <c r="T31" s="430"/>
      <c r="U31" s="430"/>
      <c r="V31" s="430"/>
      <c r="W31" s="430"/>
      <c r="X31" s="430"/>
      <c r="Y31" s="430"/>
      <c r="Z31" s="430"/>
      <c r="AA31" s="430"/>
      <c r="AB31" s="430"/>
    </row>
    <row r="32" spans="1:28" s="429" customFormat="1" ht="14.25">
      <c r="A32" s="384"/>
      <c r="B32" s="409"/>
      <c r="C32" s="424"/>
      <c r="D32" s="475"/>
      <c r="E32" s="425"/>
      <c r="F32" s="425"/>
      <c r="G32" s="434"/>
      <c r="H32" s="425"/>
      <c r="I32" s="412"/>
      <c r="J32" s="426"/>
      <c r="K32" s="426"/>
      <c r="L32" s="515"/>
      <c r="M32" s="426"/>
      <c r="N32" s="427"/>
      <c r="O32" s="428"/>
      <c r="Q32" s="430"/>
      <c r="R32" s="431"/>
      <c r="S32" s="430"/>
      <c r="T32" s="430"/>
      <c r="U32" s="430"/>
      <c r="V32" s="430"/>
      <c r="W32" s="430"/>
      <c r="X32" s="430"/>
      <c r="Y32" s="430"/>
      <c r="Z32" s="430"/>
      <c r="AA32" s="430"/>
      <c r="AB32" s="430"/>
    </row>
    <row r="33" spans="1:38" s="429" customFormat="1" ht="14.25">
      <c r="A33" s="384"/>
      <c r="B33" s="409"/>
      <c r="C33" s="424"/>
      <c r="D33" s="475"/>
      <c r="E33" s="425"/>
      <c r="F33" s="425"/>
      <c r="G33" s="434"/>
      <c r="H33" s="425"/>
      <c r="I33" s="412"/>
      <c r="J33" s="426"/>
      <c r="K33" s="426"/>
      <c r="L33" s="515"/>
      <c r="M33" s="426"/>
      <c r="N33" s="427"/>
      <c r="O33" s="428"/>
      <c r="Q33" s="430"/>
      <c r="R33" s="431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</row>
    <row r="34" spans="1:38" s="429" customFormat="1" ht="14.25">
      <c r="A34" s="384"/>
      <c r="B34" s="409"/>
      <c r="C34" s="424"/>
      <c r="D34" s="475"/>
      <c r="E34" s="425"/>
      <c r="F34" s="425"/>
      <c r="G34" s="434"/>
      <c r="H34" s="425"/>
      <c r="I34" s="412"/>
      <c r="J34" s="426"/>
      <c r="K34" s="426"/>
      <c r="L34" s="515"/>
      <c r="M34" s="426"/>
      <c r="N34" s="427"/>
      <c r="O34" s="428"/>
      <c r="Q34" s="430"/>
      <c r="R34" s="431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</row>
    <row r="35" spans="1:38" s="5" customFormat="1" ht="14.25">
      <c r="A35" s="384"/>
      <c r="B35" s="409"/>
      <c r="C35" s="410"/>
      <c r="D35" s="391"/>
      <c r="E35" s="411"/>
      <c r="F35" s="412"/>
      <c r="G35" s="413"/>
      <c r="H35" s="413"/>
      <c r="I35" s="412"/>
      <c r="J35" s="378"/>
      <c r="K35" s="378"/>
      <c r="L35" s="516"/>
      <c r="M35" s="376"/>
      <c r="N35" s="389"/>
      <c r="O35" s="383"/>
      <c r="P35" s="429"/>
      <c r="Q35" s="64"/>
      <c r="R35" s="341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2" customHeight="1">
      <c r="A36" s="23" t="s">
        <v>604</v>
      </c>
      <c r="B36" s="24"/>
      <c r="C36" s="25"/>
      <c r="D36" s="26"/>
      <c r="E36" s="27"/>
      <c r="F36" s="28"/>
      <c r="G36" s="28"/>
      <c r="H36" s="28"/>
      <c r="I36" s="28"/>
      <c r="J36" s="65"/>
      <c r="K36" s="28"/>
      <c r="L36" s="517"/>
      <c r="M36" s="38"/>
      <c r="N36" s="65"/>
      <c r="O36" s="66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9" t="s">
        <v>605</v>
      </c>
      <c r="B37" s="23"/>
      <c r="C37" s="23"/>
      <c r="D37" s="23"/>
      <c r="F37" s="30" t="s">
        <v>606</v>
      </c>
      <c r="G37" s="17"/>
      <c r="H37" s="31"/>
      <c r="I37" s="36"/>
      <c r="J37" s="67"/>
      <c r="K37" s="68"/>
      <c r="L37" s="518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 t="s">
        <v>607</v>
      </c>
      <c r="B38" s="23"/>
      <c r="C38" s="23"/>
      <c r="D38" s="23"/>
      <c r="E38" s="32"/>
      <c r="F38" s="30" t="s">
        <v>608</v>
      </c>
      <c r="G38" s="17"/>
      <c r="H38" s="31"/>
      <c r="I38" s="36"/>
      <c r="J38" s="67"/>
      <c r="K38" s="68"/>
      <c r="L38" s="518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/>
      <c r="B39" s="23"/>
      <c r="C39" s="23"/>
      <c r="D39" s="23"/>
      <c r="E39" s="32"/>
      <c r="F39" s="17"/>
      <c r="G39" s="17"/>
      <c r="H39" s="31"/>
      <c r="I39" s="36"/>
      <c r="J39" s="71"/>
      <c r="K39" s="68"/>
      <c r="L39" s="518"/>
      <c r="M39" s="17"/>
      <c r="N39" s="72"/>
      <c r="O39" s="5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33" t="s">
        <v>609</v>
      </c>
      <c r="C40" s="33"/>
      <c r="D40" s="33"/>
      <c r="E40" s="33"/>
      <c r="F40" s="34"/>
      <c r="G40" s="32"/>
      <c r="H40" s="32"/>
      <c r="I40" s="73"/>
      <c r="J40" s="74"/>
      <c r="K40" s="75"/>
      <c r="L40" s="519"/>
      <c r="M40" s="12"/>
      <c r="N40" s="11"/>
      <c r="O40" s="53"/>
      <c r="P40" s="7"/>
      <c r="R40" s="82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575</v>
      </c>
      <c r="C41" s="21"/>
      <c r="D41" s="22" t="s">
        <v>588</v>
      </c>
      <c r="E41" s="21" t="s">
        <v>589</v>
      </c>
      <c r="F41" s="21" t="s">
        <v>590</v>
      </c>
      <c r="G41" s="21" t="s">
        <v>610</v>
      </c>
      <c r="H41" s="21" t="s">
        <v>592</v>
      </c>
      <c r="I41" s="21" t="s">
        <v>593</v>
      </c>
      <c r="J41" s="76" t="s">
        <v>594</v>
      </c>
      <c r="K41" s="62" t="s">
        <v>611</v>
      </c>
      <c r="L41" s="520" t="s">
        <v>3637</v>
      </c>
      <c r="M41" s="63" t="s">
        <v>3636</v>
      </c>
      <c r="N41" s="21" t="s">
        <v>597</v>
      </c>
      <c r="O41" s="78" t="s">
        <v>598</v>
      </c>
      <c r="P41" s="7"/>
      <c r="Q41" s="40"/>
      <c r="R41" s="38"/>
      <c r="S41" s="38"/>
      <c r="T41" s="38"/>
    </row>
    <row r="42" spans="1:38" s="9" customFormat="1" ht="15" customHeight="1">
      <c r="A42" s="497">
        <v>1</v>
      </c>
      <c r="B42" s="461">
        <v>44042</v>
      </c>
      <c r="C42" s="504"/>
      <c r="D42" s="462" t="s">
        <v>86</v>
      </c>
      <c r="E42" s="463" t="s">
        <v>601</v>
      </c>
      <c r="F42" s="497">
        <v>446.5</v>
      </c>
      <c r="G42" s="497">
        <v>431</v>
      </c>
      <c r="H42" s="497">
        <v>463</v>
      </c>
      <c r="I42" s="505">
        <v>475</v>
      </c>
      <c r="J42" s="460" t="s">
        <v>3659</v>
      </c>
      <c r="K42" s="460">
        <f t="shared" ref="K42:K45" si="24">H42-F42</f>
        <v>16.5</v>
      </c>
      <c r="L42" s="512">
        <f t="shared" ref="L42:L45" si="25">(F42*-0.8)/100</f>
        <v>-3.5720000000000005</v>
      </c>
      <c r="M42" s="464">
        <f t="shared" ref="M42:M45" si="26">(K42+L42)/F42</f>
        <v>2.8954087346024632E-2</v>
      </c>
      <c r="N42" s="465" t="s">
        <v>600</v>
      </c>
      <c r="O42" s="522">
        <v>44047</v>
      </c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s="9" customFormat="1" ht="15" customHeight="1">
      <c r="A43" s="497">
        <v>2</v>
      </c>
      <c r="B43" s="461">
        <v>44043</v>
      </c>
      <c r="C43" s="504"/>
      <c r="D43" s="462" t="s">
        <v>313</v>
      </c>
      <c r="E43" s="463" t="s">
        <v>601</v>
      </c>
      <c r="F43" s="497">
        <v>641</v>
      </c>
      <c r="G43" s="497">
        <v>625</v>
      </c>
      <c r="H43" s="497">
        <v>657</v>
      </c>
      <c r="I43" s="505" t="s">
        <v>3647</v>
      </c>
      <c r="J43" s="460" t="s">
        <v>3660</v>
      </c>
      <c r="K43" s="460">
        <f t="shared" si="24"/>
        <v>16</v>
      </c>
      <c r="L43" s="512">
        <f t="shared" si="25"/>
        <v>-5.128000000000001</v>
      </c>
      <c r="M43" s="464">
        <f t="shared" si="26"/>
        <v>1.6960998439937598E-2</v>
      </c>
      <c r="N43" s="465" t="s">
        <v>600</v>
      </c>
      <c r="O43" s="522">
        <v>44047</v>
      </c>
      <c r="P43" s="64"/>
      <c r="Q43" s="64"/>
      <c r="R43" s="423" t="s">
        <v>3187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ht="15" customHeight="1">
      <c r="A44" s="454">
        <v>3</v>
      </c>
      <c r="B44" s="451">
        <v>44043</v>
      </c>
      <c r="C44" s="455"/>
      <c r="D44" s="456" t="s">
        <v>71</v>
      </c>
      <c r="E44" s="457" t="s">
        <v>601</v>
      </c>
      <c r="F44" s="528">
        <v>410</v>
      </c>
      <c r="G44" s="528">
        <v>399</v>
      </c>
      <c r="H44" s="528">
        <v>399</v>
      </c>
      <c r="I44" s="528">
        <v>430</v>
      </c>
      <c r="J44" s="437" t="s">
        <v>3673</v>
      </c>
      <c r="K44" s="437">
        <f t="shared" si="24"/>
        <v>-11</v>
      </c>
      <c r="L44" s="514">
        <f t="shared" si="25"/>
        <v>-3.28</v>
      </c>
      <c r="M44" s="438">
        <f t="shared" si="26"/>
        <v>-3.4829268292682923E-2</v>
      </c>
      <c r="N44" s="452" t="s">
        <v>664</v>
      </c>
      <c r="O44" s="439">
        <v>44050</v>
      </c>
      <c r="P44" s="7"/>
      <c r="Q44" s="11"/>
      <c r="R44" s="12" t="s">
        <v>3187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97">
        <v>4</v>
      </c>
      <c r="B45" s="461">
        <v>44046</v>
      </c>
      <c r="C45" s="504"/>
      <c r="D45" s="462" t="s">
        <v>69</v>
      </c>
      <c r="E45" s="463" t="s">
        <v>601</v>
      </c>
      <c r="F45" s="497">
        <v>551</v>
      </c>
      <c r="G45" s="497">
        <v>534</v>
      </c>
      <c r="H45" s="497">
        <v>564</v>
      </c>
      <c r="I45" s="505" t="s">
        <v>3644</v>
      </c>
      <c r="J45" s="460" t="s">
        <v>3675</v>
      </c>
      <c r="K45" s="460">
        <f t="shared" si="24"/>
        <v>13</v>
      </c>
      <c r="L45" s="512">
        <f t="shared" si="25"/>
        <v>-4.4080000000000004</v>
      </c>
      <c r="M45" s="464">
        <f t="shared" si="26"/>
        <v>1.5593466424682394E-2</v>
      </c>
      <c r="N45" s="465" t="s">
        <v>600</v>
      </c>
      <c r="O45" s="522">
        <v>44053</v>
      </c>
      <c r="P45" s="7"/>
      <c r="Q45" s="11"/>
      <c r="R45" s="12" t="s">
        <v>603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97">
        <v>5</v>
      </c>
      <c r="B46" s="461">
        <v>44046</v>
      </c>
      <c r="C46" s="504"/>
      <c r="D46" s="462" t="s">
        <v>83</v>
      </c>
      <c r="E46" s="463" t="s">
        <v>601</v>
      </c>
      <c r="F46" s="497">
        <v>705</v>
      </c>
      <c r="G46" s="497">
        <v>688</v>
      </c>
      <c r="H46" s="497">
        <v>717</v>
      </c>
      <c r="I46" s="505" t="s">
        <v>3652</v>
      </c>
      <c r="J46" s="460" t="s">
        <v>3653</v>
      </c>
      <c r="K46" s="460">
        <f t="shared" ref="K46:K47" si="27">H46-F46</f>
        <v>12</v>
      </c>
      <c r="L46" s="512">
        <f>(F46*-0.07)/100</f>
        <v>-0.49349999999999999</v>
      </c>
      <c r="M46" s="464">
        <f t="shared" ref="M46:M47" si="28">(K46+L46)/F46</f>
        <v>1.6321276595744682E-2</v>
      </c>
      <c r="N46" s="465" t="s">
        <v>600</v>
      </c>
      <c r="O46" s="478">
        <v>44046</v>
      </c>
      <c r="P46" s="7"/>
      <c r="Q46" s="11"/>
      <c r="R46" s="12" t="s">
        <v>603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97">
        <v>6</v>
      </c>
      <c r="B47" s="461">
        <v>44046</v>
      </c>
      <c r="C47" s="504"/>
      <c r="D47" s="462" t="s">
        <v>3654</v>
      </c>
      <c r="E47" s="463" t="s">
        <v>601</v>
      </c>
      <c r="F47" s="497">
        <v>2247.5</v>
      </c>
      <c r="G47" s="497">
        <v>2190</v>
      </c>
      <c r="H47" s="497">
        <v>2299.5</v>
      </c>
      <c r="I47" s="505">
        <v>2350</v>
      </c>
      <c r="J47" s="460" t="s">
        <v>3662</v>
      </c>
      <c r="K47" s="460">
        <f t="shared" si="27"/>
        <v>52</v>
      </c>
      <c r="L47" s="512">
        <f t="shared" ref="L47" si="29">(F47*-0.8)/100</f>
        <v>-17.98</v>
      </c>
      <c r="M47" s="464">
        <f t="shared" si="28"/>
        <v>1.5136818687430477E-2</v>
      </c>
      <c r="N47" s="465" t="s">
        <v>600</v>
      </c>
      <c r="O47" s="522">
        <v>44048</v>
      </c>
      <c r="P47" s="7"/>
      <c r="Q47" s="11"/>
      <c r="R47" s="12" t="s">
        <v>3187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97">
        <v>7</v>
      </c>
      <c r="B48" s="461">
        <v>44046</v>
      </c>
      <c r="C48" s="504"/>
      <c r="D48" s="462" t="s">
        <v>110</v>
      </c>
      <c r="E48" s="463" t="s">
        <v>601</v>
      </c>
      <c r="F48" s="497">
        <v>1001</v>
      </c>
      <c r="G48" s="497">
        <v>970</v>
      </c>
      <c r="H48" s="497">
        <v>1034</v>
      </c>
      <c r="I48" s="505" t="s">
        <v>3655</v>
      </c>
      <c r="J48" s="460" t="s">
        <v>3661</v>
      </c>
      <c r="K48" s="460">
        <f t="shared" ref="K48" si="30">H48-F48</f>
        <v>33</v>
      </c>
      <c r="L48" s="512">
        <f t="shared" ref="L48" si="31">(F48*-0.8)/100</f>
        <v>-8.0080000000000009</v>
      </c>
      <c r="M48" s="464">
        <f t="shared" ref="M48" si="32">(K48+L48)/F48</f>
        <v>2.4967032967032964E-2</v>
      </c>
      <c r="N48" s="465" t="s">
        <v>600</v>
      </c>
      <c r="O48" s="522">
        <v>44047</v>
      </c>
      <c r="P48" s="7"/>
      <c r="Q48" s="11"/>
      <c r="R48" s="12" t="s">
        <v>603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9" customFormat="1" ht="15" customHeight="1">
      <c r="A49" s="497">
        <v>8</v>
      </c>
      <c r="B49" s="461">
        <v>44047</v>
      </c>
      <c r="C49" s="504"/>
      <c r="D49" s="462" t="s">
        <v>494</v>
      </c>
      <c r="E49" s="463" t="s">
        <v>601</v>
      </c>
      <c r="F49" s="497">
        <v>4385</v>
      </c>
      <c r="G49" s="497">
        <v>4280</v>
      </c>
      <c r="H49" s="497">
        <v>4490</v>
      </c>
      <c r="I49" s="505" t="s">
        <v>3658</v>
      </c>
      <c r="J49" s="460" t="s">
        <v>3676</v>
      </c>
      <c r="K49" s="460">
        <f t="shared" ref="K49" si="33">H49-F49</f>
        <v>105</v>
      </c>
      <c r="L49" s="512">
        <f t="shared" ref="L49" si="34">(F49*-0.8)/100</f>
        <v>-35.08</v>
      </c>
      <c r="M49" s="464">
        <f t="shared" ref="M49" si="35">(K49+L49)/F49</f>
        <v>1.594526795895097E-2</v>
      </c>
      <c r="N49" s="465" t="s">
        <v>600</v>
      </c>
      <c r="O49" s="522">
        <v>44050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35">
        <v>9</v>
      </c>
      <c r="B50" s="479">
        <v>44048</v>
      </c>
      <c r="C50" s="480"/>
      <c r="D50" s="481" t="s">
        <v>116</v>
      </c>
      <c r="E50" s="482" t="s">
        <v>601</v>
      </c>
      <c r="F50" s="482" t="s">
        <v>3664</v>
      </c>
      <c r="G50" s="483">
        <v>2150</v>
      </c>
      <c r="H50" s="483"/>
      <c r="I50" s="482">
        <v>2300</v>
      </c>
      <c r="J50" s="484" t="s">
        <v>602</v>
      </c>
      <c r="K50" s="484"/>
      <c r="L50" s="521"/>
      <c r="M50" s="485"/>
      <c r="N50" s="486"/>
      <c r="O50" s="487"/>
      <c r="P50" s="64"/>
      <c r="Q50" s="64"/>
      <c r="R50" s="423" t="s">
        <v>3187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97">
        <v>10</v>
      </c>
      <c r="B51" s="461">
        <v>44048</v>
      </c>
      <c r="C51" s="504"/>
      <c r="D51" s="462" t="s">
        <v>88</v>
      </c>
      <c r="E51" s="463" t="s">
        <v>601</v>
      </c>
      <c r="F51" s="497">
        <v>504</v>
      </c>
      <c r="G51" s="497">
        <v>489</v>
      </c>
      <c r="H51" s="497">
        <v>518</v>
      </c>
      <c r="I51" s="505" t="s">
        <v>3663</v>
      </c>
      <c r="J51" s="460" t="s">
        <v>3677</v>
      </c>
      <c r="K51" s="460">
        <f t="shared" ref="K51" si="36">H51-F51</f>
        <v>14</v>
      </c>
      <c r="L51" s="512">
        <f t="shared" ref="L51" si="37">(F51*-0.8)/100</f>
        <v>-4.032</v>
      </c>
      <c r="M51" s="464">
        <f t="shared" ref="M51" si="38">(K51+L51)/F51</f>
        <v>1.9777777777777776E-2</v>
      </c>
      <c r="N51" s="465" t="s">
        <v>600</v>
      </c>
      <c r="O51" s="522">
        <v>44053</v>
      </c>
      <c r="P51" s="64"/>
      <c r="Q51" s="64"/>
      <c r="R51" s="423" t="s">
        <v>603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497">
        <v>11</v>
      </c>
      <c r="B52" s="461">
        <v>44048</v>
      </c>
      <c r="C52" s="504"/>
      <c r="D52" s="462" t="s">
        <v>80</v>
      </c>
      <c r="E52" s="463" t="s">
        <v>601</v>
      </c>
      <c r="F52" s="497">
        <v>299</v>
      </c>
      <c r="G52" s="497">
        <v>290</v>
      </c>
      <c r="H52" s="497">
        <v>304</v>
      </c>
      <c r="I52" s="505">
        <v>320</v>
      </c>
      <c r="J52" s="460" t="s">
        <v>3669</v>
      </c>
      <c r="K52" s="460">
        <f t="shared" ref="K52" si="39">H52-F52</f>
        <v>5</v>
      </c>
      <c r="L52" s="512">
        <f>(F52*-0.07)/100</f>
        <v>-0.20930000000000004</v>
      </c>
      <c r="M52" s="464">
        <f t="shared" ref="M52:M54" si="40">(K52+L52)/F52</f>
        <v>1.6022408026755853E-2</v>
      </c>
      <c r="N52" s="465" t="s">
        <v>600</v>
      </c>
      <c r="O52" s="478">
        <v>44048</v>
      </c>
      <c r="P52" s="64"/>
      <c r="Q52" s="64"/>
      <c r="R52" s="423" t="s">
        <v>3187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28">
        <v>12</v>
      </c>
      <c r="B53" s="451">
        <v>44050</v>
      </c>
      <c r="C53" s="532"/>
      <c r="D53" s="533" t="s">
        <v>186</v>
      </c>
      <c r="E53" s="436" t="s">
        <v>3628</v>
      </c>
      <c r="F53" s="436">
        <v>403</v>
      </c>
      <c r="G53" s="534">
        <v>415</v>
      </c>
      <c r="H53" s="534">
        <v>417</v>
      </c>
      <c r="I53" s="436" t="s">
        <v>3671</v>
      </c>
      <c r="J53" s="437" t="s">
        <v>3688</v>
      </c>
      <c r="K53" s="437">
        <f>F53-H53</f>
        <v>-14</v>
      </c>
      <c r="L53" s="514">
        <f>(F53*-0.8)/100</f>
        <v>-3.2240000000000002</v>
      </c>
      <c r="M53" s="438">
        <f t="shared" si="40"/>
        <v>-4.2739454094292806E-2</v>
      </c>
      <c r="N53" s="452" t="s">
        <v>664</v>
      </c>
      <c r="O53" s="439">
        <v>44054</v>
      </c>
      <c r="P53" s="64"/>
      <c r="Q53" s="64"/>
      <c r="R53" s="423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497">
        <v>13</v>
      </c>
      <c r="B54" s="461">
        <v>44050</v>
      </c>
      <c r="C54" s="504"/>
      <c r="D54" s="462" t="s">
        <v>367</v>
      </c>
      <c r="E54" s="463" t="s">
        <v>601</v>
      </c>
      <c r="F54" s="497">
        <v>273</v>
      </c>
      <c r="G54" s="497">
        <v>264</v>
      </c>
      <c r="H54" s="497">
        <v>281.5</v>
      </c>
      <c r="I54" s="505">
        <v>294</v>
      </c>
      <c r="J54" s="460" t="s">
        <v>3710</v>
      </c>
      <c r="K54" s="460">
        <f t="shared" ref="K54" si="41">H54-F54</f>
        <v>8.5</v>
      </c>
      <c r="L54" s="512">
        <f t="shared" ref="L54" si="42">(F54*-0.8)/100</f>
        <v>-2.1840000000000002</v>
      </c>
      <c r="M54" s="464">
        <f t="shared" si="40"/>
        <v>2.3135531135531136E-2</v>
      </c>
      <c r="N54" s="465" t="s">
        <v>600</v>
      </c>
      <c r="O54" s="522">
        <v>44057</v>
      </c>
      <c r="P54" s="64"/>
      <c r="Q54" s="64"/>
      <c r="R54" s="423" t="s">
        <v>3187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97">
        <v>16</v>
      </c>
      <c r="B55" s="461">
        <v>44053</v>
      </c>
      <c r="C55" s="504"/>
      <c r="D55" s="462" t="s">
        <v>193</v>
      </c>
      <c r="E55" s="463" t="s">
        <v>601</v>
      </c>
      <c r="F55" s="497">
        <v>963</v>
      </c>
      <c r="G55" s="497">
        <v>938</v>
      </c>
      <c r="H55" s="497">
        <v>986.5</v>
      </c>
      <c r="I55" s="505" t="s">
        <v>3680</v>
      </c>
      <c r="J55" s="460" t="s">
        <v>3703</v>
      </c>
      <c r="K55" s="460">
        <f t="shared" ref="K55:K56" si="43">H55-F55</f>
        <v>23.5</v>
      </c>
      <c r="L55" s="512">
        <f t="shared" ref="L55:L56" si="44">(F55*-0.8)/100</f>
        <v>-7.7040000000000006</v>
      </c>
      <c r="M55" s="464">
        <f t="shared" ref="M55:M56" si="45">(K55+L55)/F55</f>
        <v>1.6402907580477674E-2</v>
      </c>
      <c r="N55" s="465" t="s">
        <v>600</v>
      </c>
      <c r="O55" s="522">
        <v>44056</v>
      </c>
      <c r="P55" s="64"/>
      <c r="Q55" s="64"/>
      <c r="R55" s="423" t="s">
        <v>603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528">
        <v>15</v>
      </c>
      <c r="B56" s="451">
        <v>44053</v>
      </c>
      <c r="C56" s="532"/>
      <c r="D56" s="533" t="s">
        <v>248</v>
      </c>
      <c r="E56" s="436" t="s">
        <v>601</v>
      </c>
      <c r="F56" s="436">
        <v>895</v>
      </c>
      <c r="G56" s="534">
        <v>868</v>
      </c>
      <c r="H56" s="534">
        <v>868</v>
      </c>
      <c r="I56" s="436">
        <v>940</v>
      </c>
      <c r="J56" s="437" t="s">
        <v>3711</v>
      </c>
      <c r="K56" s="437">
        <f t="shared" si="43"/>
        <v>-27</v>
      </c>
      <c r="L56" s="514">
        <f t="shared" si="44"/>
        <v>-7.16</v>
      </c>
      <c r="M56" s="438">
        <f t="shared" si="45"/>
        <v>-3.8167597765363125E-2</v>
      </c>
      <c r="N56" s="452" t="s">
        <v>664</v>
      </c>
      <c r="O56" s="439">
        <v>44050</v>
      </c>
      <c r="P56" s="64"/>
      <c r="Q56" s="64"/>
      <c r="R56" s="423" t="s">
        <v>3187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97">
        <v>16</v>
      </c>
      <c r="B57" s="461">
        <v>44053</v>
      </c>
      <c r="C57" s="504"/>
      <c r="D57" s="462" t="s">
        <v>494</v>
      </c>
      <c r="E57" s="463" t="s">
        <v>601</v>
      </c>
      <c r="F57" s="497">
        <v>4510</v>
      </c>
      <c r="G57" s="497">
        <v>4350</v>
      </c>
      <c r="H57" s="497">
        <v>4640</v>
      </c>
      <c r="I57" s="505" t="s">
        <v>3684</v>
      </c>
      <c r="J57" s="460" t="s">
        <v>3687</v>
      </c>
      <c r="K57" s="460">
        <f t="shared" ref="K57" si="46">H57-F57</f>
        <v>130</v>
      </c>
      <c r="L57" s="512">
        <f t="shared" ref="L57" si="47">(F57*-0.8)/100</f>
        <v>-36.08</v>
      </c>
      <c r="M57" s="464">
        <f t="shared" ref="M57" si="48">(K57+L57)/F57</f>
        <v>2.0824833702882482E-2</v>
      </c>
      <c r="N57" s="465" t="s">
        <v>600</v>
      </c>
      <c r="O57" s="522">
        <v>44054</v>
      </c>
      <c r="P57" s="64"/>
      <c r="Q57" s="64"/>
      <c r="R57" s="423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97">
        <v>17</v>
      </c>
      <c r="B58" s="461">
        <v>44053</v>
      </c>
      <c r="C58" s="504"/>
      <c r="D58" s="462" t="s">
        <v>122</v>
      </c>
      <c r="E58" s="463" t="s">
        <v>601</v>
      </c>
      <c r="F58" s="497">
        <v>389.5</v>
      </c>
      <c r="G58" s="497">
        <v>378</v>
      </c>
      <c r="H58" s="497">
        <v>403</v>
      </c>
      <c r="I58" s="505">
        <v>410</v>
      </c>
      <c r="J58" s="460" t="s">
        <v>3702</v>
      </c>
      <c r="K58" s="460">
        <f t="shared" ref="K58" si="49">H58-F58</f>
        <v>13.5</v>
      </c>
      <c r="L58" s="512">
        <f t="shared" ref="L58" si="50">(F58*-0.8)/100</f>
        <v>-3.1160000000000001</v>
      </c>
      <c r="M58" s="464">
        <f t="shared" ref="M58" si="51">(K58+L58)/F58</f>
        <v>2.665982028241335E-2</v>
      </c>
      <c r="N58" s="465" t="s">
        <v>600</v>
      </c>
      <c r="O58" s="522">
        <v>44056</v>
      </c>
      <c r="P58" s="64"/>
      <c r="Q58" s="64"/>
      <c r="R58" s="423" t="s">
        <v>603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97">
        <v>18</v>
      </c>
      <c r="B59" s="461">
        <v>44055</v>
      </c>
      <c r="C59" s="504"/>
      <c r="D59" s="462" t="s">
        <v>2932</v>
      </c>
      <c r="E59" s="463" t="s">
        <v>601</v>
      </c>
      <c r="F59" s="497">
        <v>1355</v>
      </c>
      <c r="G59" s="497">
        <v>1315</v>
      </c>
      <c r="H59" s="497">
        <v>1375</v>
      </c>
      <c r="I59" s="505" t="s">
        <v>3694</v>
      </c>
      <c r="J59" s="460" t="s">
        <v>3697</v>
      </c>
      <c r="K59" s="460">
        <f t="shared" ref="K59:K60" si="52">H59-F59</f>
        <v>20</v>
      </c>
      <c r="L59" s="512">
        <f>(F59*-0.07)/100</f>
        <v>-0.94850000000000012</v>
      </c>
      <c r="M59" s="464">
        <f t="shared" ref="M59:M60" si="53">(K59+L59)/F59</f>
        <v>1.4060147601476015E-2</v>
      </c>
      <c r="N59" s="465" t="s">
        <v>600</v>
      </c>
      <c r="O59" s="478">
        <v>44055</v>
      </c>
      <c r="P59" s="64"/>
      <c r="Q59" s="64"/>
      <c r="R59" s="423" t="s">
        <v>603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97">
        <v>19</v>
      </c>
      <c r="B60" s="461">
        <v>44055</v>
      </c>
      <c r="C60" s="504"/>
      <c r="D60" s="462" t="s">
        <v>237</v>
      </c>
      <c r="E60" s="463" t="s">
        <v>601</v>
      </c>
      <c r="F60" s="497">
        <v>253.5</v>
      </c>
      <c r="G60" s="497">
        <v>245</v>
      </c>
      <c r="H60" s="497">
        <v>262.5</v>
      </c>
      <c r="I60" s="505" t="s">
        <v>3695</v>
      </c>
      <c r="J60" s="460" t="s">
        <v>3406</v>
      </c>
      <c r="K60" s="460">
        <f t="shared" si="52"/>
        <v>9</v>
      </c>
      <c r="L60" s="512">
        <f t="shared" ref="L60" si="54">(F60*-0.8)/100</f>
        <v>-2.028</v>
      </c>
      <c r="M60" s="464">
        <f t="shared" si="53"/>
        <v>2.7502958579881654E-2</v>
      </c>
      <c r="N60" s="465" t="s">
        <v>600</v>
      </c>
      <c r="O60" s="522">
        <v>44061</v>
      </c>
      <c r="P60" s="64"/>
      <c r="Q60" s="64"/>
      <c r="R60" s="423" t="s">
        <v>3187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35">
        <v>20</v>
      </c>
      <c r="B61" s="479">
        <v>44055</v>
      </c>
      <c r="C61" s="480"/>
      <c r="D61" s="481" t="s">
        <v>187</v>
      </c>
      <c r="E61" s="482" t="s">
        <v>601</v>
      </c>
      <c r="F61" s="482" t="s">
        <v>3696</v>
      </c>
      <c r="G61" s="483">
        <v>2190</v>
      </c>
      <c r="H61" s="483"/>
      <c r="I61" s="482">
        <v>2350</v>
      </c>
      <c r="J61" s="484" t="s">
        <v>602</v>
      </c>
      <c r="K61" s="484"/>
      <c r="L61" s="521"/>
      <c r="M61" s="485"/>
      <c r="N61" s="486"/>
      <c r="O61" s="487"/>
      <c r="P61" s="64"/>
      <c r="Q61" s="64"/>
      <c r="R61" s="423" t="s">
        <v>3187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97">
        <v>21</v>
      </c>
      <c r="B62" s="461">
        <v>44056</v>
      </c>
      <c r="C62" s="504"/>
      <c r="D62" s="462" t="s">
        <v>69</v>
      </c>
      <c r="E62" s="463" t="s">
        <v>601</v>
      </c>
      <c r="F62" s="497">
        <v>533</v>
      </c>
      <c r="G62" s="497">
        <v>519</v>
      </c>
      <c r="H62" s="497">
        <v>544.5</v>
      </c>
      <c r="I62" s="505" t="s">
        <v>3700</v>
      </c>
      <c r="J62" s="460" t="s">
        <v>3709</v>
      </c>
      <c r="K62" s="460">
        <f t="shared" ref="K62:K63" si="55">H62-F62</f>
        <v>11.5</v>
      </c>
      <c r="L62" s="512">
        <f>(F62*-0.07)/100</f>
        <v>-0.37310000000000004</v>
      </c>
      <c r="M62" s="464">
        <f t="shared" ref="M62:M63" si="56">(K62+L62)/F62</f>
        <v>2.0875984990619136E-2</v>
      </c>
      <c r="N62" s="465" t="s">
        <v>600</v>
      </c>
      <c r="O62" s="478">
        <v>44056</v>
      </c>
      <c r="P62" s="64"/>
      <c r="Q62" s="64"/>
      <c r="R62" s="423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97">
        <v>22</v>
      </c>
      <c r="B63" s="461">
        <v>44056</v>
      </c>
      <c r="C63" s="504"/>
      <c r="D63" s="462" t="s">
        <v>122</v>
      </c>
      <c r="E63" s="463" t="s">
        <v>601</v>
      </c>
      <c r="F63" s="497">
        <v>396</v>
      </c>
      <c r="G63" s="497">
        <v>385</v>
      </c>
      <c r="H63" s="497">
        <v>406</v>
      </c>
      <c r="I63" s="505" t="s">
        <v>3701</v>
      </c>
      <c r="J63" s="460" t="s">
        <v>3780</v>
      </c>
      <c r="K63" s="460">
        <f t="shared" si="55"/>
        <v>10</v>
      </c>
      <c r="L63" s="512">
        <f t="shared" ref="L63" si="57">(F63*-0.8)/100</f>
        <v>-3.1680000000000001</v>
      </c>
      <c r="M63" s="464">
        <f t="shared" si="56"/>
        <v>1.7252525252525252E-2</v>
      </c>
      <c r="N63" s="465" t="s">
        <v>600</v>
      </c>
      <c r="O63" s="522">
        <v>44063</v>
      </c>
      <c r="P63" s="64"/>
      <c r="Q63" s="64"/>
      <c r="R63" s="423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97">
        <v>23</v>
      </c>
      <c r="B64" s="461">
        <v>44057</v>
      </c>
      <c r="C64" s="504"/>
      <c r="D64" s="462" t="s">
        <v>76</v>
      </c>
      <c r="E64" s="463" t="s">
        <v>601</v>
      </c>
      <c r="F64" s="497">
        <v>390.5</v>
      </c>
      <c r="G64" s="497">
        <v>379.5</v>
      </c>
      <c r="H64" s="497">
        <v>397.5</v>
      </c>
      <c r="I64" s="505" t="s">
        <v>3712</v>
      </c>
      <c r="J64" s="460" t="s">
        <v>3713</v>
      </c>
      <c r="K64" s="460">
        <f t="shared" ref="K64" si="58">H64-F64</f>
        <v>7</v>
      </c>
      <c r="L64" s="512">
        <f>(F64*-0.07)/100</f>
        <v>-0.27334999999999998</v>
      </c>
      <c r="M64" s="464">
        <f t="shared" ref="M64" si="59">(K64+L64)/F64</f>
        <v>1.7225736235595392E-2</v>
      </c>
      <c r="N64" s="465" t="s">
        <v>600</v>
      </c>
      <c r="O64" s="478">
        <v>44057</v>
      </c>
      <c r="P64" s="64"/>
      <c r="Q64" s="64"/>
      <c r="R64" s="423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28" s="9" customFormat="1" ht="15" customHeight="1">
      <c r="A65" s="497">
        <v>24</v>
      </c>
      <c r="B65" s="461">
        <v>44057</v>
      </c>
      <c r="C65" s="504"/>
      <c r="D65" s="462" t="s">
        <v>190</v>
      </c>
      <c r="E65" s="463" t="s">
        <v>601</v>
      </c>
      <c r="F65" s="497">
        <v>2825</v>
      </c>
      <c r="G65" s="497">
        <v>2760</v>
      </c>
      <c r="H65" s="497">
        <v>2875</v>
      </c>
      <c r="I65" s="505" t="s">
        <v>3714</v>
      </c>
      <c r="J65" s="460" t="s">
        <v>3715</v>
      </c>
      <c r="K65" s="460">
        <f t="shared" ref="K65" si="60">H65-F65</f>
        <v>50</v>
      </c>
      <c r="L65" s="512">
        <f>(F65*-0.07)/100</f>
        <v>-1.9775000000000003</v>
      </c>
      <c r="M65" s="464">
        <f t="shared" ref="M65:M66" si="61">(K65+L65)/F65</f>
        <v>1.6999115044247788E-2</v>
      </c>
      <c r="N65" s="465" t="s">
        <v>600</v>
      </c>
      <c r="O65" s="478">
        <v>44057</v>
      </c>
      <c r="P65" s="64"/>
      <c r="Q65" s="64"/>
      <c r="R65" s="423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28" s="9" customFormat="1" ht="15" customHeight="1">
      <c r="A66" s="497">
        <v>25</v>
      </c>
      <c r="B66" s="461">
        <v>44057</v>
      </c>
      <c r="C66" s="504"/>
      <c r="D66" s="462" t="s">
        <v>186</v>
      </c>
      <c r="E66" s="463" t="s">
        <v>3628</v>
      </c>
      <c r="F66" s="497">
        <v>430.5</v>
      </c>
      <c r="G66" s="497">
        <v>445</v>
      </c>
      <c r="H66" s="497">
        <v>422</v>
      </c>
      <c r="I66" s="505" t="s">
        <v>3716</v>
      </c>
      <c r="J66" s="460" t="s">
        <v>3710</v>
      </c>
      <c r="K66" s="460">
        <f>F66-H66</f>
        <v>8.5</v>
      </c>
      <c r="L66" s="512">
        <f>(F66*-0.07)/100</f>
        <v>-0.30135000000000001</v>
      </c>
      <c r="M66" s="464">
        <f t="shared" si="61"/>
        <v>1.9044483159117307E-2</v>
      </c>
      <c r="N66" s="465" t="s">
        <v>600</v>
      </c>
      <c r="O66" s="478">
        <v>44057</v>
      </c>
      <c r="P66" s="64"/>
      <c r="Q66" s="64"/>
      <c r="R66" s="423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8" s="9" customFormat="1" ht="15" customHeight="1">
      <c r="A67" s="542">
        <v>26</v>
      </c>
      <c r="B67" s="543">
        <v>44060</v>
      </c>
      <c r="C67" s="544"/>
      <c r="D67" s="545" t="s">
        <v>135</v>
      </c>
      <c r="E67" s="546" t="s">
        <v>3628</v>
      </c>
      <c r="F67" s="542">
        <v>267.5</v>
      </c>
      <c r="G67" s="542">
        <v>274</v>
      </c>
      <c r="H67" s="542">
        <v>266.5</v>
      </c>
      <c r="I67" s="547" t="s">
        <v>3726</v>
      </c>
      <c r="J67" s="548" t="s">
        <v>3727</v>
      </c>
      <c r="K67" s="548">
        <f>F67-H67</f>
        <v>1</v>
      </c>
      <c r="L67" s="549">
        <f>(F67*-0.07)/100</f>
        <v>-0.18725000000000003</v>
      </c>
      <c r="M67" s="550">
        <f t="shared" ref="M67:M68" si="62">(K67+L67)/F67</f>
        <v>3.0383177570093458E-3</v>
      </c>
      <c r="N67" s="551" t="s">
        <v>709</v>
      </c>
      <c r="O67" s="552">
        <v>44060</v>
      </c>
      <c r="P67" s="64"/>
      <c r="Q67" s="64"/>
      <c r="R67" s="423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8" s="9" customFormat="1" ht="15" customHeight="1">
      <c r="A68" s="497">
        <v>27</v>
      </c>
      <c r="B68" s="461">
        <v>44060</v>
      </c>
      <c r="C68" s="504"/>
      <c r="D68" s="462" t="s">
        <v>3728</v>
      </c>
      <c r="E68" s="463" t="s">
        <v>601</v>
      </c>
      <c r="F68" s="497">
        <v>310</v>
      </c>
      <c r="G68" s="497">
        <v>300</v>
      </c>
      <c r="H68" s="497">
        <v>315</v>
      </c>
      <c r="I68" s="505" t="s">
        <v>3729</v>
      </c>
      <c r="J68" s="460" t="s">
        <v>3669</v>
      </c>
      <c r="K68" s="460">
        <f t="shared" ref="K68" si="63">H68-F68</f>
        <v>5</v>
      </c>
      <c r="L68" s="512">
        <f>(F68*-0.07)/100</f>
        <v>-0.21700000000000003</v>
      </c>
      <c r="M68" s="464">
        <f t="shared" si="62"/>
        <v>1.5429032258064516E-2</v>
      </c>
      <c r="N68" s="465" t="s">
        <v>600</v>
      </c>
      <c r="O68" s="478">
        <v>44060</v>
      </c>
      <c r="P68" s="64"/>
      <c r="Q68" s="64"/>
      <c r="R68" s="423" t="s">
        <v>603</v>
      </c>
      <c r="S68" s="6"/>
      <c r="T68" s="6"/>
      <c r="U68" s="6"/>
      <c r="V68" s="6"/>
      <c r="W68" s="6"/>
      <c r="X68" s="6"/>
      <c r="Y68" s="6"/>
      <c r="Z68" s="6"/>
      <c r="AA68" s="6"/>
    </row>
    <row r="69" spans="1:28" s="9" customFormat="1" ht="15" customHeight="1">
      <c r="A69" s="435">
        <v>28</v>
      </c>
      <c r="B69" s="479">
        <v>44060</v>
      </c>
      <c r="C69" s="480"/>
      <c r="D69" s="481" t="s">
        <v>186</v>
      </c>
      <c r="E69" s="482" t="s">
        <v>3628</v>
      </c>
      <c r="F69" s="482" t="s">
        <v>3730</v>
      </c>
      <c r="G69" s="483">
        <v>435</v>
      </c>
      <c r="H69" s="483"/>
      <c r="I69" s="482" t="s">
        <v>3716</v>
      </c>
      <c r="J69" s="484" t="s">
        <v>602</v>
      </c>
      <c r="K69" s="484"/>
      <c r="L69" s="521"/>
      <c r="M69" s="485"/>
      <c r="N69" s="486"/>
      <c r="O69" s="487"/>
      <c r="P69" s="64"/>
      <c r="Q69" s="64"/>
      <c r="R69" s="423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8" s="9" customFormat="1" ht="15" customHeight="1">
      <c r="A70" s="497">
        <v>29</v>
      </c>
      <c r="B70" s="461">
        <v>44062</v>
      </c>
      <c r="C70" s="504"/>
      <c r="D70" s="462" t="s">
        <v>3746</v>
      </c>
      <c r="E70" s="463" t="s">
        <v>601</v>
      </c>
      <c r="F70" s="497">
        <v>1260</v>
      </c>
      <c r="G70" s="497">
        <v>1220</v>
      </c>
      <c r="H70" s="497">
        <v>1290</v>
      </c>
      <c r="I70" s="505">
        <v>1330</v>
      </c>
      <c r="J70" s="460" t="s">
        <v>3781</v>
      </c>
      <c r="K70" s="460">
        <f t="shared" ref="K70" si="64">H70-F70</f>
        <v>30</v>
      </c>
      <c r="L70" s="512">
        <f t="shared" ref="L70" si="65">(F70*-0.8)/100</f>
        <v>-10.08</v>
      </c>
      <c r="M70" s="464">
        <f t="shared" ref="M70" si="66">(K70+L70)/F70</f>
        <v>1.5809523809523812E-2</v>
      </c>
      <c r="N70" s="465" t="s">
        <v>600</v>
      </c>
      <c r="O70" s="522">
        <v>44063</v>
      </c>
      <c r="P70" s="64"/>
      <c r="Q70" s="64"/>
      <c r="R70" s="423" t="s">
        <v>3187</v>
      </c>
      <c r="S70" s="6"/>
      <c r="T70" s="6"/>
      <c r="U70" s="6"/>
      <c r="V70" s="6"/>
      <c r="W70" s="6"/>
      <c r="X70" s="6"/>
      <c r="Y70" s="6"/>
      <c r="Z70" s="6"/>
      <c r="AA70" s="6"/>
    </row>
    <row r="71" spans="1:28" s="9" customFormat="1" ht="15" customHeight="1">
      <c r="A71" s="435">
        <v>30</v>
      </c>
      <c r="B71" s="479">
        <v>44062</v>
      </c>
      <c r="C71" s="480"/>
      <c r="D71" s="481" t="s">
        <v>69</v>
      </c>
      <c r="E71" s="482" t="s">
        <v>601</v>
      </c>
      <c r="F71" s="482" t="s">
        <v>3753</v>
      </c>
      <c r="G71" s="483">
        <v>515</v>
      </c>
      <c r="H71" s="483"/>
      <c r="I71" s="482" t="s">
        <v>3754</v>
      </c>
      <c r="J71" s="484" t="s">
        <v>602</v>
      </c>
      <c r="K71" s="484"/>
      <c r="L71" s="521"/>
      <c r="M71" s="485"/>
      <c r="N71" s="486"/>
      <c r="O71" s="487"/>
      <c r="P71" s="64"/>
      <c r="Q71" s="64"/>
      <c r="R71" s="423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8" s="9" customFormat="1" ht="15" customHeight="1">
      <c r="A72" s="435">
        <v>31</v>
      </c>
      <c r="B72" s="479">
        <v>44062</v>
      </c>
      <c r="C72" s="480"/>
      <c r="D72" s="481" t="s">
        <v>67</v>
      </c>
      <c r="E72" s="482" t="s">
        <v>601</v>
      </c>
      <c r="F72" s="482" t="s">
        <v>3755</v>
      </c>
      <c r="G72" s="483">
        <v>481</v>
      </c>
      <c r="H72" s="483"/>
      <c r="I72" s="482">
        <v>520</v>
      </c>
      <c r="J72" s="484" t="s">
        <v>602</v>
      </c>
      <c r="K72" s="484"/>
      <c r="L72" s="521"/>
      <c r="M72" s="485"/>
      <c r="N72" s="486"/>
      <c r="O72" s="487"/>
      <c r="P72" s="64"/>
      <c r="Q72" s="64"/>
      <c r="R72" s="423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8" s="9" customFormat="1" ht="15" customHeight="1">
      <c r="A73" s="435">
        <v>32</v>
      </c>
      <c r="B73" s="479">
        <v>44062</v>
      </c>
      <c r="C73" s="480"/>
      <c r="D73" s="481" t="s">
        <v>61</v>
      </c>
      <c r="E73" s="482" t="s">
        <v>601</v>
      </c>
      <c r="F73" s="482" t="s">
        <v>3756</v>
      </c>
      <c r="G73" s="483">
        <v>45.8</v>
      </c>
      <c r="H73" s="483"/>
      <c r="I73" s="482" t="s">
        <v>3757</v>
      </c>
      <c r="J73" s="484" t="s">
        <v>602</v>
      </c>
      <c r="K73" s="484"/>
      <c r="L73" s="521"/>
      <c r="M73" s="485"/>
      <c r="N73" s="486"/>
      <c r="O73" s="487"/>
      <c r="P73" s="64"/>
      <c r="Q73" s="64"/>
      <c r="R73" s="423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8" s="9" customFormat="1" ht="15" customHeight="1">
      <c r="A74" s="497">
        <v>33</v>
      </c>
      <c r="B74" s="461">
        <v>44062</v>
      </c>
      <c r="C74" s="504"/>
      <c r="D74" s="462" t="s">
        <v>284</v>
      </c>
      <c r="E74" s="463" t="s">
        <v>601</v>
      </c>
      <c r="F74" s="497">
        <v>164.25</v>
      </c>
      <c r="G74" s="497">
        <v>159.80000000000001</v>
      </c>
      <c r="H74" s="497">
        <v>167.75</v>
      </c>
      <c r="I74" s="505">
        <v>172</v>
      </c>
      <c r="J74" s="460" t="s">
        <v>3758</v>
      </c>
      <c r="K74" s="460">
        <f t="shared" ref="K74" si="67">H74-F74</f>
        <v>3.5</v>
      </c>
      <c r="L74" s="512">
        <f>(F74*-0.07)/100</f>
        <v>-0.11497500000000001</v>
      </c>
      <c r="M74" s="464">
        <f t="shared" ref="M74" si="68">(K74+L74)/F74</f>
        <v>2.0608980213089802E-2</v>
      </c>
      <c r="N74" s="465" t="s">
        <v>600</v>
      </c>
      <c r="O74" s="478">
        <v>44062</v>
      </c>
      <c r="P74" s="64"/>
      <c r="Q74" s="64"/>
      <c r="R74" s="423" t="s">
        <v>3187</v>
      </c>
      <c r="S74" s="6"/>
      <c r="T74" s="6"/>
      <c r="U74" s="6"/>
      <c r="V74" s="6"/>
      <c r="W74" s="6"/>
      <c r="X74" s="6"/>
      <c r="Y74" s="6"/>
      <c r="Z74" s="6"/>
      <c r="AA74" s="6"/>
    </row>
    <row r="75" spans="1:28" s="9" customFormat="1" ht="15" customHeight="1">
      <c r="A75" s="497">
        <v>34</v>
      </c>
      <c r="B75" s="461">
        <v>44063</v>
      </c>
      <c r="C75" s="504"/>
      <c r="D75" s="462" t="s">
        <v>307</v>
      </c>
      <c r="E75" s="463" t="s">
        <v>601</v>
      </c>
      <c r="F75" s="497">
        <v>133.5</v>
      </c>
      <c r="G75" s="497">
        <v>129.5</v>
      </c>
      <c r="H75" s="497">
        <v>136.25</v>
      </c>
      <c r="I75" s="505" t="s">
        <v>3782</v>
      </c>
      <c r="J75" s="460" t="s">
        <v>3784</v>
      </c>
      <c r="K75" s="460">
        <f t="shared" ref="K75" si="69">H75-F75</f>
        <v>2.75</v>
      </c>
      <c r="L75" s="512">
        <f>(F75*-0.07)/100</f>
        <v>-9.3450000000000005E-2</v>
      </c>
      <c r="M75" s="464">
        <f t="shared" ref="M75" si="70">(K75+L75)/F75</f>
        <v>1.9899250936329591E-2</v>
      </c>
      <c r="N75" s="465" t="s">
        <v>600</v>
      </c>
      <c r="O75" s="478">
        <v>44063</v>
      </c>
      <c r="P75" s="64"/>
      <c r="Q75" s="64"/>
      <c r="R75" s="423" t="s">
        <v>3187</v>
      </c>
      <c r="S75" s="6"/>
      <c r="T75" s="6"/>
      <c r="U75" s="6"/>
      <c r="V75" s="6"/>
      <c r="W75" s="6"/>
      <c r="X75" s="6"/>
      <c r="Y75" s="6"/>
      <c r="Z75" s="6"/>
      <c r="AA75" s="6"/>
    </row>
    <row r="76" spans="1:28" s="9" customFormat="1" ht="15" customHeight="1">
      <c r="A76" s="435">
        <v>35</v>
      </c>
      <c r="B76" s="479">
        <v>44063</v>
      </c>
      <c r="C76" s="480"/>
      <c r="D76" s="481" t="s">
        <v>114</v>
      </c>
      <c r="E76" s="482" t="s">
        <v>3628</v>
      </c>
      <c r="F76" s="482" t="s">
        <v>3785</v>
      </c>
      <c r="G76" s="483">
        <v>205</v>
      </c>
      <c r="H76" s="483"/>
      <c r="I76" s="482" t="s">
        <v>3786</v>
      </c>
      <c r="J76" s="484" t="s">
        <v>602</v>
      </c>
      <c r="K76" s="484"/>
      <c r="L76" s="521"/>
      <c r="M76" s="485"/>
      <c r="N76" s="486"/>
      <c r="O76" s="487"/>
      <c r="P76" s="64"/>
      <c r="Q76" s="64"/>
      <c r="R76" s="423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8" s="9" customFormat="1" ht="15" customHeight="1">
      <c r="A77" s="435">
        <v>36</v>
      </c>
      <c r="B77" s="479"/>
      <c r="C77" s="480"/>
      <c r="D77" s="481"/>
      <c r="E77" s="482"/>
      <c r="F77" s="482"/>
      <c r="G77" s="483"/>
      <c r="H77" s="483"/>
      <c r="I77" s="482"/>
      <c r="J77" s="484"/>
      <c r="K77" s="484"/>
      <c r="L77" s="521"/>
      <c r="M77" s="485"/>
      <c r="N77" s="486"/>
      <c r="O77" s="487"/>
      <c r="P77" s="64"/>
      <c r="Q77" s="64"/>
      <c r="R77" s="423"/>
      <c r="S77" s="6"/>
      <c r="T77" s="6"/>
      <c r="U77" s="6"/>
      <c r="V77" s="6"/>
      <c r="W77" s="6"/>
      <c r="X77" s="6"/>
      <c r="Y77" s="6"/>
      <c r="Z77" s="6"/>
      <c r="AA77" s="6"/>
    </row>
    <row r="78" spans="1:28" s="9" customFormat="1" ht="15" customHeight="1">
      <c r="A78" s="435"/>
      <c r="B78" s="479"/>
      <c r="C78" s="480"/>
      <c r="D78" s="481"/>
      <c r="E78" s="482"/>
      <c r="F78" s="482"/>
      <c r="G78" s="483"/>
      <c r="H78" s="483"/>
      <c r="I78" s="482"/>
      <c r="J78" s="484"/>
      <c r="K78" s="484"/>
      <c r="L78" s="521"/>
      <c r="M78" s="485"/>
      <c r="N78" s="486"/>
      <c r="O78" s="487"/>
      <c r="P78" s="64"/>
      <c r="Q78" s="64"/>
      <c r="R78" s="423"/>
      <c r="S78" s="6"/>
      <c r="T78" s="6"/>
      <c r="U78" s="6"/>
      <c r="V78" s="6"/>
      <c r="W78" s="6"/>
      <c r="X78" s="6"/>
      <c r="Y78" s="6"/>
      <c r="Z78" s="6"/>
      <c r="AA78" s="6"/>
    </row>
    <row r="79" spans="1:28" ht="15" customHeight="1">
      <c r="A79" s="415"/>
      <c r="B79" s="415"/>
      <c r="C79" s="415"/>
      <c r="D79" s="415"/>
      <c r="E79" s="415"/>
      <c r="F79" s="435"/>
      <c r="G79" s="435"/>
      <c r="H79" s="435"/>
      <c r="I79" s="435"/>
      <c r="J79" s="466"/>
      <c r="K79" s="435"/>
      <c r="L79" s="435"/>
      <c r="M79" s="377"/>
      <c r="N79" s="378"/>
      <c r="O79" s="378"/>
      <c r="P79" s="7"/>
      <c r="Q79" s="11"/>
      <c r="R79" s="12"/>
      <c r="S79" s="16"/>
      <c r="T79" s="16"/>
      <c r="U79" s="16"/>
      <c r="V79" s="16"/>
      <c r="W79" s="16"/>
      <c r="X79" s="16"/>
      <c r="Y79" s="16"/>
      <c r="Z79" s="16"/>
      <c r="AA79" s="16"/>
    </row>
    <row r="80" spans="1:28" ht="44.25" customHeight="1">
      <c r="A80" s="23" t="s">
        <v>604</v>
      </c>
      <c r="B80" s="39"/>
      <c r="C80" s="39"/>
      <c r="D80" s="40"/>
      <c r="E80" s="36"/>
      <c r="F80" s="36"/>
      <c r="G80" s="35"/>
      <c r="H80" s="35" t="s">
        <v>3642</v>
      </c>
      <c r="I80" s="36"/>
      <c r="J80" s="17"/>
      <c r="K80" s="79"/>
      <c r="L80" s="80"/>
      <c r="M80" s="79"/>
      <c r="N80" s="81"/>
      <c r="O80" s="79"/>
      <c r="P80" s="7"/>
      <c r="Q80" s="16"/>
      <c r="R80" s="12"/>
      <c r="S80" s="16"/>
      <c r="T80" s="16"/>
      <c r="U80" s="16"/>
      <c r="V80" s="16"/>
      <c r="W80" s="16"/>
      <c r="X80" s="16"/>
      <c r="Y80" s="16"/>
      <c r="Z80" s="5"/>
      <c r="AA80" s="5"/>
      <c r="AB80" s="5"/>
    </row>
    <row r="81" spans="1:34" s="6" customFormat="1">
      <c r="A81" s="29" t="s">
        <v>605</v>
      </c>
      <c r="B81" s="23"/>
      <c r="C81" s="23"/>
      <c r="D81" s="23"/>
      <c r="E81" s="5"/>
      <c r="F81" s="30" t="s">
        <v>606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608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615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610</v>
      </c>
      <c r="H85" s="21" t="s">
        <v>592</v>
      </c>
      <c r="I85" s="21" t="s">
        <v>593</v>
      </c>
      <c r="J85" s="20" t="s">
        <v>594</v>
      </c>
      <c r="K85" s="77" t="s">
        <v>616</v>
      </c>
      <c r="L85" s="63" t="s">
        <v>3637</v>
      </c>
      <c r="M85" s="77" t="s">
        <v>612</v>
      </c>
      <c r="N85" s="21" t="s">
        <v>613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9" customFormat="1" ht="14.25" customHeight="1">
      <c r="A86" s="502">
        <v>1</v>
      </c>
      <c r="B86" s="503">
        <v>44043</v>
      </c>
      <c r="C86" s="503"/>
      <c r="D86" s="459" t="s">
        <v>3648</v>
      </c>
      <c r="E86" s="502" t="s">
        <v>3628</v>
      </c>
      <c r="F86" s="498">
        <v>220.25</v>
      </c>
      <c r="G86" s="502">
        <v>225</v>
      </c>
      <c r="H86" s="502">
        <v>224.5</v>
      </c>
      <c r="I86" s="502">
        <v>210</v>
      </c>
      <c r="J86" s="437" t="s">
        <v>3643</v>
      </c>
      <c r="K86" s="499" t="s">
        <v>3651</v>
      </c>
      <c r="L86" s="535">
        <f>(220.25*3000)*-0.07%</f>
        <v>-462.52500000000009</v>
      </c>
      <c r="M86" s="535">
        <f>+N86*K86+L86</f>
        <v>-13212.525</v>
      </c>
      <c r="N86" s="502">
        <v>3000</v>
      </c>
      <c r="O86" s="437" t="s">
        <v>664</v>
      </c>
      <c r="P86" s="474">
        <v>44046</v>
      </c>
      <c r="Q86" s="4"/>
      <c r="R86" s="423" t="s">
        <v>603</v>
      </c>
      <c r="S86" s="6"/>
      <c r="Y86" s="6"/>
      <c r="Z86" s="6"/>
    </row>
    <row r="87" spans="1:34" s="405" customFormat="1" ht="14.25" customHeight="1">
      <c r="A87" s="536">
        <v>2</v>
      </c>
      <c r="B87" s="537">
        <v>44054</v>
      </c>
      <c r="C87" s="537"/>
      <c r="D87" s="538" t="s">
        <v>3692</v>
      </c>
      <c r="E87" s="536" t="s">
        <v>601</v>
      </c>
      <c r="F87" s="539">
        <v>2734.5</v>
      </c>
      <c r="G87" s="536">
        <v>2695</v>
      </c>
      <c r="H87" s="536">
        <v>2760</v>
      </c>
      <c r="I87" s="536" t="s">
        <v>3693</v>
      </c>
      <c r="J87" s="460" t="s">
        <v>3698</v>
      </c>
      <c r="K87" s="460">
        <f>H87-F87</f>
        <v>25.5</v>
      </c>
      <c r="L87" s="460">
        <f>(H87*N87)*0.07%</f>
        <v>579.60000000000014</v>
      </c>
      <c r="M87" s="460">
        <f>(K87*N87)-L87</f>
        <v>7070.4</v>
      </c>
      <c r="N87" s="460">
        <v>300</v>
      </c>
      <c r="O87" s="465" t="s">
        <v>600</v>
      </c>
      <c r="P87" s="522">
        <v>44055</v>
      </c>
      <c r="Q87" s="392"/>
      <c r="R87" s="344" t="s">
        <v>3187</v>
      </c>
      <c r="S87" s="40"/>
      <c r="Y87" s="40"/>
      <c r="Z87" s="40"/>
    </row>
    <row r="88" spans="1:34" s="405" customFormat="1" ht="14.25" customHeight="1">
      <c r="A88" s="536">
        <v>3</v>
      </c>
      <c r="B88" s="537">
        <v>44057</v>
      </c>
      <c r="C88" s="537"/>
      <c r="D88" s="538" t="s">
        <v>3719</v>
      </c>
      <c r="E88" s="536" t="s">
        <v>3628</v>
      </c>
      <c r="F88" s="539">
        <v>11335</v>
      </c>
      <c r="G88" s="536">
        <v>11410</v>
      </c>
      <c r="H88" s="536">
        <v>11245</v>
      </c>
      <c r="I88" s="536">
        <v>11200</v>
      </c>
      <c r="J88" s="460" t="s">
        <v>3720</v>
      </c>
      <c r="K88" s="460">
        <f>F88-H88</f>
        <v>90</v>
      </c>
      <c r="L88" s="512">
        <f>(H88*N88)*0.07%</f>
        <v>590.36250000000007</v>
      </c>
      <c r="M88" s="512">
        <f>(K88*N88)-L88</f>
        <v>6159.6374999999998</v>
      </c>
      <c r="N88" s="536">
        <v>75</v>
      </c>
      <c r="O88" s="465" t="s">
        <v>600</v>
      </c>
      <c r="P88" s="478">
        <v>44057</v>
      </c>
      <c r="Q88" s="392"/>
      <c r="R88" s="344" t="s">
        <v>3708</v>
      </c>
      <c r="S88" s="40"/>
      <c r="Y88" s="40"/>
      <c r="Z88" s="40"/>
    </row>
    <row r="89" spans="1:34" s="405" customFormat="1" ht="14.25" customHeight="1">
      <c r="A89" s="502">
        <v>4</v>
      </c>
      <c r="B89" s="503">
        <v>44060</v>
      </c>
      <c r="C89" s="503"/>
      <c r="D89" s="459" t="s">
        <v>3732</v>
      </c>
      <c r="E89" s="502" t="s">
        <v>3628</v>
      </c>
      <c r="F89" s="498">
        <v>6725</v>
      </c>
      <c r="G89" s="502">
        <v>6830</v>
      </c>
      <c r="H89" s="502">
        <v>6830</v>
      </c>
      <c r="I89" s="502" t="s">
        <v>3733</v>
      </c>
      <c r="J89" s="437" t="s">
        <v>3736</v>
      </c>
      <c r="K89" s="437">
        <f>F89-H89</f>
        <v>-105</v>
      </c>
      <c r="L89" s="514">
        <f>(H89*N89)*0.07%</f>
        <v>478.10000000000008</v>
      </c>
      <c r="M89" s="514">
        <f>(K89*N89)-L89</f>
        <v>-10978.1</v>
      </c>
      <c r="N89" s="502">
        <v>100</v>
      </c>
      <c r="O89" s="437" t="s">
        <v>664</v>
      </c>
      <c r="P89" s="554">
        <v>44061</v>
      </c>
      <c r="Q89" s="392"/>
      <c r="R89" s="344" t="s">
        <v>603</v>
      </c>
      <c r="S89" s="40"/>
      <c r="Y89" s="40"/>
      <c r="Z89" s="40"/>
    </row>
    <row r="90" spans="1:34" s="405" customFormat="1" ht="14.25" customHeight="1">
      <c r="A90" s="502">
        <v>5</v>
      </c>
      <c r="B90" s="503">
        <v>44061</v>
      </c>
      <c r="C90" s="503"/>
      <c r="D90" s="459" t="s">
        <v>3719</v>
      </c>
      <c r="E90" s="502" t="s">
        <v>3628</v>
      </c>
      <c r="F90" s="498">
        <v>11325</v>
      </c>
      <c r="G90" s="502">
        <v>11410</v>
      </c>
      <c r="H90" s="502">
        <v>11400</v>
      </c>
      <c r="I90" s="502">
        <v>11200</v>
      </c>
      <c r="J90" s="437" t="s">
        <v>3737</v>
      </c>
      <c r="K90" s="437">
        <f>F90-H90</f>
        <v>-75</v>
      </c>
      <c r="L90" s="514">
        <f>(H90*N90)*0.07%</f>
        <v>598.50000000000011</v>
      </c>
      <c r="M90" s="514">
        <f>(K90*N90)-L90</f>
        <v>-6223.5</v>
      </c>
      <c r="N90" s="502">
        <v>75</v>
      </c>
      <c r="O90" s="437" t="s">
        <v>664</v>
      </c>
      <c r="P90" s="554">
        <v>44061</v>
      </c>
      <c r="Q90" s="392"/>
      <c r="R90" s="344" t="s">
        <v>603</v>
      </c>
      <c r="S90" s="40"/>
      <c r="Y90" s="40"/>
      <c r="Z90" s="40"/>
    </row>
    <row r="91" spans="1:34" s="405" customFormat="1" ht="14.25" customHeight="1">
      <c r="A91" s="476"/>
      <c r="B91" s="472"/>
      <c r="C91" s="472"/>
      <c r="D91" s="391"/>
      <c r="E91" s="476"/>
      <c r="F91" s="500"/>
      <c r="G91" s="476"/>
      <c r="H91" s="476"/>
      <c r="I91" s="476"/>
      <c r="J91" s="553"/>
      <c r="K91" s="553"/>
      <c r="L91" s="540"/>
      <c r="M91" s="540"/>
      <c r="N91" s="476"/>
      <c r="O91" s="426"/>
      <c r="P91" s="541"/>
      <c r="Q91" s="392"/>
      <c r="R91" s="344"/>
      <c r="S91" s="40"/>
      <c r="Y91" s="40"/>
      <c r="Z91" s="40"/>
    </row>
    <row r="92" spans="1:34" s="405" customFormat="1" ht="14.25" customHeight="1">
      <c r="A92" s="476"/>
      <c r="B92" s="472"/>
      <c r="C92" s="472"/>
      <c r="D92" s="391"/>
      <c r="E92" s="476"/>
      <c r="F92" s="500"/>
      <c r="G92" s="476"/>
      <c r="H92" s="476"/>
      <c r="I92" s="476"/>
      <c r="J92" s="553"/>
      <c r="K92" s="553"/>
      <c r="L92" s="540"/>
      <c r="M92" s="540"/>
      <c r="N92" s="476"/>
      <c r="O92" s="426"/>
      <c r="P92" s="541"/>
      <c r="Q92" s="392"/>
      <c r="R92" s="344"/>
      <c r="S92" s="40"/>
      <c r="Y92" s="40"/>
      <c r="Z92" s="40"/>
    </row>
    <row r="93" spans="1:34" s="9" customFormat="1" ht="13.9" customHeight="1">
      <c r="A93" s="476"/>
      <c r="B93" s="472"/>
      <c r="C93" s="472"/>
      <c r="D93" s="391"/>
      <c r="E93" s="476"/>
      <c r="F93" s="500"/>
      <c r="G93" s="476"/>
      <c r="H93" s="476"/>
      <c r="I93" s="476"/>
      <c r="J93" s="472"/>
      <c r="K93" s="470"/>
      <c r="L93" s="476"/>
      <c r="M93" s="476"/>
      <c r="N93" s="476"/>
      <c r="O93" s="476"/>
      <c r="P93" s="501"/>
      <c r="Q93" s="4"/>
      <c r="R93" s="423"/>
      <c r="S93" s="6"/>
      <c r="Y93" s="6"/>
      <c r="Z93" s="6"/>
    </row>
    <row r="94" spans="1:34" s="9" customFormat="1" ht="14.25">
      <c r="A94" s="416"/>
      <c r="B94" s="417"/>
      <c r="C94" s="417"/>
      <c r="D94" s="418"/>
      <c r="E94" s="416"/>
      <c r="F94" s="419"/>
      <c r="G94" s="416"/>
      <c r="H94" s="416"/>
      <c r="I94" s="416"/>
      <c r="J94" s="420"/>
      <c r="K94" s="420"/>
      <c r="L94" s="421"/>
      <c r="M94" s="420"/>
      <c r="N94" s="420"/>
      <c r="O94" s="422"/>
      <c r="P94" s="4"/>
      <c r="Q94" s="4"/>
      <c r="R94" s="93"/>
      <c r="S94" s="6"/>
      <c r="Y94" s="6"/>
      <c r="Z94" s="6"/>
    </row>
    <row r="95" spans="1:34" s="9" customFormat="1" ht="15">
      <c r="A95" s="379"/>
      <c r="B95" s="380"/>
      <c r="C95" s="380"/>
      <c r="D95" s="381"/>
      <c r="E95" s="379"/>
      <c r="F95" s="387"/>
      <c r="G95" s="379"/>
      <c r="H95" s="379"/>
      <c r="I95" s="379"/>
      <c r="J95" s="380"/>
      <c r="K95" s="79"/>
      <c r="L95" s="379"/>
      <c r="M95" s="379"/>
      <c r="N95" s="379"/>
      <c r="O95" s="388"/>
      <c r="P95" s="4"/>
      <c r="Q95" s="4"/>
      <c r="R95" s="93"/>
      <c r="S95" s="6"/>
      <c r="Y95" s="6"/>
      <c r="Z95" s="6"/>
    </row>
    <row r="96" spans="1:34" s="6" customFormat="1">
      <c r="A96" s="44"/>
      <c r="B96" s="45"/>
      <c r="C96" s="46"/>
      <c r="D96" s="47"/>
      <c r="E96" s="48"/>
      <c r="F96" s="49"/>
      <c r="G96" s="49"/>
      <c r="H96" s="49"/>
      <c r="I96" s="49"/>
      <c r="J96" s="17"/>
      <c r="K96" s="91"/>
      <c r="L96" s="91"/>
      <c r="M96" s="17"/>
      <c r="N96" s="16"/>
      <c r="O96" s="92"/>
      <c r="P96" s="5"/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15">
      <c r="A97" s="50" t="s">
        <v>617</v>
      </c>
      <c r="B97" s="50"/>
      <c r="C97" s="50"/>
      <c r="D97" s="50"/>
      <c r="E97" s="51"/>
      <c r="F97" s="49"/>
      <c r="G97" s="49"/>
      <c r="H97" s="49"/>
      <c r="I97" s="49"/>
      <c r="J97" s="53"/>
      <c r="K97" s="12"/>
      <c r="L97" s="12"/>
      <c r="M97" s="12"/>
      <c r="N97" s="11"/>
      <c r="O97" s="53"/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38.25">
      <c r="A98" s="21" t="s">
        <v>16</v>
      </c>
      <c r="B98" s="21" t="s">
        <v>575</v>
      </c>
      <c r="C98" s="21"/>
      <c r="D98" s="22" t="s">
        <v>588</v>
      </c>
      <c r="E98" s="21" t="s">
        <v>589</v>
      </c>
      <c r="F98" s="21" t="s">
        <v>590</v>
      </c>
      <c r="G98" s="52" t="s">
        <v>610</v>
      </c>
      <c r="H98" s="21" t="s">
        <v>592</v>
      </c>
      <c r="I98" s="21" t="s">
        <v>593</v>
      </c>
      <c r="J98" s="20" t="s">
        <v>594</v>
      </c>
      <c r="K98" s="20" t="s">
        <v>618</v>
      </c>
      <c r="L98" s="63" t="s">
        <v>3637</v>
      </c>
      <c r="M98" s="77" t="s">
        <v>612</v>
      </c>
      <c r="N98" s="21" t="s">
        <v>613</v>
      </c>
      <c r="O98" s="21" t="s">
        <v>597</v>
      </c>
      <c r="P98" s="22" t="s">
        <v>598</v>
      </c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40" customFormat="1" ht="14.25">
      <c r="A99" s="497">
        <v>1</v>
      </c>
      <c r="B99" s="529">
        <v>44043</v>
      </c>
      <c r="C99" s="529"/>
      <c r="D99" s="462" t="s">
        <v>3649</v>
      </c>
      <c r="E99" s="463" t="s">
        <v>601</v>
      </c>
      <c r="F99" s="463">
        <v>2.2000000000000002</v>
      </c>
      <c r="G99" s="530">
        <v>0.5</v>
      </c>
      <c r="H99" s="530">
        <v>2.9</v>
      </c>
      <c r="I99" s="531" t="s">
        <v>3667</v>
      </c>
      <c r="J99" s="460" t="s">
        <v>3686</v>
      </c>
      <c r="K99" s="460">
        <f>H99-F99</f>
        <v>0.69999999999999973</v>
      </c>
      <c r="L99" s="460">
        <v>100</v>
      </c>
      <c r="M99" s="460">
        <f>(K99*N99)-100</f>
        <v>2139.9999999999991</v>
      </c>
      <c r="N99" s="460">
        <v>3200</v>
      </c>
      <c r="O99" s="465" t="s">
        <v>600</v>
      </c>
      <c r="P99" s="522">
        <v>44054</v>
      </c>
      <c r="Q99" s="392"/>
      <c r="R99" s="344" t="s">
        <v>603</v>
      </c>
      <c r="Z99" s="405"/>
      <c r="AA99" s="405"/>
      <c r="AB99" s="405"/>
      <c r="AC99" s="405"/>
      <c r="AD99" s="405"/>
      <c r="AE99" s="405"/>
      <c r="AF99" s="405"/>
      <c r="AG99" s="405"/>
      <c r="AH99" s="405"/>
    </row>
    <row r="100" spans="1:34" s="40" customFormat="1" ht="14.25">
      <c r="A100" s="489">
        <v>2</v>
      </c>
      <c r="B100" s="490">
        <v>44048</v>
      </c>
      <c r="C100" s="490"/>
      <c r="D100" s="491" t="s">
        <v>3665</v>
      </c>
      <c r="E100" s="492" t="s">
        <v>601</v>
      </c>
      <c r="F100" s="492" t="s">
        <v>3666</v>
      </c>
      <c r="G100" s="434"/>
      <c r="H100" s="434"/>
      <c r="I100" s="493" t="s">
        <v>3668</v>
      </c>
      <c r="J100" s="494" t="s">
        <v>602</v>
      </c>
      <c r="K100" s="494"/>
      <c r="L100" s="494"/>
      <c r="M100" s="494"/>
      <c r="N100" s="494"/>
      <c r="O100" s="494"/>
      <c r="P100" s="495"/>
      <c r="Q100" s="392"/>
      <c r="R100" s="344" t="s">
        <v>603</v>
      </c>
      <c r="Z100" s="405"/>
      <c r="AA100" s="405"/>
      <c r="AB100" s="405"/>
      <c r="AC100" s="405"/>
      <c r="AD100" s="405"/>
      <c r="AE100" s="405"/>
      <c r="AF100" s="405"/>
      <c r="AG100" s="405"/>
      <c r="AH100" s="405"/>
    </row>
    <row r="101" spans="1:34" s="40" customFormat="1" ht="14.25">
      <c r="A101" s="569">
        <v>3</v>
      </c>
      <c r="B101" s="571">
        <v>44054</v>
      </c>
      <c r="C101" s="490"/>
      <c r="D101" s="491" t="s">
        <v>3689</v>
      </c>
      <c r="E101" s="492" t="s">
        <v>601</v>
      </c>
      <c r="F101" s="492" t="s">
        <v>3690</v>
      </c>
      <c r="G101" s="434"/>
      <c r="H101" s="434"/>
      <c r="I101" s="493"/>
      <c r="J101" s="573" t="s">
        <v>602</v>
      </c>
      <c r="K101" s="494"/>
      <c r="L101" s="494"/>
      <c r="M101" s="494"/>
      <c r="N101" s="494"/>
      <c r="O101" s="494"/>
      <c r="P101" s="495"/>
      <c r="Q101" s="392"/>
      <c r="R101" s="344" t="s">
        <v>603</v>
      </c>
      <c r="Z101" s="405"/>
      <c r="AA101" s="405"/>
      <c r="AB101" s="405"/>
      <c r="AC101" s="405"/>
      <c r="AD101" s="405"/>
      <c r="AE101" s="405"/>
      <c r="AF101" s="405"/>
      <c r="AG101" s="405"/>
      <c r="AH101" s="405"/>
    </row>
    <row r="102" spans="1:34" s="40" customFormat="1" ht="14.25">
      <c r="A102" s="570"/>
      <c r="B102" s="572"/>
      <c r="C102" s="490"/>
      <c r="D102" s="491" t="s">
        <v>3704</v>
      </c>
      <c r="E102" s="492" t="s">
        <v>3628</v>
      </c>
      <c r="F102" s="492" t="s">
        <v>3691</v>
      </c>
      <c r="G102" s="434"/>
      <c r="H102" s="434"/>
      <c r="I102" s="493"/>
      <c r="J102" s="574"/>
      <c r="K102" s="494"/>
      <c r="L102" s="494"/>
      <c r="M102" s="494"/>
      <c r="N102" s="494"/>
      <c r="O102" s="494"/>
      <c r="P102" s="495"/>
      <c r="Q102" s="392"/>
      <c r="R102" s="344"/>
      <c r="Z102" s="405"/>
      <c r="AA102" s="405"/>
      <c r="AB102" s="405"/>
      <c r="AC102" s="405"/>
      <c r="AD102" s="405"/>
      <c r="AE102" s="405"/>
      <c r="AF102" s="405"/>
      <c r="AG102" s="405"/>
      <c r="AH102" s="405"/>
    </row>
    <row r="103" spans="1:34" s="40" customFormat="1" ht="14.25">
      <c r="A103" s="497">
        <v>4</v>
      </c>
      <c r="B103" s="529">
        <v>44056</v>
      </c>
      <c r="C103" s="529"/>
      <c r="D103" s="462" t="s">
        <v>3705</v>
      </c>
      <c r="E103" s="463" t="s">
        <v>601</v>
      </c>
      <c r="F103" s="463">
        <v>15.5</v>
      </c>
      <c r="G103" s="530"/>
      <c r="H103" s="530">
        <v>30</v>
      </c>
      <c r="I103" s="463">
        <v>50</v>
      </c>
      <c r="J103" s="460" t="s">
        <v>3706</v>
      </c>
      <c r="K103" s="460">
        <f>H103-F103</f>
        <v>14.5</v>
      </c>
      <c r="L103" s="460">
        <v>100</v>
      </c>
      <c r="M103" s="460">
        <f>(K103*N103)-100</f>
        <v>987.5</v>
      </c>
      <c r="N103" s="460">
        <v>75</v>
      </c>
      <c r="O103" s="465" t="s">
        <v>600</v>
      </c>
      <c r="P103" s="478">
        <v>44056</v>
      </c>
      <c r="Q103" s="392"/>
      <c r="R103" s="344" t="s">
        <v>3708</v>
      </c>
      <c r="Z103" s="405"/>
      <c r="AA103" s="405"/>
      <c r="AB103" s="405"/>
      <c r="AC103" s="405"/>
      <c r="AD103" s="405"/>
      <c r="AE103" s="405"/>
      <c r="AF103" s="405"/>
      <c r="AG103" s="405"/>
      <c r="AH103" s="405"/>
    </row>
    <row r="104" spans="1:34" s="40" customFormat="1" ht="14.25">
      <c r="A104" s="497">
        <v>5</v>
      </c>
      <c r="B104" s="529">
        <v>44057</v>
      </c>
      <c r="C104" s="529"/>
      <c r="D104" s="462" t="s">
        <v>3717</v>
      </c>
      <c r="E104" s="463" t="s">
        <v>601</v>
      </c>
      <c r="F104" s="463">
        <v>77.5</v>
      </c>
      <c r="G104" s="530">
        <v>40</v>
      </c>
      <c r="H104" s="530">
        <v>108.5</v>
      </c>
      <c r="I104" s="463">
        <v>150</v>
      </c>
      <c r="J104" s="460" t="s">
        <v>3718</v>
      </c>
      <c r="K104" s="460">
        <f>H104-F104</f>
        <v>31</v>
      </c>
      <c r="L104" s="460">
        <v>100</v>
      </c>
      <c r="M104" s="460">
        <f>(K104*N104)-100</f>
        <v>2225</v>
      </c>
      <c r="N104" s="460">
        <v>75</v>
      </c>
      <c r="O104" s="465" t="s">
        <v>600</v>
      </c>
      <c r="P104" s="478">
        <v>44057</v>
      </c>
      <c r="Q104" s="392"/>
      <c r="R104" s="344" t="s">
        <v>3708</v>
      </c>
      <c r="Z104" s="405"/>
      <c r="AA104" s="405"/>
      <c r="AB104" s="405"/>
      <c r="AC104" s="405"/>
      <c r="AD104" s="405"/>
      <c r="AE104" s="405"/>
      <c r="AF104" s="405"/>
      <c r="AG104" s="405"/>
      <c r="AH104" s="405"/>
    </row>
    <row r="105" spans="1:34" s="40" customFormat="1" ht="14.25">
      <c r="A105" s="497">
        <v>6</v>
      </c>
      <c r="B105" s="529">
        <v>44063</v>
      </c>
      <c r="C105" s="529"/>
      <c r="D105" s="462" t="s">
        <v>3717</v>
      </c>
      <c r="E105" s="463" t="s">
        <v>601</v>
      </c>
      <c r="F105" s="463">
        <v>16</v>
      </c>
      <c r="G105" s="530"/>
      <c r="H105" s="530">
        <v>29</v>
      </c>
      <c r="I105" s="463">
        <v>50</v>
      </c>
      <c r="J105" s="460" t="s">
        <v>3675</v>
      </c>
      <c r="K105" s="460">
        <f>H105-F105</f>
        <v>13</v>
      </c>
      <c r="L105" s="460">
        <v>100</v>
      </c>
      <c r="M105" s="460">
        <f>(K105*N105)-100</f>
        <v>875</v>
      </c>
      <c r="N105" s="460">
        <v>75</v>
      </c>
      <c r="O105" s="465" t="s">
        <v>600</v>
      </c>
      <c r="P105" s="478">
        <v>44063</v>
      </c>
      <c r="Q105" s="392"/>
      <c r="R105" s="344" t="s">
        <v>3187</v>
      </c>
      <c r="Z105" s="405"/>
      <c r="AA105" s="405"/>
      <c r="AB105" s="405"/>
      <c r="AC105" s="405"/>
      <c r="AD105" s="405"/>
      <c r="AE105" s="405"/>
      <c r="AF105" s="405"/>
      <c r="AG105" s="405"/>
      <c r="AH105" s="405"/>
    </row>
    <row r="106" spans="1:34" s="40" customFormat="1" ht="15">
      <c r="A106" s="476"/>
      <c r="B106" s="472"/>
      <c r="C106" s="472"/>
      <c r="D106" s="391"/>
      <c r="E106" s="471"/>
      <c r="F106" s="432"/>
      <c r="G106" s="471"/>
      <c r="H106" s="471"/>
      <c r="I106" s="471"/>
      <c r="J106" s="472"/>
      <c r="K106" s="470"/>
      <c r="L106" s="471"/>
      <c r="M106" s="476"/>
      <c r="N106" s="476"/>
      <c r="O106" s="476"/>
      <c r="P106" s="473"/>
      <c r="Q106" s="392"/>
      <c r="R106" s="344"/>
      <c r="Z106" s="405"/>
      <c r="AA106" s="405"/>
      <c r="AB106" s="405"/>
      <c r="AC106" s="405"/>
      <c r="AD106" s="405"/>
      <c r="AE106" s="405"/>
      <c r="AF106" s="405"/>
      <c r="AG106" s="405"/>
      <c r="AH106" s="405"/>
    </row>
    <row r="107" spans="1:34" s="40" customFormat="1" ht="14.25">
      <c r="A107" s="379"/>
      <c r="B107" s="380"/>
      <c r="C107" s="380"/>
      <c r="D107" s="381"/>
      <c r="E107" s="379"/>
      <c r="F107" s="406"/>
      <c r="G107" s="379"/>
      <c r="H107" s="379"/>
      <c r="I107" s="379"/>
      <c r="J107" s="380"/>
      <c r="K107" s="407"/>
      <c r="L107" s="379"/>
      <c r="M107" s="379"/>
      <c r="N107" s="379"/>
      <c r="O107" s="408"/>
      <c r="P107" s="392"/>
      <c r="Q107" s="392"/>
      <c r="R107" s="344"/>
      <c r="Z107" s="405"/>
      <c r="AA107" s="405"/>
      <c r="AB107" s="405"/>
      <c r="AC107" s="405"/>
      <c r="AD107" s="405"/>
      <c r="AE107" s="405"/>
      <c r="AF107" s="405"/>
      <c r="AG107" s="405"/>
      <c r="AH107" s="405"/>
    </row>
    <row r="108" spans="1:34" ht="15">
      <c r="A108" s="100" t="s">
        <v>619</v>
      </c>
      <c r="B108" s="101"/>
      <c r="C108" s="101"/>
      <c r="D108" s="102"/>
      <c r="E108" s="34"/>
      <c r="F108" s="32"/>
      <c r="G108" s="32"/>
      <c r="H108" s="73"/>
      <c r="I108" s="120"/>
      <c r="J108" s="121"/>
      <c r="K108" s="17"/>
      <c r="L108" s="17"/>
      <c r="M108" s="17"/>
      <c r="N108" s="11"/>
      <c r="O108" s="53"/>
      <c r="Q108" s="9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34" ht="38.25">
      <c r="A109" s="20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21" t="s">
        <v>591</v>
      </c>
      <c r="H109" s="21" t="s">
        <v>592</v>
      </c>
      <c r="I109" s="21" t="s">
        <v>593</v>
      </c>
      <c r="J109" s="20" t="s">
        <v>594</v>
      </c>
      <c r="K109" s="21" t="s">
        <v>595</v>
      </c>
      <c r="L109" s="21" t="s">
        <v>596</v>
      </c>
      <c r="M109" s="21" t="s">
        <v>597</v>
      </c>
      <c r="N109" s="22" t="s">
        <v>598</v>
      </c>
      <c r="O109" s="21" t="s">
        <v>599</v>
      </c>
      <c r="P109" s="98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 s="8" customFormat="1">
      <c r="A110" s="393"/>
      <c r="B110" s="394"/>
      <c r="C110" s="395"/>
      <c r="D110" s="396"/>
      <c r="E110" s="397"/>
      <c r="F110" s="397"/>
      <c r="G110" s="398"/>
      <c r="H110" s="398"/>
      <c r="I110" s="397"/>
      <c r="J110" s="399"/>
      <c r="K110" s="400"/>
      <c r="L110" s="401"/>
      <c r="M110" s="402"/>
      <c r="N110" s="403"/>
      <c r="O110" s="404"/>
      <c r="P110" s="124"/>
      <c r="Q110"/>
      <c r="R110" s="95"/>
      <c r="T110" s="57"/>
      <c r="U110" s="57"/>
      <c r="V110" s="57"/>
      <c r="W110" s="57"/>
      <c r="X110" s="57"/>
      <c r="Y110" s="57"/>
      <c r="Z110" s="57"/>
    </row>
    <row r="111" spans="1:34">
      <c r="A111" s="23" t="s">
        <v>604</v>
      </c>
      <c r="B111" s="23"/>
      <c r="C111" s="23"/>
      <c r="D111" s="23"/>
      <c r="E111" s="5"/>
      <c r="F111" s="30" t="s">
        <v>606</v>
      </c>
      <c r="G111" s="82"/>
      <c r="H111" s="82"/>
      <c r="I111" s="38"/>
      <c r="J111" s="85"/>
      <c r="K111" s="83"/>
      <c r="L111" s="84"/>
      <c r="M111" s="85"/>
      <c r="N111" s="86"/>
      <c r="O111" s="125"/>
      <c r="P111" s="11"/>
      <c r="Q111" s="16"/>
      <c r="R111" s="97"/>
      <c r="S111" s="16"/>
      <c r="T111" s="16"/>
      <c r="U111" s="16"/>
      <c r="V111" s="16"/>
      <c r="W111" s="16"/>
      <c r="X111" s="16"/>
      <c r="Y111" s="16"/>
    </row>
    <row r="112" spans="1:34">
      <c r="A112" s="29" t="s">
        <v>605</v>
      </c>
      <c r="B112" s="23"/>
      <c r="C112" s="23"/>
      <c r="D112" s="23"/>
      <c r="E112" s="32"/>
      <c r="F112" s="30" t="s">
        <v>608</v>
      </c>
      <c r="G112" s="12"/>
      <c r="H112" s="12"/>
      <c r="I112" s="12"/>
      <c r="J112" s="53"/>
      <c r="K112" s="12"/>
      <c r="L112" s="12"/>
      <c r="M112" s="12"/>
      <c r="N112" s="11"/>
      <c r="O112" s="53"/>
      <c r="Q112" s="7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9"/>
      <c r="B113" s="23"/>
      <c r="C113" s="23"/>
      <c r="D113" s="23"/>
      <c r="E113" s="32"/>
      <c r="F113" s="30"/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8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12"/>
      <c r="H114" s="12"/>
      <c r="I114" s="12"/>
      <c r="J114" s="53"/>
      <c r="K114" s="12"/>
      <c r="L114" s="12"/>
      <c r="M114" s="12"/>
      <c r="N114" s="11"/>
      <c r="O114" s="53"/>
      <c r="Q114" s="7"/>
      <c r="R114" s="8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9"/>
      <c r="B115" s="23"/>
      <c r="C115" s="23"/>
      <c r="D115" s="23"/>
      <c r="E115" s="32"/>
      <c r="F115" s="30"/>
      <c r="G115" s="41"/>
      <c r="H115" s="42"/>
      <c r="I115" s="82"/>
      <c r="J115" s="17"/>
      <c r="K115" s="83"/>
      <c r="L115" s="84"/>
      <c r="M115" s="85"/>
      <c r="N115" s="86"/>
      <c r="O115" s="87"/>
      <c r="P115" s="5"/>
      <c r="Q115" s="11"/>
      <c r="R115" s="82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37"/>
      <c r="B116" s="45"/>
      <c r="C116" s="103"/>
      <c r="D116" s="6"/>
      <c r="E116" s="38"/>
      <c r="F116" s="82"/>
      <c r="G116" s="41"/>
      <c r="H116" s="42"/>
      <c r="I116" s="82"/>
      <c r="J116" s="17"/>
      <c r="K116" s="83"/>
      <c r="L116" s="84"/>
      <c r="M116" s="85"/>
      <c r="N116" s="86"/>
      <c r="O116" s="87"/>
      <c r="P116" s="5"/>
      <c r="Q116" s="11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 ht="15">
      <c r="A117" s="5"/>
      <c r="B117" s="104" t="s">
        <v>620</v>
      </c>
      <c r="C117" s="104"/>
      <c r="D117" s="104"/>
      <c r="E117" s="104"/>
      <c r="F117" s="17"/>
      <c r="G117" s="17"/>
      <c r="H117" s="105"/>
      <c r="I117" s="17"/>
      <c r="J117" s="74"/>
      <c r="K117" s="75"/>
      <c r="L117" s="17"/>
      <c r="M117" s="17"/>
      <c r="N117" s="16"/>
      <c r="O117" s="99"/>
      <c r="P117" s="7"/>
      <c r="Q117" s="11"/>
      <c r="R117" s="142"/>
      <c r="S117" s="16"/>
      <c r="T117" s="16"/>
      <c r="U117" s="16"/>
      <c r="V117" s="16"/>
      <c r="W117" s="16"/>
      <c r="X117" s="16"/>
      <c r="Y117" s="16"/>
      <c r="Z117" s="16"/>
    </row>
    <row r="118" spans="1:26" ht="38.25">
      <c r="A118" s="20" t="s">
        <v>16</v>
      </c>
      <c r="B118" s="21" t="s">
        <v>575</v>
      </c>
      <c r="C118" s="21"/>
      <c r="D118" s="22" t="s">
        <v>588</v>
      </c>
      <c r="E118" s="21" t="s">
        <v>589</v>
      </c>
      <c r="F118" s="21" t="s">
        <v>590</v>
      </c>
      <c r="G118" s="21" t="s">
        <v>621</v>
      </c>
      <c r="H118" s="21" t="s">
        <v>622</v>
      </c>
      <c r="I118" s="21" t="s">
        <v>593</v>
      </c>
      <c r="J118" s="61" t="s">
        <v>594</v>
      </c>
      <c r="K118" s="21" t="s">
        <v>595</v>
      </c>
      <c r="L118" s="21" t="s">
        <v>596</v>
      </c>
      <c r="M118" s="21" t="s">
        <v>597</v>
      </c>
      <c r="N118" s="22" t="s">
        <v>598</v>
      </c>
      <c r="O118" s="99"/>
      <c r="P118" s="7"/>
      <c r="Q118" s="11"/>
      <c r="R118" s="142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1</v>
      </c>
      <c r="B119" s="106">
        <v>41579</v>
      </c>
      <c r="C119" s="106"/>
      <c r="D119" s="107" t="s">
        <v>623</v>
      </c>
      <c r="E119" s="108" t="s">
        <v>624</v>
      </c>
      <c r="F119" s="109">
        <v>82</v>
      </c>
      <c r="G119" s="108" t="s">
        <v>625</v>
      </c>
      <c r="H119" s="108">
        <v>100</v>
      </c>
      <c r="I119" s="126">
        <v>100</v>
      </c>
      <c r="J119" s="127" t="s">
        <v>626</v>
      </c>
      <c r="K119" s="128">
        <f t="shared" ref="K119:K150" si="71">H119-F119</f>
        <v>18</v>
      </c>
      <c r="L119" s="129">
        <f t="shared" ref="L119:L150" si="72">K119/F119</f>
        <v>0.21951219512195122</v>
      </c>
      <c r="M119" s="130" t="s">
        <v>600</v>
      </c>
      <c r="N119" s="131">
        <v>42657</v>
      </c>
      <c r="O119" s="53"/>
      <c r="P119" s="11"/>
      <c r="Q119" s="16"/>
      <c r="R119" s="142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2</v>
      </c>
      <c r="B120" s="106">
        <v>41794</v>
      </c>
      <c r="C120" s="106"/>
      <c r="D120" s="107" t="s">
        <v>627</v>
      </c>
      <c r="E120" s="108" t="s">
        <v>601</v>
      </c>
      <c r="F120" s="109">
        <v>257</v>
      </c>
      <c r="G120" s="108" t="s">
        <v>625</v>
      </c>
      <c r="H120" s="108">
        <v>300</v>
      </c>
      <c r="I120" s="126">
        <v>300</v>
      </c>
      <c r="J120" s="127" t="s">
        <v>626</v>
      </c>
      <c r="K120" s="128">
        <f t="shared" si="71"/>
        <v>43</v>
      </c>
      <c r="L120" s="129">
        <f t="shared" si="72"/>
        <v>0.16731517509727625</v>
      </c>
      <c r="M120" s="130" t="s">
        <v>600</v>
      </c>
      <c r="N120" s="131">
        <v>41822</v>
      </c>
      <c r="O120" s="53"/>
      <c r="P120" s="11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3</v>
      </c>
      <c r="B121" s="106">
        <v>41828</v>
      </c>
      <c r="C121" s="106"/>
      <c r="D121" s="107" t="s">
        <v>628</v>
      </c>
      <c r="E121" s="108" t="s">
        <v>601</v>
      </c>
      <c r="F121" s="109">
        <v>393</v>
      </c>
      <c r="G121" s="108" t="s">
        <v>625</v>
      </c>
      <c r="H121" s="108">
        <v>468</v>
      </c>
      <c r="I121" s="126">
        <v>468</v>
      </c>
      <c r="J121" s="127" t="s">
        <v>626</v>
      </c>
      <c r="K121" s="128">
        <f t="shared" si="71"/>
        <v>75</v>
      </c>
      <c r="L121" s="129">
        <f t="shared" si="72"/>
        <v>0.19083969465648856</v>
      </c>
      <c r="M121" s="130" t="s">
        <v>600</v>
      </c>
      <c r="N121" s="131">
        <v>41863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4</v>
      </c>
      <c r="B122" s="106">
        <v>41857</v>
      </c>
      <c r="C122" s="106"/>
      <c r="D122" s="107" t="s">
        <v>629</v>
      </c>
      <c r="E122" s="108" t="s">
        <v>601</v>
      </c>
      <c r="F122" s="109">
        <v>205</v>
      </c>
      <c r="G122" s="108" t="s">
        <v>625</v>
      </c>
      <c r="H122" s="108">
        <v>275</v>
      </c>
      <c r="I122" s="126">
        <v>250</v>
      </c>
      <c r="J122" s="127" t="s">
        <v>626</v>
      </c>
      <c r="K122" s="128">
        <f t="shared" si="71"/>
        <v>70</v>
      </c>
      <c r="L122" s="129">
        <f t="shared" si="72"/>
        <v>0.34146341463414637</v>
      </c>
      <c r="M122" s="130" t="s">
        <v>600</v>
      </c>
      <c r="N122" s="131">
        <v>41962</v>
      </c>
      <c r="O122" s="53"/>
      <c r="P122" s="11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5</v>
      </c>
      <c r="B123" s="106">
        <v>41886</v>
      </c>
      <c r="C123" s="106"/>
      <c r="D123" s="107" t="s">
        <v>630</v>
      </c>
      <c r="E123" s="108" t="s">
        <v>601</v>
      </c>
      <c r="F123" s="109">
        <v>162</v>
      </c>
      <c r="G123" s="108" t="s">
        <v>625</v>
      </c>
      <c r="H123" s="108">
        <v>190</v>
      </c>
      <c r="I123" s="126">
        <v>190</v>
      </c>
      <c r="J123" s="127" t="s">
        <v>626</v>
      </c>
      <c r="K123" s="128">
        <f t="shared" si="71"/>
        <v>28</v>
      </c>
      <c r="L123" s="129">
        <f t="shared" si="72"/>
        <v>0.1728395061728395</v>
      </c>
      <c r="M123" s="130" t="s">
        <v>600</v>
      </c>
      <c r="N123" s="131">
        <v>42006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6</v>
      </c>
      <c r="B124" s="106">
        <v>41886</v>
      </c>
      <c r="C124" s="106"/>
      <c r="D124" s="107" t="s">
        <v>631</v>
      </c>
      <c r="E124" s="108" t="s">
        <v>601</v>
      </c>
      <c r="F124" s="109">
        <v>75</v>
      </c>
      <c r="G124" s="108" t="s">
        <v>625</v>
      </c>
      <c r="H124" s="108">
        <v>91.5</v>
      </c>
      <c r="I124" s="126" t="s">
        <v>632</v>
      </c>
      <c r="J124" s="127" t="s">
        <v>633</v>
      </c>
      <c r="K124" s="128">
        <f t="shared" si="71"/>
        <v>16.5</v>
      </c>
      <c r="L124" s="129">
        <f t="shared" si="72"/>
        <v>0.22</v>
      </c>
      <c r="M124" s="130" t="s">
        <v>600</v>
      </c>
      <c r="N124" s="131">
        <v>41954</v>
      </c>
      <c r="O124" s="53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7</v>
      </c>
      <c r="B125" s="106">
        <v>41913</v>
      </c>
      <c r="C125" s="106"/>
      <c r="D125" s="107" t="s">
        <v>634</v>
      </c>
      <c r="E125" s="108" t="s">
        <v>601</v>
      </c>
      <c r="F125" s="109">
        <v>850</v>
      </c>
      <c r="G125" s="108" t="s">
        <v>625</v>
      </c>
      <c r="H125" s="108">
        <v>982.5</v>
      </c>
      <c r="I125" s="126">
        <v>1050</v>
      </c>
      <c r="J125" s="127" t="s">
        <v>635</v>
      </c>
      <c r="K125" s="128">
        <f t="shared" si="71"/>
        <v>132.5</v>
      </c>
      <c r="L125" s="129">
        <f t="shared" si="72"/>
        <v>0.15588235294117647</v>
      </c>
      <c r="M125" s="130" t="s">
        <v>600</v>
      </c>
      <c r="N125" s="131">
        <v>42039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8</v>
      </c>
      <c r="B126" s="106">
        <v>41913</v>
      </c>
      <c r="C126" s="106"/>
      <c r="D126" s="107" t="s">
        <v>636</v>
      </c>
      <c r="E126" s="108" t="s">
        <v>601</v>
      </c>
      <c r="F126" s="109">
        <v>475</v>
      </c>
      <c r="G126" s="108" t="s">
        <v>625</v>
      </c>
      <c r="H126" s="108">
        <v>515</v>
      </c>
      <c r="I126" s="126">
        <v>600</v>
      </c>
      <c r="J126" s="127" t="s">
        <v>637</v>
      </c>
      <c r="K126" s="128">
        <f t="shared" si="71"/>
        <v>40</v>
      </c>
      <c r="L126" s="129">
        <f t="shared" si="72"/>
        <v>8.4210526315789472E-2</v>
      </c>
      <c r="M126" s="130" t="s">
        <v>600</v>
      </c>
      <c r="N126" s="131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9</v>
      </c>
      <c r="B127" s="106">
        <v>41913</v>
      </c>
      <c r="C127" s="106"/>
      <c r="D127" s="107" t="s">
        <v>638</v>
      </c>
      <c r="E127" s="108" t="s">
        <v>601</v>
      </c>
      <c r="F127" s="109">
        <v>86</v>
      </c>
      <c r="G127" s="108" t="s">
        <v>625</v>
      </c>
      <c r="H127" s="108">
        <v>99</v>
      </c>
      <c r="I127" s="126">
        <v>140</v>
      </c>
      <c r="J127" s="127" t="s">
        <v>639</v>
      </c>
      <c r="K127" s="128">
        <f t="shared" si="71"/>
        <v>13</v>
      </c>
      <c r="L127" s="129">
        <f t="shared" si="72"/>
        <v>0.15116279069767441</v>
      </c>
      <c r="M127" s="130" t="s">
        <v>600</v>
      </c>
      <c r="N127" s="131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10</v>
      </c>
      <c r="B128" s="106">
        <v>41926</v>
      </c>
      <c r="C128" s="106"/>
      <c r="D128" s="107" t="s">
        <v>640</v>
      </c>
      <c r="E128" s="108" t="s">
        <v>601</v>
      </c>
      <c r="F128" s="109">
        <v>496.6</v>
      </c>
      <c r="G128" s="108" t="s">
        <v>625</v>
      </c>
      <c r="H128" s="108">
        <v>621</v>
      </c>
      <c r="I128" s="126">
        <v>580</v>
      </c>
      <c r="J128" s="127" t="s">
        <v>626</v>
      </c>
      <c r="K128" s="128">
        <f t="shared" si="71"/>
        <v>124.39999999999998</v>
      </c>
      <c r="L128" s="129">
        <f t="shared" si="72"/>
        <v>0.25050342327829234</v>
      </c>
      <c r="M128" s="130" t="s">
        <v>600</v>
      </c>
      <c r="N128" s="131">
        <v>42605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11</v>
      </c>
      <c r="B129" s="106">
        <v>41926</v>
      </c>
      <c r="C129" s="106"/>
      <c r="D129" s="107" t="s">
        <v>641</v>
      </c>
      <c r="E129" s="108" t="s">
        <v>601</v>
      </c>
      <c r="F129" s="109">
        <v>2481.9</v>
      </c>
      <c r="G129" s="108" t="s">
        <v>625</v>
      </c>
      <c r="H129" s="108">
        <v>2840</v>
      </c>
      <c r="I129" s="126">
        <v>2870</v>
      </c>
      <c r="J129" s="127" t="s">
        <v>642</v>
      </c>
      <c r="K129" s="128">
        <f t="shared" si="71"/>
        <v>358.09999999999991</v>
      </c>
      <c r="L129" s="129">
        <f t="shared" si="72"/>
        <v>0.14428462065353154</v>
      </c>
      <c r="M129" s="130" t="s">
        <v>600</v>
      </c>
      <c r="N129" s="131">
        <v>42017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12</v>
      </c>
      <c r="B130" s="106">
        <v>41928</v>
      </c>
      <c r="C130" s="106"/>
      <c r="D130" s="107" t="s">
        <v>643</v>
      </c>
      <c r="E130" s="108" t="s">
        <v>601</v>
      </c>
      <c r="F130" s="109">
        <v>84.5</v>
      </c>
      <c r="G130" s="108" t="s">
        <v>625</v>
      </c>
      <c r="H130" s="108">
        <v>93</v>
      </c>
      <c r="I130" s="126">
        <v>110</v>
      </c>
      <c r="J130" s="127" t="s">
        <v>644</v>
      </c>
      <c r="K130" s="128">
        <f t="shared" si="71"/>
        <v>8.5</v>
      </c>
      <c r="L130" s="129">
        <f t="shared" si="72"/>
        <v>0.10059171597633136</v>
      </c>
      <c r="M130" s="130" t="s">
        <v>600</v>
      </c>
      <c r="N130" s="131">
        <v>41939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13</v>
      </c>
      <c r="B131" s="106">
        <v>41928</v>
      </c>
      <c r="C131" s="106"/>
      <c r="D131" s="107" t="s">
        <v>645</v>
      </c>
      <c r="E131" s="108" t="s">
        <v>601</v>
      </c>
      <c r="F131" s="109">
        <v>401</v>
      </c>
      <c r="G131" s="108" t="s">
        <v>625</v>
      </c>
      <c r="H131" s="108">
        <v>428</v>
      </c>
      <c r="I131" s="126">
        <v>450</v>
      </c>
      <c r="J131" s="127" t="s">
        <v>646</v>
      </c>
      <c r="K131" s="128">
        <f t="shared" si="71"/>
        <v>27</v>
      </c>
      <c r="L131" s="129">
        <f t="shared" si="72"/>
        <v>6.7331670822942641E-2</v>
      </c>
      <c r="M131" s="130" t="s">
        <v>600</v>
      </c>
      <c r="N131" s="131">
        <v>42020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14</v>
      </c>
      <c r="B132" s="106">
        <v>41928</v>
      </c>
      <c r="C132" s="106"/>
      <c r="D132" s="107" t="s">
        <v>647</v>
      </c>
      <c r="E132" s="108" t="s">
        <v>601</v>
      </c>
      <c r="F132" s="109">
        <v>101</v>
      </c>
      <c r="G132" s="108" t="s">
        <v>625</v>
      </c>
      <c r="H132" s="108">
        <v>112</v>
      </c>
      <c r="I132" s="126">
        <v>120</v>
      </c>
      <c r="J132" s="127" t="s">
        <v>648</v>
      </c>
      <c r="K132" s="128">
        <f t="shared" si="71"/>
        <v>11</v>
      </c>
      <c r="L132" s="129">
        <f t="shared" si="72"/>
        <v>0.10891089108910891</v>
      </c>
      <c r="M132" s="130" t="s">
        <v>600</v>
      </c>
      <c r="N132" s="131">
        <v>41939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15</v>
      </c>
      <c r="B133" s="106">
        <v>41954</v>
      </c>
      <c r="C133" s="106"/>
      <c r="D133" s="107" t="s">
        <v>649</v>
      </c>
      <c r="E133" s="108" t="s">
        <v>601</v>
      </c>
      <c r="F133" s="109">
        <v>59</v>
      </c>
      <c r="G133" s="108" t="s">
        <v>625</v>
      </c>
      <c r="H133" s="108">
        <v>76</v>
      </c>
      <c r="I133" s="126">
        <v>76</v>
      </c>
      <c r="J133" s="127" t="s">
        <v>626</v>
      </c>
      <c r="K133" s="128">
        <f t="shared" si="71"/>
        <v>17</v>
      </c>
      <c r="L133" s="129">
        <f t="shared" si="72"/>
        <v>0.28813559322033899</v>
      </c>
      <c r="M133" s="130" t="s">
        <v>600</v>
      </c>
      <c r="N133" s="131">
        <v>43032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16</v>
      </c>
      <c r="B134" s="106">
        <v>41954</v>
      </c>
      <c r="C134" s="106"/>
      <c r="D134" s="107" t="s">
        <v>638</v>
      </c>
      <c r="E134" s="108" t="s">
        <v>601</v>
      </c>
      <c r="F134" s="109">
        <v>99</v>
      </c>
      <c r="G134" s="108" t="s">
        <v>625</v>
      </c>
      <c r="H134" s="108">
        <v>120</v>
      </c>
      <c r="I134" s="126">
        <v>120</v>
      </c>
      <c r="J134" s="127" t="s">
        <v>650</v>
      </c>
      <c r="K134" s="128">
        <f t="shared" si="71"/>
        <v>21</v>
      </c>
      <c r="L134" s="129">
        <f t="shared" si="72"/>
        <v>0.21212121212121213</v>
      </c>
      <c r="M134" s="130" t="s">
        <v>600</v>
      </c>
      <c r="N134" s="131">
        <v>41960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17</v>
      </c>
      <c r="B135" s="106">
        <v>41956</v>
      </c>
      <c r="C135" s="106"/>
      <c r="D135" s="107" t="s">
        <v>651</v>
      </c>
      <c r="E135" s="108" t="s">
        <v>601</v>
      </c>
      <c r="F135" s="109">
        <v>22</v>
      </c>
      <c r="G135" s="108" t="s">
        <v>625</v>
      </c>
      <c r="H135" s="108">
        <v>33.549999999999997</v>
      </c>
      <c r="I135" s="126">
        <v>32</v>
      </c>
      <c r="J135" s="127" t="s">
        <v>652</v>
      </c>
      <c r="K135" s="128">
        <f t="shared" si="71"/>
        <v>11.549999999999997</v>
      </c>
      <c r="L135" s="129">
        <f t="shared" si="72"/>
        <v>0.52499999999999991</v>
      </c>
      <c r="M135" s="130" t="s">
        <v>600</v>
      </c>
      <c r="N135" s="131">
        <v>42188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18</v>
      </c>
      <c r="B136" s="106">
        <v>41976</v>
      </c>
      <c r="C136" s="106"/>
      <c r="D136" s="107" t="s">
        <v>653</v>
      </c>
      <c r="E136" s="108" t="s">
        <v>601</v>
      </c>
      <c r="F136" s="109">
        <v>440</v>
      </c>
      <c r="G136" s="108" t="s">
        <v>625</v>
      </c>
      <c r="H136" s="108">
        <v>520</v>
      </c>
      <c r="I136" s="126">
        <v>520</v>
      </c>
      <c r="J136" s="127" t="s">
        <v>654</v>
      </c>
      <c r="K136" s="128">
        <f t="shared" si="71"/>
        <v>80</v>
      </c>
      <c r="L136" s="129">
        <f t="shared" si="72"/>
        <v>0.18181818181818182</v>
      </c>
      <c r="M136" s="130" t="s">
        <v>600</v>
      </c>
      <c r="N136" s="131">
        <v>42208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19</v>
      </c>
      <c r="B137" s="106">
        <v>41976</v>
      </c>
      <c r="C137" s="106"/>
      <c r="D137" s="107" t="s">
        <v>655</v>
      </c>
      <c r="E137" s="108" t="s">
        <v>601</v>
      </c>
      <c r="F137" s="109">
        <v>360</v>
      </c>
      <c r="G137" s="108" t="s">
        <v>625</v>
      </c>
      <c r="H137" s="108">
        <v>427</v>
      </c>
      <c r="I137" s="126">
        <v>425</v>
      </c>
      <c r="J137" s="127" t="s">
        <v>656</v>
      </c>
      <c r="K137" s="128">
        <f t="shared" si="71"/>
        <v>67</v>
      </c>
      <c r="L137" s="129">
        <f t="shared" si="72"/>
        <v>0.18611111111111112</v>
      </c>
      <c r="M137" s="130" t="s">
        <v>600</v>
      </c>
      <c r="N137" s="131">
        <v>42058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20</v>
      </c>
      <c r="B138" s="106">
        <v>42012</v>
      </c>
      <c r="C138" s="106"/>
      <c r="D138" s="107" t="s">
        <v>657</v>
      </c>
      <c r="E138" s="108" t="s">
        <v>601</v>
      </c>
      <c r="F138" s="109">
        <v>360</v>
      </c>
      <c r="G138" s="108" t="s">
        <v>625</v>
      </c>
      <c r="H138" s="108">
        <v>455</v>
      </c>
      <c r="I138" s="126">
        <v>420</v>
      </c>
      <c r="J138" s="127" t="s">
        <v>658</v>
      </c>
      <c r="K138" s="128">
        <f t="shared" si="71"/>
        <v>95</v>
      </c>
      <c r="L138" s="129">
        <f t="shared" si="72"/>
        <v>0.2638888888888889</v>
      </c>
      <c r="M138" s="130" t="s">
        <v>600</v>
      </c>
      <c r="N138" s="131">
        <v>42024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21</v>
      </c>
      <c r="B139" s="106">
        <v>42012</v>
      </c>
      <c r="C139" s="106"/>
      <c r="D139" s="107" t="s">
        <v>659</v>
      </c>
      <c r="E139" s="108" t="s">
        <v>601</v>
      </c>
      <c r="F139" s="109">
        <v>130</v>
      </c>
      <c r="G139" s="108"/>
      <c r="H139" s="108">
        <v>175.5</v>
      </c>
      <c r="I139" s="126">
        <v>165</v>
      </c>
      <c r="J139" s="127" t="s">
        <v>660</v>
      </c>
      <c r="K139" s="128">
        <f t="shared" si="71"/>
        <v>45.5</v>
      </c>
      <c r="L139" s="129">
        <f t="shared" si="72"/>
        <v>0.35</v>
      </c>
      <c r="M139" s="130" t="s">
        <v>600</v>
      </c>
      <c r="N139" s="131">
        <v>43088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22</v>
      </c>
      <c r="B140" s="106">
        <v>42040</v>
      </c>
      <c r="C140" s="106"/>
      <c r="D140" s="107" t="s">
        <v>390</v>
      </c>
      <c r="E140" s="108" t="s">
        <v>624</v>
      </c>
      <c r="F140" s="109">
        <v>98</v>
      </c>
      <c r="G140" s="108"/>
      <c r="H140" s="108">
        <v>120</v>
      </c>
      <c r="I140" s="126">
        <v>120</v>
      </c>
      <c r="J140" s="127" t="s">
        <v>626</v>
      </c>
      <c r="K140" s="128">
        <f t="shared" si="71"/>
        <v>22</v>
      </c>
      <c r="L140" s="129">
        <f t="shared" si="72"/>
        <v>0.22448979591836735</v>
      </c>
      <c r="M140" s="130" t="s">
        <v>600</v>
      </c>
      <c r="N140" s="131">
        <v>42753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23</v>
      </c>
      <c r="B141" s="106">
        <v>42040</v>
      </c>
      <c r="C141" s="106"/>
      <c r="D141" s="107" t="s">
        <v>661</v>
      </c>
      <c r="E141" s="108" t="s">
        <v>624</v>
      </c>
      <c r="F141" s="109">
        <v>196</v>
      </c>
      <c r="G141" s="108"/>
      <c r="H141" s="108">
        <v>262</v>
      </c>
      <c r="I141" s="126">
        <v>255</v>
      </c>
      <c r="J141" s="127" t="s">
        <v>626</v>
      </c>
      <c r="K141" s="128">
        <f t="shared" si="71"/>
        <v>66</v>
      </c>
      <c r="L141" s="129">
        <f t="shared" si="72"/>
        <v>0.33673469387755101</v>
      </c>
      <c r="M141" s="130" t="s">
        <v>600</v>
      </c>
      <c r="N141" s="131">
        <v>42599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24</v>
      </c>
      <c r="B142" s="110">
        <v>42067</v>
      </c>
      <c r="C142" s="110"/>
      <c r="D142" s="111" t="s">
        <v>389</v>
      </c>
      <c r="E142" s="112" t="s">
        <v>624</v>
      </c>
      <c r="F142" s="113">
        <v>235</v>
      </c>
      <c r="G142" s="113"/>
      <c r="H142" s="114">
        <v>77</v>
      </c>
      <c r="I142" s="132" t="s">
        <v>662</v>
      </c>
      <c r="J142" s="133" t="s">
        <v>663</v>
      </c>
      <c r="K142" s="134">
        <f t="shared" si="71"/>
        <v>-158</v>
      </c>
      <c r="L142" s="135">
        <f t="shared" si="72"/>
        <v>-0.67234042553191486</v>
      </c>
      <c r="M142" s="136" t="s">
        <v>664</v>
      </c>
      <c r="N142" s="137">
        <v>43522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25</v>
      </c>
      <c r="B143" s="106">
        <v>42067</v>
      </c>
      <c r="C143" s="106"/>
      <c r="D143" s="107" t="s">
        <v>481</v>
      </c>
      <c r="E143" s="108" t="s">
        <v>624</v>
      </c>
      <c r="F143" s="109">
        <v>185</v>
      </c>
      <c r="G143" s="108"/>
      <c r="H143" s="108">
        <v>224</v>
      </c>
      <c r="I143" s="126" t="s">
        <v>665</v>
      </c>
      <c r="J143" s="127" t="s">
        <v>626</v>
      </c>
      <c r="K143" s="128">
        <f t="shared" si="71"/>
        <v>39</v>
      </c>
      <c r="L143" s="129">
        <f t="shared" si="72"/>
        <v>0.21081081081081082</v>
      </c>
      <c r="M143" s="130" t="s">
        <v>600</v>
      </c>
      <c r="N143" s="131">
        <v>42647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364">
        <v>26</v>
      </c>
      <c r="B144" s="115">
        <v>42090</v>
      </c>
      <c r="C144" s="115"/>
      <c r="D144" s="116" t="s">
        <v>666</v>
      </c>
      <c r="E144" s="117" t="s">
        <v>624</v>
      </c>
      <c r="F144" s="118">
        <v>49.5</v>
      </c>
      <c r="G144" s="119"/>
      <c r="H144" s="119">
        <v>15.85</v>
      </c>
      <c r="I144" s="119">
        <v>67</v>
      </c>
      <c r="J144" s="138" t="s">
        <v>667</v>
      </c>
      <c r="K144" s="119">
        <f t="shared" si="71"/>
        <v>-33.65</v>
      </c>
      <c r="L144" s="139">
        <f t="shared" si="72"/>
        <v>-0.67979797979797973</v>
      </c>
      <c r="M144" s="136" t="s">
        <v>664</v>
      </c>
      <c r="N144" s="140">
        <v>43627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27</v>
      </c>
      <c r="B145" s="106">
        <v>42093</v>
      </c>
      <c r="C145" s="106"/>
      <c r="D145" s="107" t="s">
        <v>668</v>
      </c>
      <c r="E145" s="108" t="s">
        <v>624</v>
      </c>
      <c r="F145" s="109">
        <v>183.5</v>
      </c>
      <c r="G145" s="108"/>
      <c r="H145" s="108">
        <v>219</v>
      </c>
      <c r="I145" s="126">
        <v>218</v>
      </c>
      <c r="J145" s="127" t="s">
        <v>669</v>
      </c>
      <c r="K145" s="128">
        <f t="shared" si="71"/>
        <v>35.5</v>
      </c>
      <c r="L145" s="129">
        <f t="shared" si="72"/>
        <v>0.19346049046321526</v>
      </c>
      <c r="M145" s="130" t="s">
        <v>600</v>
      </c>
      <c r="N145" s="131">
        <v>42103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28</v>
      </c>
      <c r="B146" s="106">
        <v>42114</v>
      </c>
      <c r="C146" s="106"/>
      <c r="D146" s="107" t="s">
        <v>670</v>
      </c>
      <c r="E146" s="108" t="s">
        <v>624</v>
      </c>
      <c r="F146" s="109">
        <f>(227+237)/2</f>
        <v>232</v>
      </c>
      <c r="G146" s="108"/>
      <c r="H146" s="108">
        <v>298</v>
      </c>
      <c r="I146" s="126">
        <v>298</v>
      </c>
      <c r="J146" s="127" t="s">
        <v>626</v>
      </c>
      <c r="K146" s="128">
        <f t="shared" si="71"/>
        <v>66</v>
      </c>
      <c r="L146" s="129">
        <f t="shared" si="72"/>
        <v>0.28448275862068967</v>
      </c>
      <c r="M146" s="130" t="s">
        <v>600</v>
      </c>
      <c r="N146" s="131">
        <v>42823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29</v>
      </c>
      <c r="B147" s="106">
        <v>42128</v>
      </c>
      <c r="C147" s="106"/>
      <c r="D147" s="107" t="s">
        <v>671</v>
      </c>
      <c r="E147" s="108" t="s">
        <v>601</v>
      </c>
      <c r="F147" s="109">
        <v>385</v>
      </c>
      <c r="G147" s="108"/>
      <c r="H147" s="108">
        <f>212.5+331</f>
        <v>543.5</v>
      </c>
      <c r="I147" s="126">
        <v>510</v>
      </c>
      <c r="J147" s="127" t="s">
        <v>672</v>
      </c>
      <c r="K147" s="128">
        <f t="shared" si="71"/>
        <v>158.5</v>
      </c>
      <c r="L147" s="129">
        <f t="shared" si="72"/>
        <v>0.41168831168831171</v>
      </c>
      <c r="M147" s="130" t="s">
        <v>600</v>
      </c>
      <c r="N147" s="131">
        <v>42235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30</v>
      </c>
      <c r="B148" s="106">
        <v>42128</v>
      </c>
      <c r="C148" s="106"/>
      <c r="D148" s="107" t="s">
        <v>673</v>
      </c>
      <c r="E148" s="108" t="s">
        <v>601</v>
      </c>
      <c r="F148" s="109">
        <v>115.5</v>
      </c>
      <c r="G148" s="108"/>
      <c r="H148" s="108">
        <v>146</v>
      </c>
      <c r="I148" s="126">
        <v>142</v>
      </c>
      <c r="J148" s="127" t="s">
        <v>674</v>
      </c>
      <c r="K148" s="128">
        <f t="shared" si="71"/>
        <v>30.5</v>
      </c>
      <c r="L148" s="129">
        <f t="shared" si="72"/>
        <v>0.26406926406926406</v>
      </c>
      <c r="M148" s="130" t="s">
        <v>600</v>
      </c>
      <c r="N148" s="131">
        <v>42202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31</v>
      </c>
      <c r="B149" s="106">
        <v>42151</v>
      </c>
      <c r="C149" s="106"/>
      <c r="D149" s="107" t="s">
        <v>675</v>
      </c>
      <c r="E149" s="108" t="s">
        <v>601</v>
      </c>
      <c r="F149" s="109">
        <v>237.5</v>
      </c>
      <c r="G149" s="108"/>
      <c r="H149" s="108">
        <v>279.5</v>
      </c>
      <c r="I149" s="126">
        <v>278</v>
      </c>
      <c r="J149" s="127" t="s">
        <v>626</v>
      </c>
      <c r="K149" s="128">
        <f t="shared" si="71"/>
        <v>42</v>
      </c>
      <c r="L149" s="129">
        <f t="shared" si="72"/>
        <v>0.17684210526315788</v>
      </c>
      <c r="M149" s="130" t="s">
        <v>600</v>
      </c>
      <c r="N149" s="131">
        <v>42222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32</v>
      </c>
      <c r="B150" s="106">
        <v>42174</v>
      </c>
      <c r="C150" s="106"/>
      <c r="D150" s="107" t="s">
        <v>645</v>
      </c>
      <c r="E150" s="108" t="s">
        <v>624</v>
      </c>
      <c r="F150" s="109">
        <v>340</v>
      </c>
      <c r="G150" s="108"/>
      <c r="H150" s="108">
        <v>448</v>
      </c>
      <c r="I150" s="126">
        <v>448</v>
      </c>
      <c r="J150" s="127" t="s">
        <v>626</v>
      </c>
      <c r="K150" s="128">
        <f t="shared" si="71"/>
        <v>108</v>
      </c>
      <c r="L150" s="129">
        <f t="shared" si="72"/>
        <v>0.31764705882352939</v>
      </c>
      <c r="M150" s="130" t="s">
        <v>600</v>
      </c>
      <c r="N150" s="131">
        <v>43018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33</v>
      </c>
      <c r="B151" s="106">
        <v>42191</v>
      </c>
      <c r="C151" s="106"/>
      <c r="D151" s="107" t="s">
        <v>676</v>
      </c>
      <c r="E151" s="108" t="s">
        <v>624</v>
      </c>
      <c r="F151" s="109">
        <v>390</v>
      </c>
      <c r="G151" s="108"/>
      <c r="H151" s="108">
        <v>460</v>
      </c>
      <c r="I151" s="126">
        <v>460</v>
      </c>
      <c r="J151" s="127" t="s">
        <v>626</v>
      </c>
      <c r="K151" s="128">
        <f t="shared" ref="K151:K171" si="73">H151-F151</f>
        <v>70</v>
      </c>
      <c r="L151" s="129">
        <f t="shared" ref="L151:L171" si="74">K151/F151</f>
        <v>0.17948717948717949</v>
      </c>
      <c r="M151" s="130" t="s">
        <v>600</v>
      </c>
      <c r="N151" s="131">
        <v>42478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34</v>
      </c>
      <c r="B152" s="110">
        <v>42195</v>
      </c>
      <c r="C152" s="110"/>
      <c r="D152" s="111" t="s">
        <v>677</v>
      </c>
      <c r="E152" s="112" t="s">
        <v>624</v>
      </c>
      <c r="F152" s="113">
        <v>122.5</v>
      </c>
      <c r="G152" s="113"/>
      <c r="H152" s="114">
        <v>61</v>
      </c>
      <c r="I152" s="132">
        <v>172</v>
      </c>
      <c r="J152" s="133" t="s">
        <v>678</v>
      </c>
      <c r="K152" s="134">
        <f t="shared" si="73"/>
        <v>-61.5</v>
      </c>
      <c r="L152" s="135">
        <f t="shared" si="74"/>
        <v>-0.50204081632653064</v>
      </c>
      <c r="M152" s="136" t="s">
        <v>664</v>
      </c>
      <c r="N152" s="137">
        <v>43333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35</v>
      </c>
      <c r="B153" s="106">
        <v>42219</v>
      </c>
      <c r="C153" s="106"/>
      <c r="D153" s="107" t="s">
        <v>679</v>
      </c>
      <c r="E153" s="108" t="s">
        <v>624</v>
      </c>
      <c r="F153" s="109">
        <v>297.5</v>
      </c>
      <c r="G153" s="108"/>
      <c r="H153" s="108">
        <v>350</v>
      </c>
      <c r="I153" s="126">
        <v>360</v>
      </c>
      <c r="J153" s="127" t="s">
        <v>680</v>
      </c>
      <c r="K153" s="128">
        <f t="shared" si="73"/>
        <v>52.5</v>
      </c>
      <c r="L153" s="129">
        <f t="shared" si="74"/>
        <v>0.17647058823529413</v>
      </c>
      <c r="M153" s="130" t="s">
        <v>600</v>
      </c>
      <c r="N153" s="131">
        <v>42232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36</v>
      </c>
      <c r="B154" s="106">
        <v>42219</v>
      </c>
      <c r="C154" s="106"/>
      <c r="D154" s="107" t="s">
        <v>681</v>
      </c>
      <c r="E154" s="108" t="s">
        <v>624</v>
      </c>
      <c r="F154" s="109">
        <v>115.5</v>
      </c>
      <c r="G154" s="108"/>
      <c r="H154" s="108">
        <v>149</v>
      </c>
      <c r="I154" s="126">
        <v>140</v>
      </c>
      <c r="J154" s="141" t="s">
        <v>682</v>
      </c>
      <c r="K154" s="128">
        <f t="shared" si="73"/>
        <v>33.5</v>
      </c>
      <c r="L154" s="129">
        <f t="shared" si="74"/>
        <v>0.29004329004329005</v>
      </c>
      <c r="M154" s="130" t="s">
        <v>600</v>
      </c>
      <c r="N154" s="131">
        <v>42740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37</v>
      </c>
      <c r="B155" s="106">
        <v>42251</v>
      </c>
      <c r="C155" s="106"/>
      <c r="D155" s="107" t="s">
        <v>675</v>
      </c>
      <c r="E155" s="108" t="s">
        <v>624</v>
      </c>
      <c r="F155" s="109">
        <v>226</v>
      </c>
      <c r="G155" s="108"/>
      <c r="H155" s="108">
        <v>292</v>
      </c>
      <c r="I155" s="126">
        <v>292</v>
      </c>
      <c r="J155" s="127" t="s">
        <v>683</v>
      </c>
      <c r="K155" s="128">
        <f t="shared" si="73"/>
        <v>66</v>
      </c>
      <c r="L155" s="129">
        <f t="shared" si="74"/>
        <v>0.29203539823008851</v>
      </c>
      <c r="M155" s="130" t="s">
        <v>600</v>
      </c>
      <c r="N155" s="131">
        <v>42286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38</v>
      </c>
      <c r="B156" s="106">
        <v>42254</v>
      </c>
      <c r="C156" s="106"/>
      <c r="D156" s="107" t="s">
        <v>670</v>
      </c>
      <c r="E156" s="108" t="s">
        <v>624</v>
      </c>
      <c r="F156" s="109">
        <v>232.5</v>
      </c>
      <c r="G156" s="108"/>
      <c r="H156" s="108">
        <v>312.5</v>
      </c>
      <c r="I156" s="126">
        <v>310</v>
      </c>
      <c r="J156" s="127" t="s">
        <v>626</v>
      </c>
      <c r="K156" s="128">
        <f t="shared" si="73"/>
        <v>80</v>
      </c>
      <c r="L156" s="129">
        <f t="shared" si="74"/>
        <v>0.34408602150537637</v>
      </c>
      <c r="M156" s="130" t="s">
        <v>600</v>
      </c>
      <c r="N156" s="131">
        <v>42823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39</v>
      </c>
      <c r="B157" s="106">
        <v>42268</v>
      </c>
      <c r="C157" s="106"/>
      <c r="D157" s="107" t="s">
        <v>684</v>
      </c>
      <c r="E157" s="108" t="s">
        <v>624</v>
      </c>
      <c r="F157" s="109">
        <v>196.5</v>
      </c>
      <c r="G157" s="108"/>
      <c r="H157" s="108">
        <v>238</v>
      </c>
      <c r="I157" s="126">
        <v>238</v>
      </c>
      <c r="J157" s="127" t="s">
        <v>683</v>
      </c>
      <c r="K157" s="128">
        <f t="shared" si="73"/>
        <v>41.5</v>
      </c>
      <c r="L157" s="129">
        <f t="shared" si="74"/>
        <v>0.21119592875318066</v>
      </c>
      <c r="M157" s="130" t="s">
        <v>600</v>
      </c>
      <c r="N157" s="131">
        <v>42291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40</v>
      </c>
      <c r="B158" s="106">
        <v>42271</v>
      </c>
      <c r="C158" s="106"/>
      <c r="D158" s="107" t="s">
        <v>623</v>
      </c>
      <c r="E158" s="108" t="s">
        <v>624</v>
      </c>
      <c r="F158" s="109">
        <v>65</v>
      </c>
      <c r="G158" s="108"/>
      <c r="H158" s="108">
        <v>82</v>
      </c>
      <c r="I158" s="126">
        <v>82</v>
      </c>
      <c r="J158" s="127" t="s">
        <v>683</v>
      </c>
      <c r="K158" s="128">
        <f t="shared" si="73"/>
        <v>17</v>
      </c>
      <c r="L158" s="129">
        <f t="shared" si="74"/>
        <v>0.26153846153846155</v>
      </c>
      <c r="M158" s="130" t="s">
        <v>600</v>
      </c>
      <c r="N158" s="131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41</v>
      </c>
      <c r="B159" s="106">
        <v>42291</v>
      </c>
      <c r="C159" s="106"/>
      <c r="D159" s="107" t="s">
        <v>685</v>
      </c>
      <c r="E159" s="108" t="s">
        <v>624</v>
      </c>
      <c r="F159" s="109">
        <v>144</v>
      </c>
      <c r="G159" s="108"/>
      <c r="H159" s="108">
        <v>182.5</v>
      </c>
      <c r="I159" s="126">
        <v>181</v>
      </c>
      <c r="J159" s="127" t="s">
        <v>683</v>
      </c>
      <c r="K159" s="128">
        <f t="shared" si="73"/>
        <v>38.5</v>
      </c>
      <c r="L159" s="129">
        <f t="shared" si="74"/>
        <v>0.2673611111111111</v>
      </c>
      <c r="M159" s="130" t="s">
        <v>600</v>
      </c>
      <c r="N159" s="131">
        <v>42817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42</v>
      </c>
      <c r="B160" s="106">
        <v>42291</v>
      </c>
      <c r="C160" s="106"/>
      <c r="D160" s="107" t="s">
        <v>686</v>
      </c>
      <c r="E160" s="108" t="s">
        <v>624</v>
      </c>
      <c r="F160" s="109">
        <v>264</v>
      </c>
      <c r="G160" s="108"/>
      <c r="H160" s="108">
        <v>311</v>
      </c>
      <c r="I160" s="126">
        <v>311</v>
      </c>
      <c r="J160" s="127" t="s">
        <v>683</v>
      </c>
      <c r="K160" s="128">
        <f t="shared" si="73"/>
        <v>47</v>
      </c>
      <c r="L160" s="129">
        <f t="shared" si="74"/>
        <v>0.17803030303030304</v>
      </c>
      <c r="M160" s="130" t="s">
        <v>600</v>
      </c>
      <c r="N160" s="131">
        <v>42604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43</v>
      </c>
      <c r="B161" s="106">
        <v>42318</v>
      </c>
      <c r="C161" s="106"/>
      <c r="D161" s="107" t="s">
        <v>687</v>
      </c>
      <c r="E161" s="108" t="s">
        <v>601</v>
      </c>
      <c r="F161" s="109">
        <v>549.5</v>
      </c>
      <c r="G161" s="108"/>
      <c r="H161" s="108">
        <v>630</v>
      </c>
      <c r="I161" s="126">
        <v>630</v>
      </c>
      <c r="J161" s="127" t="s">
        <v>683</v>
      </c>
      <c r="K161" s="128">
        <f t="shared" si="73"/>
        <v>80.5</v>
      </c>
      <c r="L161" s="129">
        <f t="shared" si="74"/>
        <v>0.1464968152866242</v>
      </c>
      <c r="M161" s="130" t="s">
        <v>600</v>
      </c>
      <c r="N161" s="131">
        <v>42419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44</v>
      </c>
      <c r="B162" s="106">
        <v>42342</v>
      </c>
      <c r="C162" s="106"/>
      <c r="D162" s="107" t="s">
        <v>688</v>
      </c>
      <c r="E162" s="108" t="s">
        <v>624</v>
      </c>
      <c r="F162" s="109">
        <v>1027.5</v>
      </c>
      <c r="G162" s="108"/>
      <c r="H162" s="108">
        <v>1315</v>
      </c>
      <c r="I162" s="126">
        <v>1250</v>
      </c>
      <c r="J162" s="127" t="s">
        <v>683</v>
      </c>
      <c r="K162" s="128">
        <f t="shared" si="73"/>
        <v>287.5</v>
      </c>
      <c r="L162" s="129">
        <f t="shared" si="74"/>
        <v>0.27980535279805352</v>
      </c>
      <c r="M162" s="130" t="s">
        <v>600</v>
      </c>
      <c r="N162" s="131">
        <v>43244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45</v>
      </c>
      <c r="B163" s="106">
        <v>42367</v>
      </c>
      <c r="C163" s="106"/>
      <c r="D163" s="107" t="s">
        <v>689</v>
      </c>
      <c r="E163" s="108" t="s">
        <v>624</v>
      </c>
      <c r="F163" s="109">
        <v>465</v>
      </c>
      <c r="G163" s="108"/>
      <c r="H163" s="108">
        <v>540</v>
      </c>
      <c r="I163" s="126">
        <v>540</v>
      </c>
      <c r="J163" s="127" t="s">
        <v>683</v>
      </c>
      <c r="K163" s="128">
        <f t="shared" si="73"/>
        <v>75</v>
      </c>
      <c r="L163" s="129">
        <f t="shared" si="74"/>
        <v>0.16129032258064516</v>
      </c>
      <c r="M163" s="130" t="s">
        <v>600</v>
      </c>
      <c r="N163" s="131">
        <v>42530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46</v>
      </c>
      <c r="B164" s="106">
        <v>42380</v>
      </c>
      <c r="C164" s="106"/>
      <c r="D164" s="107" t="s">
        <v>390</v>
      </c>
      <c r="E164" s="108" t="s">
        <v>601</v>
      </c>
      <c r="F164" s="109">
        <v>81</v>
      </c>
      <c r="G164" s="108"/>
      <c r="H164" s="108">
        <v>110</v>
      </c>
      <c r="I164" s="126">
        <v>110</v>
      </c>
      <c r="J164" s="127" t="s">
        <v>683</v>
      </c>
      <c r="K164" s="128">
        <f t="shared" si="73"/>
        <v>29</v>
      </c>
      <c r="L164" s="129">
        <f t="shared" si="74"/>
        <v>0.35802469135802467</v>
      </c>
      <c r="M164" s="130" t="s">
        <v>600</v>
      </c>
      <c r="N164" s="131">
        <v>42745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47</v>
      </c>
      <c r="B165" s="106">
        <v>42382</v>
      </c>
      <c r="C165" s="106"/>
      <c r="D165" s="107" t="s">
        <v>690</v>
      </c>
      <c r="E165" s="108" t="s">
        <v>601</v>
      </c>
      <c r="F165" s="109">
        <v>417.5</v>
      </c>
      <c r="G165" s="108"/>
      <c r="H165" s="108">
        <v>547</v>
      </c>
      <c r="I165" s="126">
        <v>535</v>
      </c>
      <c r="J165" s="127" t="s">
        <v>683</v>
      </c>
      <c r="K165" s="128">
        <f t="shared" si="73"/>
        <v>129.5</v>
      </c>
      <c r="L165" s="129">
        <f t="shared" si="74"/>
        <v>0.31017964071856285</v>
      </c>
      <c r="M165" s="130" t="s">
        <v>600</v>
      </c>
      <c r="N165" s="131">
        <v>42578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48</v>
      </c>
      <c r="B166" s="106">
        <v>42408</v>
      </c>
      <c r="C166" s="106"/>
      <c r="D166" s="107" t="s">
        <v>691</v>
      </c>
      <c r="E166" s="108" t="s">
        <v>624</v>
      </c>
      <c r="F166" s="109">
        <v>650</v>
      </c>
      <c r="G166" s="108"/>
      <c r="H166" s="108">
        <v>800</v>
      </c>
      <c r="I166" s="126">
        <v>800</v>
      </c>
      <c r="J166" s="127" t="s">
        <v>683</v>
      </c>
      <c r="K166" s="128">
        <f t="shared" si="73"/>
        <v>150</v>
      </c>
      <c r="L166" s="129">
        <f t="shared" si="74"/>
        <v>0.23076923076923078</v>
      </c>
      <c r="M166" s="130" t="s">
        <v>600</v>
      </c>
      <c r="N166" s="131">
        <v>43154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49</v>
      </c>
      <c r="B167" s="106">
        <v>42433</v>
      </c>
      <c r="C167" s="106"/>
      <c r="D167" s="107" t="s">
        <v>197</v>
      </c>
      <c r="E167" s="108" t="s">
        <v>624</v>
      </c>
      <c r="F167" s="109">
        <v>437.5</v>
      </c>
      <c r="G167" s="108"/>
      <c r="H167" s="108">
        <v>504.5</v>
      </c>
      <c r="I167" s="126">
        <v>522</v>
      </c>
      <c r="J167" s="127" t="s">
        <v>692</v>
      </c>
      <c r="K167" s="128">
        <f t="shared" si="73"/>
        <v>67</v>
      </c>
      <c r="L167" s="129">
        <f t="shared" si="74"/>
        <v>0.15314285714285714</v>
      </c>
      <c r="M167" s="130" t="s">
        <v>600</v>
      </c>
      <c r="N167" s="131">
        <v>42480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50</v>
      </c>
      <c r="B168" s="106">
        <v>42438</v>
      </c>
      <c r="C168" s="106"/>
      <c r="D168" s="107" t="s">
        <v>693</v>
      </c>
      <c r="E168" s="108" t="s">
        <v>624</v>
      </c>
      <c r="F168" s="109">
        <v>189.5</v>
      </c>
      <c r="G168" s="108"/>
      <c r="H168" s="108">
        <v>218</v>
      </c>
      <c r="I168" s="126">
        <v>218</v>
      </c>
      <c r="J168" s="127" t="s">
        <v>683</v>
      </c>
      <c r="K168" s="128">
        <f t="shared" si="73"/>
        <v>28.5</v>
      </c>
      <c r="L168" s="129">
        <f t="shared" si="74"/>
        <v>0.15039577836411611</v>
      </c>
      <c r="M168" s="130" t="s">
        <v>600</v>
      </c>
      <c r="N168" s="131">
        <v>43034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364">
        <v>51</v>
      </c>
      <c r="B169" s="115">
        <v>42471</v>
      </c>
      <c r="C169" s="115"/>
      <c r="D169" s="116" t="s">
        <v>694</v>
      </c>
      <c r="E169" s="117" t="s">
        <v>624</v>
      </c>
      <c r="F169" s="118">
        <v>36.5</v>
      </c>
      <c r="G169" s="119"/>
      <c r="H169" s="119">
        <v>15.85</v>
      </c>
      <c r="I169" s="119">
        <v>60</v>
      </c>
      <c r="J169" s="138" t="s">
        <v>695</v>
      </c>
      <c r="K169" s="134">
        <f t="shared" si="73"/>
        <v>-20.65</v>
      </c>
      <c r="L169" s="168">
        <f t="shared" si="74"/>
        <v>-0.5657534246575342</v>
      </c>
      <c r="M169" s="136" t="s">
        <v>664</v>
      </c>
      <c r="N169" s="169">
        <v>43627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52</v>
      </c>
      <c r="B170" s="106">
        <v>42472</v>
      </c>
      <c r="C170" s="106"/>
      <c r="D170" s="107" t="s">
        <v>696</v>
      </c>
      <c r="E170" s="108" t="s">
        <v>624</v>
      </c>
      <c r="F170" s="109">
        <v>93</v>
      </c>
      <c r="G170" s="108"/>
      <c r="H170" s="108">
        <v>149</v>
      </c>
      <c r="I170" s="126">
        <v>140</v>
      </c>
      <c r="J170" s="141" t="s">
        <v>697</v>
      </c>
      <c r="K170" s="128">
        <f t="shared" si="73"/>
        <v>56</v>
      </c>
      <c r="L170" s="129">
        <f t="shared" si="74"/>
        <v>0.60215053763440862</v>
      </c>
      <c r="M170" s="130" t="s">
        <v>600</v>
      </c>
      <c r="N170" s="131">
        <v>42740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53</v>
      </c>
      <c r="B171" s="106">
        <v>42472</v>
      </c>
      <c r="C171" s="106"/>
      <c r="D171" s="107" t="s">
        <v>698</v>
      </c>
      <c r="E171" s="108" t="s">
        <v>624</v>
      </c>
      <c r="F171" s="109">
        <v>130</v>
      </c>
      <c r="G171" s="108"/>
      <c r="H171" s="108">
        <v>150</v>
      </c>
      <c r="I171" s="126" t="s">
        <v>699</v>
      </c>
      <c r="J171" s="127" t="s">
        <v>683</v>
      </c>
      <c r="K171" s="128">
        <f t="shared" si="73"/>
        <v>20</v>
      </c>
      <c r="L171" s="129">
        <f t="shared" si="74"/>
        <v>0.15384615384615385</v>
      </c>
      <c r="M171" s="130" t="s">
        <v>600</v>
      </c>
      <c r="N171" s="131">
        <v>42564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54</v>
      </c>
      <c r="B172" s="106">
        <v>42473</v>
      </c>
      <c r="C172" s="106"/>
      <c r="D172" s="107" t="s">
        <v>354</v>
      </c>
      <c r="E172" s="108" t="s">
        <v>624</v>
      </c>
      <c r="F172" s="109">
        <v>196</v>
      </c>
      <c r="G172" s="108"/>
      <c r="H172" s="108">
        <v>299</v>
      </c>
      <c r="I172" s="126">
        <v>299</v>
      </c>
      <c r="J172" s="127" t="s">
        <v>683</v>
      </c>
      <c r="K172" s="128">
        <v>103</v>
      </c>
      <c r="L172" s="129">
        <v>0.52551020408163296</v>
      </c>
      <c r="M172" s="130" t="s">
        <v>600</v>
      </c>
      <c r="N172" s="131">
        <v>42620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55</v>
      </c>
      <c r="B173" s="106">
        <v>42473</v>
      </c>
      <c r="C173" s="106"/>
      <c r="D173" s="107" t="s">
        <v>757</v>
      </c>
      <c r="E173" s="108" t="s">
        <v>624</v>
      </c>
      <c r="F173" s="109">
        <v>88</v>
      </c>
      <c r="G173" s="108"/>
      <c r="H173" s="108">
        <v>103</v>
      </c>
      <c r="I173" s="126">
        <v>103</v>
      </c>
      <c r="J173" s="127" t="s">
        <v>683</v>
      </c>
      <c r="K173" s="128">
        <v>15</v>
      </c>
      <c r="L173" s="129">
        <v>0.170454545454545</v>
      </c>
      <c r="M173" s="130" t="s">
        <v>600</v>
      </c>
      <c r="N173" s="131">
        <v>42530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56</v>
      </c>
      <c r="B174" s="106">
        <v>42492</v>
      </c>
      <c r="C174" s="106"/>
      <c r="D174" s="107" t="s">
        <v>700</v>
      </c>
      <c r="E174" s="108" t="s">
        <v>624</v>
      </c>
      <c r="F174" s="109">
        <v>127.5</v>
      </c>
      <c r="G174" s="108"/>
      <c r="H174" s="108">
        <v>148</v>
      </c>
      <c r="I174" s="126" t="s">
        <v>701</v>
      </c>
      <c r="J174" s="127" t="s">
        <v>683</v>
      </c>
      <c r="K174" s="128">
        <f>H174-F174</f>
        <v>20.5</v>
      </c>
      <c r="L174" s="129">
        <f>K174/F174</f>
        <v>0.16078431372549021</v>
      </c>
      <c r="M174" s="130" t="s">
        <v>600</v>
      </c>
      <c r="N174" s="131">
        <v>42564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57</v>
      </c>
      <c r="B175" s="106">
        <v>42493</v>
      </c>
      <c r="C175" s="106"/>
      <c r="D175" s="107" t="s">
        <v>702</v>
      </c>
      <c r="E175" s="108" t="s">
        <v>624</v>
      </c>
      <c r="F175" s="109">
        <v>675</v>
      </c>
      <c r="G175" s="108"/>
      <c r="H175" s="108">
        <v>815</v>
      </c>
      <c r="I175" s="126" t="s">
        <v>703</v>
      </c>
      <c r="J175" s="127" t="s">
        <v>683</v>
      </c>
      <c r="K175" s="128">
        <f>H175-F175</f>
        <v>140</v>
      </c>
      <c r="L175" s="129">
        <f>K175/F175</f>
        <v>0.2074074074074074</v>
      </c>
      <c r="M175" s="130" t="s">
        <v>600</v>
      </c>
      <c r="N175" s="131">
        <v>43154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58</v>
      </c>
      <c r="B176" s="110">
        <v>42522</v>
      </c>
      <c r="C176" s="110"/>
      <c r="D176" s="111" t="s">
        <v>758</v>
      </c>
      <c r="E176" s="112" t="s">
        <v>624</v>
      </c>
      <c r="F176" s="113">
        <v>500</v>
      </c>
      <c r="G176" s="113"/>
      <c r="H176" s="114">
        <v>232.5</v>
      </c>
      <c r="I176" s="132" t="s">
        <v>759</v>
      </c>
      <c r="J176" s="133" t="s">
        <v>760</v>
      </c>
      <c r="K176" s="134">
        <f>H176-F176</f>
        <v>-267.5</v>
      </c>
      <c r="L176" s="135">
        <f>K176/F176</f>
        <v>-0.53500000000000003</v>
      </c>
      <c r="M176" s="136" t="s">
        <v>664</v>
      </c>
      <c r="N176" s="137">
        <v>43735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59</v>
      </c>
      <c r="B177" s="106">
        <v>42527</v>
      </c>
      <c r="C177" s="106"/>
      <c r="D177" s="107" t="s">
        <v>704</v>
      </c>
      <c r="E177" s="108" t="s">
        <v>624</v>
      </c>
      <c r="F177" s="109">
        <v>110</v>
      </c>
      <c r="G177" s="108"/>
      <c r="H177" s="108">
        <v>126.5</v>
      </c>
      <c r="I177" s="126">
        <v>125</v>
      </c>
      <c r="J177" s="127" t="s">
        <v>633</v>
      </c>
      <c r="K177" s="128">
        <f>H177-F177</f>
        <v>16.5</v>
      </c>
      <c r="L177" s="129">
        <f>K177/F177</f>
        <v>0.15</v>
      </c>
      <c r="M177" s="130" t="s">
        <v>600</v>
      </c>
      <c r="N177" s="131">
        <v>42552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60</v>
      </c>
      <c r="B178" s="106">
        <v>42538</v>
      </c>
      <c r="C178" s="106"/>
      <c r="D178" s="107" t="s">
        <v>705</v>
      </c>
      <c r="E178" s="108" t="s">
        <v>624</v>
      </c>
      <c r="F178" s="109">
        <v>44</v>
      </c>
      <c r="G178" s="108"/>
      <c r="H178" s="108">
        <v>69.5</v>
      </c>
      <c r="I178" s="126">
        <v>69.5</v>
      </c>
      <c r="J178" s="127" t="s">
        <v>706</v>
      </c>
      <c r="K178" s="128">
        <f>H178-F178</f>
        <v>25.5</v>
      </c>
      <c r="L178" s="129">
        <f>K178/F178</f>
        <v>0.57954545454545459</v>
      </c>
      <c r="M178" s="130" t="s">
        <v>600</v>
      </c>
      <c r="N178" s="131">
        <v>42977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61</v>
      </c>
      <c r="B179" s="106">
        <v>42549</v>
      </c>
      <c r="C179" s="106"/>
      <c r="D179" s="148" t="s">
        <v>761</v>
      </c>
      <c r="E179" s="108" t="s">
        <v>624</v>
      </c>
      <c r="F179" s="109">
        <v>262.5</v>
      </c>
      <c r="G179" s="108"/>
      <c r="H179" s="108">
        <v>340</v>
      </c>
      <c r="I179" s="126">
        <v>333</v>
      </c>
      <c r="J179" s="127" t="s">
        <v>762</v>
      </c>
      <c r="K179" s="128">
        <v>77.5</v>
      </c>
      <c r="L179" s="129">
        <v>0.29523809523809502</v>
      </c>
      <c r="M179" s="130" t="s">
        <v>600</v>
      </c>
      <c r="N179" s="131">
        <v>43017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62</v>
      </c>
      <c r="B180" s="106">
        <v>42549</v>
      </c>
      <c r="C180" s="106"/>
      <c r="D180" s="148" t="s">
        <v>763</v>
      </c>
      <c r="E180" s="108" t="s">
        <v>624</v>
      </c>
      <c r="F180" s="109">
        <v>840</v>
      </c>
      <c r="G180" s="108"/>
      <c r="H180" s="108">
        <v>1230</v>
      </c>
      <c r="I180" s="126">
        <v>1230</v>
      </c>
      <c r="J180" s="127" t="s">
        <v>683</v>
      </c>
      <c r="K180" s="128">
        <v>390</v>
      </c>
      <c r="L180" s="129">
        <v>0.46428571428571402</v>
      </c>
      <c r="M180" s="130" t="s">
        <v>600</v>
      </c>
      <c r="N180" s="131">
        <v>42649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5">
        <v>63</v>
      </c>
      <c r="B181" s="143">
        <v>42556</v>
      </c>
      <c r="C181" s="143"/>
      <c r="D181" s="144" t="s">
        <v>707</v>
      </c>
      <c r="E181" s="145" t="s">
        <v>624</v>
      </c>
      <c r="F181" s="146">
        <v>395</v>
      </c>
      <c r="G181" s="147"/>
      <c r="H181" s="147">
        <f>(468.5+342.5)/2</f>
        <v>405.5</v>
      </c>
      <c r="I181" s="147">
        <v>510</v>
      </c>
      <c r="J181" s="170" t="s">
        <v>708</v>
      </c>
      <c r="K181" s="171">
        <f t="shared" ref="K181:K187" si="75">H181-F181</f>
        <v>10.5</v>
      </c>
      <c r="L181" s="172">
        <f t="shared" ref="L181:L187" si="76">K181/F181</f>
        <v>2.6582278481012658E-2</v>
      </c>
      <c r="M181" s="173" t="s">
        <v>709</v>
      </c>
      <c r="N181" s="174">
        <v>43606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64</v>
      </c>
      <c r="B182" s="110">
        <v>42584</v>
      </c>
      <c r="C182" s="110"/>
      <c r="D182" s="111" t="s">
        <v>710</v>
      </c>
      <c r="E182" s="112" t="s">
        <v>601</v>
      </c>
      <c r="F182" s="113">
        <f>169.5-12.8</f>
        <v>156.69999999999999</v>
      </c>
      <c r="G182" s="113"/>
      <c r="H182" s="114">
        <v>77</v>
      </c>
      <c r="I182" s="132" t="s">
        <v>711</v>
      </c>
      <c r="J182" s="385" t="s">
        <v>3402</v>
      </c>
      <c r="K182" s="134">
        <f t="shared" si="75"/>
        <v>-79.699999999999989</v>
      </c>
      <c r="L182" s="135">
        <f t="shared" si="76"/>
        <v>-0.50861518825781749</v>
      </c>
      <c r="M182" s="136" t="s">
        <v>664</v>
      </c>
      <c r="N182" s="137">
        <v>43522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65</v>
      </c>
      <c r="B183" s="110">
        <v>42586</v>
      </c>
      <c r="C183" s="110"/>
      <c r="D183" s="111" t="s">
        <v>712</v>
      </c>
      <c r="E183" s="112" t="s">
        <v>624</v>
      </c>
      <c r="F183" s="113">
        <v>400</v>
      </c>
      <c r="G183" s="113"/>
      <c r="H183" s="114">
        <v>305</v>
      </c>
      <c r="I183" s="132">
        <v>475</v>
      </c>
      <c r="J183" s="133" t="s">
        <v>713</v>
      </c>
      <c r="K183" s="134">
        <f t="shared" si="75"/>
        <v>-95</v>
      </c>
      <c r="L183" s="135">
        <f t="shared" si="76"/>
        <v>-0.23749999999999999</v>
      </c>
      <c r="M183" s="136" t="s">
        <v>664</v>
      </c>
      <c r="N183" s="137">
        <v>43606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66</v>
      </c>
      <c r="B184" s="106">
        <v>42593</v>
      </c>
      <c r="C184" s="106"/>
      <c r="D184" s="107" t="s">
        <v>714</v>
      </c>
      <c r="E184" s="108" t="s">
        <v>624</v>
      </c>
      <c r="F184" s="109">
        <v>86.5</v>
      </c>
      <c r="G184" s="108"/>
      <c r="H184" s="108">
        <v>130</v>
      </c>
      <c r="I184" s="126">
        <v>130</v>
      </c>
      <c r="J184" s="141" t="s">
        <v>715</v>
      </c>
      <c r="K184" s="128">
        <f t="shared" si="75"/>
        <v>43.5</v>
      </c>
      <c r="L184" s="129">
        <f t="shared" si="76"/>
        <v>0.50289017341040465</v>
      </c>
      <c r="M184" s="130" t="s">
        <v>600</v>
      </c>
      <c r="N184" s="131">
        <v>43091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67</v>
      </c>
      <c r="B185" s="110">
        <v>42600</v>
      </c>
      <c r="C185" s="110"/>
      <c r="D185" s="111" t="s">
        <v>381</v>
      </c>
      <c r="E185" s="112" t="s">
        <v>624</v>
      </c>
      <c r="F185" s="113">
        <v>133.5</v>
      </c>
      <c r="G185" s="113"/>
      <c r="H185" s="114">
        <v>126.5</v>
      </c>
      <c r="I185" s="132">
        <v>178</v>
      </c>
      <c r="J185" s="133" t="s">
        <v>716</v>
      </c>
      <c r="K185" s="134">
        <f t="shared" si="75"/>
        <v>-7</v>
      </c>
      <c r="L185" s="135">
        <f t="shared" si="76"/>
        <v>-5.2434456928838954E-2</v>
      </c>
      <c r="M185" s="136" t="s">
        <v>664</v>
      </c>
      <c r="N185" s="137">
        <v>42615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68</v>
      </c>
      <c r="B186" s="106">
        <v>42613</v>
      </c>
      <c r="C186" s="106"/>
      <c r="D186" s="107" t="s">
        <v>717</v>
      </c>
      <c r="E186" s="108" t="s">
        <v>624</v>
      </c>
      <c r="F186" s="109">
        <v>560</v>
      </c>
      <c r="G186" s="108"/>
      <c r="H186" s="108">
        <v>725</v>
      </c>
      <c r="I186" s="126">
        <v>725</v>
      </c>
      <c r="J186" s="127" t="s">
        <v>626</v>
      </c>
      <c r="K186" s="128">
        <f t="shared" si="75"/>
        <v>165</v>
      </c>
      <c r="L186" s="129">
        <f t="shared" si="76"/>
        <v>0.29464285714285715</v>
      </c>
      <c r="M186" s="130" t="s">
        <v>600</v>
      </c>
      <c r="N186" s="131">
        <v>42456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69</v>
      </c>
      <c r="B187" s="106">
        <v>42614</v>
      </c>
      <c r="C187" s="106"/>
      <c r="D187" s="107" t="s">
        <v>718</v>
      </c>
      <c r="E187" s="108" t="s">
        <v>624</v>
      </c>
      <c r="F187" s="109">
        <v>160.5</v>
      </c>
      <c r="G187" s="108"/>
      <c r="H187" s="108">
        <v>210</v>
      </c>
      <c r="I187" s="126">
        <v>210</v>
      </c>
      <c r="J187" s="127" t="s">
        <v>626</v>
      </c>
      <c r="K187" s="128">
        <f t="shared" si="75"/>
        <v>49.5</v>
      </c>
      <c r="L187" s="129">
        <f t="shared" si="76"/>
        <v>0.30841121495327101</v>
      </c>
      <c r="M187" s="130" t="s">
        <v>600</v>
      </c>
      <c r="N187" s="131">
        <v>42871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70</v>
      </c>
      <c r="B188" s="106">
        <v>42646</v>
      </c>
      <c r="C188" s="106"/>
      <c r="D188" s="148" t="s">
        <v>405</v>
      </c>
      <c r="E188" s="108" t="s">
        <v>624</v>
      </c>
      <c r="F188" s="109">
        <v>430</v>
      </c>
      <c r="G188" s="108"/>
      <c r="H188" s="108">
        <v>596</v>
      </c>
      <c r="I188" s="126">
        <v>575</v>
      </c>
      <c r="J188" s="127" t="s">
        <v>764</v>
      </c>
      <c r="K188" s="128">
        <v>166</v>
      </c>
      <c r="L188" s="129">
        <v>0.38604651162790699</v>
      </c>
      <c r="M188" s="130" t="s">
        <v>600</v>
      </c>
      <c r="N188" s="131">
        <v>42769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71</v>
      </c>
      <c r="B189" s="106">
        <v>42657</v>
      </c>
      <c r="C189" s="106"/>
      <c r="D189" s="107" t="s">
        <v>719</v>
      </c>
      <c r="E189" s="108" t="s">
        <v>624</v>
      </c>
      <c r="F189" s="109">
        <v>280</v>
      </c>
      <c r="G189" s="108"/>
      <c r="H189" s="108">
        <v>345</v>
      </c>
      <c r="I189" s="126">
        <v>345</v>
      </c>
      <c r="J189" s="127" t="s">
        <v>626</v>
      </c>
      <c r="K189" s="128">
        <f t="shared" ref="K189:K194" si="77">H189-F189</f>
        <v>65</v>
      </c>
      <c r="L189" s="129">
        <f>K189/F189</f>
        <v>0.23214285714285715</v>
      </c>
      <c r="M189" s="130" t="s">
        <v>600</v>
      </c>
      <c r="N189" s="131">
        <v>42814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72</v>
      </c>
      <c r="B190" s="106">
        <v>42657</v>
      </c>
      <c r="C190" s="106"/>
      <c r="D190" s="107" t="s">
        <v>720</v>
      </c>
      <c r="E190" s="108" t="s">
        <v>624</v>
      </c>
      <c r="F190" s="109">
        <v>245</v>
      </c>
      <c r="G190" s="108"/>
      <c r="H190" s="108">
        <v>325.5</v>
      </c>
      <c r="I190" s="126">
        <v>330</v>
      </c>
      <c r="J190" s="127" t="s">
        <v>721</v>
      </c>
      <c r="K190" s="128">
        <f t="shared" si="77"/>
        <v>80.5</v>
      </c>
      <c r="L190" s="129">
        <f>K190/F190</f>
        <v>0.32857142857142857</v>
      </c>
      <c r="M190" s="130" t="s">
        <v>600</v>
      </c>
      <c r="N190" s="131">
        <v>42769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73</v>
      </c>
      <c r="B191" s="106">
        <v>42660</v>
      </c>
      <c r="C191" s="106"/>
      <c r="D191" s="107" t="s">
        <v>349</v>
      </c>
      <c r="E191" s="108" t="s">
        <v>624</v>
      </c>
      <c r="F191" s="109">
        <v>125</v>
      </c>
      <c r="G191" s="108"/>
      <c r="H191" s="108">
        <v>160</v>
      </c>
      <c r="I191" s="126">
        <v>160</v>
      </c>
      <c r="J191" s="127" t="s">
        <v>683</v>
      </c>
      <c r="K191" s="128">
        <f t="shared" si="77"/>
        <v>35</v>
      </c>
      <c r="L191" s="129">
        <v>0.28000000000000003</v>
      </c>
      <c r="M191" s="130" t="s">
        <v>600</v>
      </c>
      <c r="N191" s="131">
        <v>42803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74</v>
      </c>
      <c r="B192" s="106">
        <v>42660</v>
      </c>
      <c r="C192" s="106"/>
      <c r="D192" s="107" t="s">
        <v>483</v>
      </c>
      <c r="E192" s="108" t="s">
        <v>624</v>
      </c>
      <c r="F192" s="109">
        <v>114</v>
      </c>
      <c r="G192" s="108"/>
      <c r="H192" s="108">
        <v>145</v>
      </c>
      <c r="I192" s="126">
        <v>145</v>
      </c>
      <c r="J192" s="127" t="s">
        <v>683</v>
      </c>
      <c r="K192" s="128">
        <f t="shared" si="77"/>
        <v>31</v>
      </c>
      <c r="L192" s="129">
        <f>K192/F192</f>
        <v>0.27192982456140352</v>
      </c>
      <c r="M192" s="130" t="s">
        <v>600</v>
      </c>
      <c r="N192" s="131">
        <v>42859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75</v>
      </c>
      <c r="B193" s="106">
        <v>42660</v>
      </c>
      <c r="C193" s="106"/>
      <c r="D193" s="107" t="s">
        <v>722</v>
      </c>
      <c r="E193" s="108" t="s">
        <v>624</v>
      </c>
      <c r="F193" s="109">
        <v>212</v>
      </c>
      <c r="G193" s="108"/>
      <c r="H193" s="108">
        <v>280</v>
      </c>
      <c r="I193" s="126">
        <v>276</v>
      </c>
      <c r="J193" s="127" t="s">
        <v>723</v>
      </c>
      <c r="K193" s="128">
        <f t="shared" si="77"/>
        <v>68</v>
      </c>
      <c r="L193" s="129">
        <f>K193/F193</f>
        <v>0.32075471698113206</v>
      </c>
      <c r="M193" s="130" t="s">
        <v>600</v>
      </c>
      <c r="N193" s="131">
        <v>42858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76</v>
      </c>
      <c r="B194" s="106">
        <v>42678</v>
      </c>
      <c r="C194" s="106"/>
      <c r="D194" s="107" t="s">
        <v>151</v>
      </c>
      <c r="E194" s="108" t="s">
        <v>624</v>
      </c>
      <c r="F194" s="109">
        <v>155</v>
      </c>
      <c r="G194" s="108"/>
      <c r="H194" s="108">
        <v>210</v>
      </c>
      <c r="I194" s="126">
        <v>210</v>
      </c>
      <c r="J194" s="127" t="s">
        <v>724</v>
      </c>
      <c r="K194" s="128">
        <f t="shared" si="77"/>
        <v>55</v>
      </c>
      <c r="L194" s="129">
        <f>K194/F194</f>
        <v>0.35483870967741937</v>
      </c>
      <c r="M194" s="130" t="s">
        <v>600</v>
      </c>
      <c r="N194" s="131">
        <v>42944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77</v>
      </c>
      <c r="B195" s="110">
        <v>42710</v>
      </c>
      <c r="C195" s="110"/>
      <c r="D195" s="111" t="s">
        <v>765</v>
      </c>
      <c r="E195" s="112" t="s">
        <v>624</v>
      </c>
      <c r="F195" s="113">
        <v>150.5</v>
      </c>
      <c r="G195" s="113"/>
      <c r="H195" s="114">
        <v>72.5</v>
      </c>
      <c r="I195" s="132">
        <v>174</v>
      </c>
      <c r="J195" s="133" t="s">
        <v>766</v>
      </c>
      <c r="K195" s="134">
        <v>-78</v>
      </c>
      <c r="L195" s="135">
        <v>-0.51827242524916906</v>
      </c>
      <c r="M195" s="136" t="s">
        <v>664</v>
      </c>
      <c r="N195" s="137">
        <v>43333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78</v>
      </c>
      <c r="B196" s="106">
        <v>42712</v>
      </c>
      <c r="C196" s="106"/>
      <c r="D196" s="107" t="s">
        <v>125</v>
      </c>
      <c r="E196" s="108" t="s">
        <v>624</v>
      </c>
      <c r="F196" s="109">
        <v>380</v>
      </c>
      <c r="G196" s="108"/>
      <c r="H196" s="108">
        <v>478</v>
      </c>
      <c r="I196" s="126">
        <v>468</v>
      </c>
      <c r="J196" s="127" t="s">
        <v>683</v>
      </c>
      <c r="K196" s="128">
        <f>H196-F196</f>
        <v>98</v>
      </c>
      <c r="L196" s="129">
        <f>K196/F196</f>
        <v>0.25789473684210529</v>
      </c>
      <c r="M196" s="130" t="s">
        <v>600</v>
      </c>
      <c r="N196" s="131">
        <v>43025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79</v>
      </c>
      <c r="B197" s="106">
        <v>42734</v>
      </c>
      <c r="C197" s="106"/>
      <c r="D197" s="107" t="s">
        <v>248</v>
      </c>
      <c r="E197" s="108" t="s">
        <v>624</v>
      </c>
      <c r="F197" s="109">
        <v>305</v>
      </c>
      <c r="G197" s="108"/>
      <c r="H197" s="108">
        <v>375</v>
      </c>
      <c r="I197" s="126">
        <v>375</v>
      </c>
      <c r="J197" s="127" t="s">
        <v>683</v>
      </c>
      <c r="K197" s="128">
        <f>H197-F197</f>
        <v>70</v>
      </c>
      <c r="L197" s="129">
        <f>K197/F197</f>
        <v>0.22950819672131148</v>
      </c>
      <c r="M197" s="130" t="s">
        <v>600</v>
      </c>
      <c r="N197" s="131">
        <v>42768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80</v>
      </c>
      <c r="B198" s="106">
        <v>42739</v>
      </c>
      <c r="C198" s="106"/>
      <c r="D198" s="107" t="s">
        <v>351</v>
      </c>
      <c r="E198" s="108" t="s">
        <v>624</v>
      </c>
      <c r="F198" s="109">
        <v>99.5</v>
      </c>
      <c r="G198" s="108"/>
      <c r="H198" s="108">
        <v>158</v>
      </c>
      <c r="I198" s="126">
        <v>158</v>
      </c>
      <c r="J198" s="127" t="s">
        <v>683</v>
      </c>
      <c r="K198" s="128">
        <f>H198-F198</f>
        <v>58.5</v>
      </c>
      <c r="L198" s="129">
        <f>K198/F198</f>
        <v>0.5879396984924623</v>
      </c>
      <c r="M198" s="130" t="s">
        <v>600</v>
      </c>
      <c r="N198" s="131">
        <v>42898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81</v>
      </c>
      <c r="B199" s="106">
        <v>42739</v>
      </c>
      <c r="C199" s="106"/>
      <c r="D199" s="107" t="s">
        <v>351</v>
      </c>
      <c r="E199" s="108" t="s">
        <v>624</v>
      </c>
      <c r="F199" s="109">
        <v>99.5</v>
      </c>
      <c r="G199" s="108"/>
      <c r="H199" s="108">
        <v>158</v>
      </c>
      <c r="I199" s="126">
        <v>158</v>
      </c>
      <c r="J199" s="127" t="s">
        <v>683</v>
      </c>
      <c r="K199" s="128">
        <v>58.5</v>
      </c>
      <c r="L199" s="129">
        <v>0.58793969849246197</v>
      </c>
      <c r="M199" s="130" t="s">
        <v>600</v>
      </c>
      <c r="N199" s="131">
        <v>42898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82</v>
      </c>
      <c r="B200" s="106">
        <v>42786</v>
      </c>
      <c r="C200" s="106"/>
      <c r="D200" s="107" t="s">
        <v>169</v>
      </c>
      <c r="E200" s="108" t="s">
        <v>624</v>
      </c>
      <c r="F200" s="109">
        <v>140.5</v>
      </c>
      <c r="G200" s="108"/>
      <c r="H200" s="108">
        <v>220</v>
      </c>
      <c r="I200" s="126">
        <v>220</v>
      </c>
      <c r="J200" s="127" t="s">
        <v>683</v>
      </c>
      <c r="K200" s="128">
        <f>H200-F200</f>
        <v>79.5</v>
      </c>
      <c r="L200" s="129">
        <f>K200/F200</f>
        <v>0.5658362989323843</v>
      </c>
      <c r="M200" s="130" t="s">
        <v>600</v>
      </c>
      <c r="N200" s="131">
        <v>42864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83</v>
      </c>
      <c r="B201" s="106">
        <v>42786</v>
      </c>
      <c r="C201" s="106"/>
      <c r="D201" s="107" t="s">
        <v>767</v>
      </c>
      <c r="E201" s="108" t="s">
        <v>624</v>
      </c>
      <c r="F201" s="109">
        <v>202.5</v>
      </c>
      <c r="G201" s="108"/>
      <c r="H201" s="108">
        <v>234</v>
      </c>
      <c r="I201" s="126">
        <v>234</v>
      </c>
      <c r="J201" s="127" t="s">
        <v>683</v>
      </c>
      <c r="K201" s="128">
        <v>31.5</v>
      </c>
      <c r="L201" s="129">
        <v>0.155555555555556</v>
      </c>
      <c r="M201" s="130" t="s">
        <v>600</v>
      </c>
      <c r="N201" s="131">
        <v>42836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84</v>
      </c>
      <c r="B202" s="106">
        <v>42818</v>
      </c>
      <c r="C202" s="106"/>
      <c r="D202" s="107" t="s">
        <v>557</v>
      </c>
      <c r="E202" s="108" t="s">
        <v>624</v>
      </c>
      <c r="F202" s="109">
        <v>300.5</v>
      </c>
      <c r="G202" s="108"/>
      <c r="H202" s="108">
        <v>417.5</v>
      </c>
      <c r="I202" s="126">
        <v>420</v>
      </c>
      <c r="J202" s="127" t="s">
        <v>725</v>
      </c>
      <c r="K202" s="128">
        <f>H202-F202</f>
        <v>117</v>
      </c>
      <c r="L202" s="129">
        <f>K202/F202</f>
        <v>0.38935108153078202</v>
      </c>
      <c r="M202" s="130" t="s">
        <v>600</v>
      </c>
      <c r="N202" s="131">
        <v>43070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85</v>
      </c>
      <c r="B203" s="106">
        <v>42818</v>
      </c>
      <c r="C203" s="106"/>
      <c r="D203" s="107" t="s">
        <v>763</v>
      </c>
      <c r="E203" s="108" t="s">
        <v>624</v>
      </c>
      <c r="F203" s="109">
        <v>850</v>
      </c>
      <c r="G203" s="108"/>
      <c r="H203" s="108">
        <v>1042.5</v>
      </c>
      <c r="I203" s="126">
        <v>1023</v>
      </c>
      <c r="J203" s="127" t="s">
        <v>768</v>
      </c>
      <c r="K203" s="128">
        <v>192.5</v>
      </c>
      <c r="L203" s="129">
        <v>0.22647058823529401</v>
      </c>
      <c r="M203" s="130" t="s">
        <v>600</v>
      </c>
      <c r="N203" s="131">
        <v>42830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86</v>
      </c>
      <c r="B204" s="106">
        <v>42830</v>
      </c>
      <c r="C204" s="106"/>
      <c r="D204" s="107" t="s">
        <v>501</v>
      </c>
      <c r="E204" s="108" t="s">
        <v>624</v>
      </c>
      <c r="F204" s="109">
        <v>785</v>
      </c>
      <c r="G204" s="108"/>
      <c r="H204" s="108">
        <v>930</v>
      </c>
      <c r="I204" s="126">
        <v>920</v>
      </c>
      <c r="J204" s="127" t="s">
        <v>726</v>
      </c>
      <c r="K204" s="128">
        <f>H204-F204</f>
        <v>145</v>
      </c>
      <c r="L204" s="129">
        <f>K204/F204</f>
        <v>0.18471337579617833</v>
      </c>
      <c r="M204" s="130" t="s">
        <v>600</v>
      </c>
      <c r="N204" s="131">
        <v>42976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87</v>
      </c>
      <c r="B205" s="110">
        <v>42831</v>
      </c>
      <c r="C205" s="110"/>
      <c r="D205" s="111" t="s">
        <v>769</v>
      </c>
      <c r="E205" s="112" t="s">
        <v>624</v>
      </c>
      <c r="F205" s="113">
        <v>40</v>
      </c>
      <c r="G205" s="113"/>
      <c r="H205" s="114">
        <v>13.1</v>
      </c>
      <c r="I205" s="132">
        <v>60</v>
      </c>
      <c r="J205" s="138" t="s">
        <v>770</v>
      </c>
      <c r="K205" s="134">
        <v>-26.9</v>
      </c>
      <c r="L205" s="135">
        <v>-0.67249999999999999</v>
      </c>
      <c r="M205" s="136" t="s">
        <v>664</v>
      </c>
      <c r="N205" s="137">
        <v>43138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88</v>
      </c>
      <c r="B206" s="106">
        <v>42837</v>
      </c>
      <c r="C206" s="106"/>
      <c r="D206" s="107" t="s">
        <v>88</v>
      </c>
      <c r="E206" s="108" t="s">
        <v>624</v>
      </c>
      <c r="F206" s="109">
        <v>289.5</v>
      </c>
      <c r="G206" s="108"/>
      <c r="H206" s="108">
        <v>354</v>
      </c>
      <c r="I206" s="126">
        <v>360</v>
      </c>
      <c r="J206" s="127" t="s">
        <v>727</v>
      </c>
      <c r="K206" s="128">
        <f t="shared" ref="K206:K214" si="78">H206-F206</f>
        <v>64.5</v>
      </c>
      <c r="L206" s="129">
        <f t="shared" ref="L206:L214" si="79">K206/F206</f>
        <v>0.22279792746113988</v>
      </c>
      <c r="M206" s="130" t="s">
        <v>600</v>
      </c>
      <c r="N206" s="131">
        <v>43040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89</v>
      </c>
      <c r="B207" s="106">
        <v>42845</v>
      </c>
      <c r="C207" s="106"/>
      <c r="D207" s="107" t="s">
        <v>438</v>
      </c>
      <c r="E207" s="108" t="s">
        <v>624</v>
      </c>
      <c r="F207" s="109">
        <v>700</v>
      </c>
      <c r="G207" s="108"/>
      <c r="H207" s="108">
        <v>840</v>
      </c>
      <c r="I207" s="126">
        <v>840</v>
      </c>
      <c r="J207" s="127" t="s">
        <v>728</v>
      </c>
      <c r="K207" s="128">
        <f t="shared" si="78"/>
        <v>140</v>
      </c>
      <c r="L207" s="129">
        <f t="shared" si="79"/>
        <v>0.2</v>
      </c>
      <c r="M207" s="130" t="s">
        <v>600</v>
      </c>
      <c r="N207" s="131">
        <v>42893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90</v>
      </c>
      <c r="B208" s="106">
        <v>42887</v>
      </c>
      <c r="C208" s="106"/>
      <c r="D208" s="148" t="s">
        <v>363</v>
      </c>
      <c r="E208" s="108" t="s">
        <v>624</v>
      </c>
      <c r="F208" s="109">
        <v>130</v>
      </c>
      <c r="G208" s="108"/>
      <c r="H208" s="108">
        <v>144.25</v>
      </c>
      <c r="I208" s="126">
        <v>170</v>
      </c>
      <c r="J208" s="127" t="s">
        <v>729</v>
      </c>
      <c r="K208" s="128">
        <f t="shared" si="78"/>
        <v>14.25</v>
      </c>
      <c r="L208" s="129">
        <f t="shared" si="79"/>
        <v>0.10961538461538461</v>
      </c>
      <c r="M208" s="130" t="s">
        <v>600</v>
      </c>
      <c r="N208" s="131">
        <v>43675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91</v>
      </c>
      <c r="B209" s="106">
        <v>42901</v>
      </c>
      <c r="C209" s="106"/>
      <c r="D209" s="148" t="s">
        <v>730</v>
      </c>
      <c r="E209" s="108" t="s">
        <v>624</v>
      </c>
      <c r="F209" s="109">
        <v>214.5</v>
      </c>
      <c r="G209" s="108"/>
      <c r="H209" s="108">
        <v>262</v>
      </c>
      <c r="I209" s="126">
        <v>262</v>
      </c>
      <c r="J209" s="127" t="s">
        <v>731</v>
      </c>
      <c r="K209" s="128">
        <f t="shared" si="78"/>
        <v>47.5</v>
      </c>
      <c r="L209" s="129">
        <f t="shared" si="79"/>
        <v>0.22144522144522144</v>
      </c>
      <c r="M209" s="130" t="s">
        <v>600</v>
      </c>
      <c r="N209" s="131">
        <v>42977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92</v>
      </c>
      <c r="B210" s="154">
        <v>42933</v>
      </c>
      <c r="C210" s="154"/>
      <c r="D210" s="155" t="s">
        <v>732</v>
      </c>
      <c r="E210" s="156" t="s">
        <v>624</v>
      </c>
      <c r="F210" s="157">
        <v>370</v>
      </c>
      <c r="G210" s="156"/>
      <c r="H210" s="156">
        <v>447.5</v>
      </c>
      <c r="I210" s="178">
        <v>450</v>
      </c>
      <c r="J210" s="231" t="s">
        <v>683</v>
      </c>
      <c r="K210" s="128">
        <f t="shared" si="78"/>
        <v>77.5</v>
      </c>
      <c r="L210" s="180">
        <f t="shared" si="79"/>
        <v>0.20945945945945946</v>
      </c>
      <c r="M210" s="181" t="s">
        <v>600</v>
      </c>
      <c r="N210" s="182">
        <v>43035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93</v>
      </c>
      <c r="B211" s="154">
        <v>42943</v>
      </c>
      <c r="C211" s="154"/>
      <c r="D211" s="155" t="s">
        <v>167</v>
      </c>
      <c r="E211" s="156" t="s">
        <v>624</v>
      </c>
      <c r="F211" s="157">
        <v>657.5</v>
      </c>
      <c r="G211" s="156"/>
      <c r="H211" s="156">
        <v>825</v>
      </c>
      <c r="I211" s="178">
        <v>820</v>
      </c>
      <c r="J211" s="231" t="s">
        <v>683</v>
      </c>
      <c r="K211" s="128">
        <f t="shared" si="78"/>
        <v>167.5</v>
      </c>
      <c r="L211" s="180">
        <f t="shared" si="79"/>
        <v>0.25475285171102663</v>
      </c>
      <c r="M211" s="181" t="s">
        <v>600</v>
      </c>
      <c r="N211" s="182">
        <v>43090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94</v>
      </c>
      <c r="B212" s="106">
        <v>42964</v>
      </c>
      <c r="C212" s="106"/>
      <c r="D212" s="107" t="s">
        <v>368</v>
      </c>
      <c r="E212" s="108" t="s">
        <v>624</v>
      </c>
      <c r="F212" s="109">
        <v>605</v>
      </c>
      <c r="G212" s="108"/>
      <c r="H212" s="108">
        <v>750</v>
      </c>
      <c r="I212" s="126">
        <v>750</v>
      </c>
      <c r="J212" s="127" t="s">
        <v>726</v>
      </c>
      <c r="K212" s="128">
        <f t="shared" si="78"/>
        <v>145</v>
      </c>
      <c r="L212" s="129">
        <f t="shared" si="79"/>
        <v>0.23966942148760331</v>
      </c>
      <c r="M212" s="130" t="s">
        <v>600</v>
      </c>
      <c r="N212" s="131">
        <v>43027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66">
        <v>95</v>
      </c>
      <c r="B213" s="149">
        <v>42979</v>
      </c>
      <c r="C213" s="149"/>
      <c r="D213" s="150" t="s">
        <v>509</v>
      </c>
      <c r="E213" s="151" t="s">
        <v>624</v>
      </c>
      <c r="F213" s="152">
        <v>255</v>
      </c>
      <c r="G213" s="153"/>
      <c r="H213" s="153">
        <v>217.25</v>
      </c>
      <c r="I213" s="153">
        <v>320</v>
      </c>
      <c r="J213" s="175" t="s">
        <v>733</v>
      </c>
      <c r="K213" s="134">
        <f t="shared" si="78"/>
        <v>-37.75</v>
      </c>
      <c r="L213" s="176">
        <f t="shared" si="79"/>
        <v>-0.14803921568627451</v>
      </c>
      <c r="M213" s="136" t="s">
        <v>664</v>
      </c>
      <c r="N213" s="177">
        <v>43661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96</v>
      </c>
      <c r="B214" s="106">
        <v>42997</v>
      </c>
      <c r="C214" s="106"/>
      <c r="D214" s="107" t="s">
        <v>734</v>
      </c>
      <c r="E214" s="108" t="s">
        <v>624</v>
      </c>
      <c r="F214" s="109">
        <v>215</v>
      </c>
      <c r="G214" s="108"/>
      <c r="H214" s="108">
        <v>258</v>
      </c>
      <c r="I214" s="126">
        <v>258</v>
      </c>
      <c r="J214" s="127" t="s">
        <v>683</v>
      </c>
      <c r="K214" s="128">
        <f t="shared" si="78"/>
        <v>43</v>
      </c>
      <c r="L214" s="129">
        <f t="shared" si="79"/>
        <v>0.2</v>
      </c>
      <c r="M214" s="130" t="s">
        <v>600</v>
      </c>
      <c r="N214" s="131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97</v>
      </c>
      <c r="B215" s="106">
        <v>42997</v>
      </c>
      <c r="C215" s="106"/>
      <c r="D215" s="107" t="s">
        <v>734</v>
      </c>
      <c r="E215" s="108" t="s">
        <v>624</v>
      </c>
      <c r="F215" s="109">
        <v>215</v>
      </c>
      <c r="G215" s="108"/>
      <c r="H215" s="108">
        <v>258</v>
      </c>
      <c r="I215" s="126">
        <v>258</v>
      </c>
      <c r="J215" s="231" t="s">
        <v>683</v>
      </c>
      <c r="K215" s="128">
        <v>43</v>
      </c>
      <c r="L215" s="129">
        <v>0.2</v>
      </c>
      <c r="M215" s="130" t="s">
        <v>600</v>
      </c>
      <c r="N215" s="131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98</v>
      </c>
      <c r="B216" s="207">
        <v>42998</v>
      </c>
      <c r="C216" s="207"/>
      <c r="D216" s="375" t="s">
        <v>2980</v>
      </c>
      <c r="E216" s="208" t="s">
        <v>624</v>
      </c>
      <c r="F216" s="209">
        <v>75</v>
      </c>
      <c r="G216" s="208"/>
      <c r="H216" s="208">
        <v>90</v>
      </c>
      <c r="I216" s="232">
        <v>90</v>
      </c>
      <c r="J216" s="127" t="s">
        <v>735</v>
      </c>
      <c r="K216" s="128">
        <f t="shared" ref="K216:K221" si="80">H216-F216</f>
        <v>15</v>
      </c>
      <c r="L216" s="129">
        <f t="shared" ref="L216:L221" si="81">K216/F216</f>
        <v>0.2</v>
      </c>
      <c r="M216" s="130" t="s">
        <v>600</v>
      </c>
      <c r="N216" s="131">
        <v>43019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99</v>
      </c>
      <c r="B217" s="154">
        <v>43011</v>
      </c>
      <c r="C217" s="154"/>
      <c r="D217" s="155" t="s">
        <v>736</v>
      </c>
      <c r="E217" s="156" t="s">
        <v>624</v>
      </c>
      <c r="F217" s="157">
        <v>315</v>
      </c>
      <c r="G217" s="156"/>
      <c r="H217" s="156">
        <v>392</v>
      </c>
      <c r="I217" s="178">
        <v>384</v>
      </c>
      <c r="J217" s="231" t="s">
        <v>737</v>
      </c>
      <c r="K217" s="128">
        <f t="shared" si="80"/>
        <v>77</v>
      </c>
      <c r="L217" s="180">
        <f t="shared" si="81"/>
        <v>0.24444444444444444</v>
      </c>
      <c r="M217" s="181" t="s">
        <v>600</v>
      </c>
      <c r="N217" s="182">
        <v>43017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100</v>
      </c>
      <c r="B218" s="154">
        <v>43013</v>
      </c>
      <c r="C218" s="154"/>
      <c r="D218" s="155" t="s">
        <v>738</v>
      </c>
      <c r="E218" s="156" t="s">
        <v>624</v>
      </c>
      <c r="F218" s="157">
        <v>145</v>
      </c>
      <c r="G218" s="156"/>
      <c r="H218" s="156">
        <v>179</v>
      </c>
      <c r="I218" s="178">
        <v>180</v>
      </c>
      <c r="J218" s="231" t="s">
        <v>614</v>
      </c>
      <c r="K218" s="128">
        <f t="shared" si="80"/>
        <v>34</v>
      </c>
      <c r="L218" s="180">
        <f t="shared" si="81"/>
        <v>0.23448275862068965</v>
      </c>
      <c r="M218" s="181" t="s">
        <v>600</v>
      </c>
      <c r="N218" s="182">
        <v>43025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101</v>
      </c>
      <c r="B219" s="154">
        <v>43014</v>
      </c>
      <c r="C219" s="154"/>
      <c r="D219" s="155" t="s">
        <v>339</v>
      </c>
      <c r="E219" s="156" t="s">
        <v>624</v>
      </c>
      <c r="F219" s="157">
        <v>256</v>
      </c>
      <c r="G219" s="156"/>
      <c r="H219" s="156">
        <v>323</v>
      </c>
      <c r="I219" s="178">
        <v>320</v>
      </c>
      <c r="J219" s="231" t="s">
        <v>683</v>
      </c>
      <c r="K219" s="128">
        <f t="shared" si="80"/>
        <v>67</v>
      </c>
      <c r="L219" s="180">
        <f t="shared" si="81"/>
        <v>0.26171875</v>
      </c>
      <c r="M219" s="181" t="s">
        <v>600</v>
      </c>
      <c r="N219" s="182">
        <v>43067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102</v>
      </c>
      <c r="B220" s="154">
        <v>43017</v>
      </c>
      <c r="C220" s="154"/>
      <c r="D220" s="155" t="s">
        <v>360</v>
      </c>
      <c r="E220" s="156" t="s">
        <v>624</v>
      </c>
      <c r="F220" s="157">
        <v>137.5</v>
      </c>
      <c r="G220" s="156"/>
      <c r="H220" s="156">
        <v>184</v>
      </c>
      <c r="I220" s="178">
        <v>183</v>
      </c>
      <c r="J220" s="179" t="s">
        <v>739</v>
      </c>
      <c r="K220" s="128">
        <f t="shared" si="80"/>
        <v>46.5</v>
      </c>
      <c r="L220" s="180">
        <f t="shared" si="81"/>
        <v>0.33818181818181819</v>
      </c>
      <c r="M220" s="181" t="s">
        <v>600</v>
      </c>
      <c r="N220" s="182">
        <v>43108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103</v>
      </c>
      <c r="B221" s="154">
        <v>43018</v>
      </c>
      <c r="C221" s="154"/>
      <c r="D221" s="155" t="s">
        <v>740</v>
      </c>
      <c r="E221" s="156" t="s">
        <v>624</v>
      </c>
      <c r="F221" s="157">
        <v>125.5</v>
      </c>
      <c r="G221" s="156"/>
      <c r="H221" s="156">
        <v>158</v>
      </c>
      <c r="I221" s="178">
        <v>155</v>
      </c>
      <c r="J221" s="179" t="s">
        <v>741</v>
      </c>
      <c r="K221" s="128">
        <f t="shared" si="80"/>
        <v>32.5</v>
      </c>
      <c r="L221" s="180">
        <f t="shared" si="81"/>
        <v>0.25896414342629481</v>
      </c>
      <c r="M221" s="181" t="s">
        <v>600</v>
      </c>
      <c r="N221" s="182">
        <v>43067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104</v>
      </c>
      <c r="B222" s="154">
        <v>43018</v>
      </c>
      <c r="C222" s="154"/>
      <c r="D222" s="155" t="s">
        <v>771</v>
      </c>
      <c r="E222" s="156" t="s">
        <v>624</v>
      </c>
      <c r="F222" s="157">
        <v>895</v>
      </c>
      <c r="G222" s="156"/>
      <c r="H222" s="156">
        <v>1122.5</v>
      </c>
      <c r="I222" s="178">
        <v>1078</v>
      </c>
      <c r="J222" s="179" t="s">
        <v>772</v>
      </c>
      <c r="K222" s="128">
        <v>227.5</v>
      </c>
      <c r="L222" s="180">
        <v>0.25418994413407803</v>
      </c>
      <c r="M222" s="181" t="s">
        <v>600</v>
      </c>
      <c r="N222" s="182">
        <v>43117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105</v>
      </c>
      <c r="B223" s="154">
        <v>43020</v>
      </c>
      <c r="C223" s="154"/>
      <c r="D223" s="155" t="s">
        <v>347</v>
      </c>
      <c r="E223" s="156" t="s">
        <v>624</v>
      </c>
      <c r="F223" s="157">
        <v>525</v>
      </c>
      <c r="G223" s="156"/>
      <c r="H223" s="156">
        <v>629</v>
      </c>
      <c r="I223" s="178">
        <v>629</v>
      </c>
      <c r="J223" s="231" t="s">
        <v>683</v>
      </c>
      <c r="K223" s="128">
        <v>104</v>
      </c>
      <c r="L223" s="180">
        <v>0.19809523809523799</v>
      </c>
      <c r="M223" s="181" t="s">
        <v>600</v>
      </c>
      <c r="N223" s="182">
        <v>43119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106</v>
      </c>
      <c r="B224" s="154">
        <v>43046</v>
      </c>
      <c r="C224" s="154"/>
      <c r="D224" s="155" t="s">
        <v>393</v>
      </c>
      <c r="E224" s="156" t="s">
        <v>624</v>
      </c>
      <c r="F224" s="157">
        <v>740</v>
      </c>
      <c r="G224" s="156"/>
      <c r="H224" s="156">
        <v>892.5</v>
      </c>
      <c r="I224" s="178">
        <v>900</v>
      </c>
      <c r="J224" s="179" t="s">
        <v>742</v>
      </c>
      <c r="K224" s="128">
        <f>H224-F224</f>
        <v>152.5</v>
      </c>
      <c r="L224" s="180">
        <f>K224/F224</f>
        <v>0.20608108108108109</v>
      </c>
      <c r="M224" s="181" t="s">
        <v>600</v>
      </c>
      <c r="N224" s="182">
        <v>43052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107</v>
      </c>
      <c r="B225" s="106">
        <v>43073</v>
      </c>
      <c r="C225" s="106"/>
      <c r="D225" s="107" t="s">
        <v>743</v>
      </c>
      <c r="E225" s="108" t="s">
        <v>624</v>
      </c>
      <c r="F225" s="109">
        <v>118.5</v>
      </c>
      <c r="G225" s="108"/>
      <c r="H225" s="108">
        <v>143.5</v>
      </c>
      <c r="I225" s="126">
        <v>145</v>
      </c>
      <c r="J225" s="141" t="s">
        <v>744</v>
      </c>
      <c r="K225" s="128">
        <f>H225-F225</f>
        <v>25</v>
      </c>
      <c r="L225" s="129">
        <f>K225/F225</f>
        <v>0.2109704641350211</v>
      </c>
      <c r="M225" s="130" t="s">
        <v>600</v>
      </c>
      <c r="N225" s="131">
        <v>43097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108</v>
      </c>
      <c r="B226" s="110">
        <v>43090</v>
      </c>
      <c r="C226" s="110"/>
      <c r="D226" s="158" t="s">
        <v>443</v>
      </c>
      <c r="E226" s="112" t="s">
        <v>624</v>
      </c>
      <c r="F226" s="113">
        <v>715</v>
      </c>
      <c r="G226" s="113"/>
      <c r="H226" s="114">
        <v>500</v>
      </c>
      <c r="I226" s="132">
        <v>872</v>
      </c>
      <c r="J226" s="138" t="s">
        <v>745</v>
      </c>
      <c r="K226" s="134">
        <f>H226-F226</f>
        <v>-215</v>
      </c>
      <c r="L226" s="135">
        <f>K226/F226</f>
        <v>-0.30069930069930068</v>
      </c>
      <c r="M226" s="136" t="s">
        <v>664</v>
      </c>
      <c r="N226" s="137">
        <v>43670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109</v>
      </c>
      <c r="B227" s="106">
        <v>43098</v>
      </c>
      <c r="C227" s="106"/>
      <c r="D227" s="107" t="s">
        <v>736</v>
      </c>
      <c r="E227" s="108" t="s">
        <v>624</v>
      </c>
      <c r="F227" s="109">
        <v>435</v>
      </c>
      <c r="G227" s="108"/>
      <c r="H227" s="108">
        <v>542.5</v>
      </c>
      <c r="I227" s="126">
        <v>539</v>
      </c>
      <c r="J227" s="141" t="s">
        <v>683</v>
      </c>
      <c r="K227" s="128">
        <v>107.5</v>
      </c>
      <c r="L227" s="129">
        <v>0.247126436781609</v>
      </c>
      <c r="M227" s="130" t="s">
        <v>600</v>
      </c>
      <c r="N227" s="131">
        <v>43206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110</v>
      </c>
      <c r="B228" s="106">
        <v>43098</v>
      </c>
      <c r="C228" s="106"/>
      <c r="D228" s="107" t="s">
        <v>571</v>
      </c>
      <c r="E228" s="108" t="s">
        <v>624</v>
      </c>
      <c r="F228" s="109">
        <v>885</v>
      </c>
      <c r="G228" s="108"/>
      <c r="H228" s="108">
        <v>1090</v>
      </c>
      <c r="I228" s="126">
        <v>1084</v>
      </c>
      <c r="J228" s="141" t="s">
        <v>683</v>
      </c>
      <c r="K228" s="128">
        <v>205</v>
      </c>
      <c r="L228" s="129">
        <v>0.23163841807909599</v>
      </c>
      <c r="M228" s="130" t="s">
        <v>600</v>
      </c>
      <c r="N228" s="131">
        <v>43213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7">
        <v>111</v>
      </c>
      <c r="B229" s="348">
        <v>43192</v>
      </c>
      <c r="C229" s="348"/>
      <c r="D229" s="116" t="s">
        <v>753</v>
      </c>
      <c r="E229" s="351" t="s">
        <v>624</v>
      </c>
      <c r="F229" s="354">
        <v>478.5</v>
      </c>
      <c r="G229" s="351"/>
      <c r="H229" s="351">
        <v>442</v>
      </c>
      <c r="I229" s="357">
        <v>613</v>
      </c>
      <c r="J229" s="385" t="s">
        <v>3404</v>
      </c>
      <c r="K229" s="134">
        <f>H229-F229</f>
        <v>-36.5</v>
      </c>
      <c r="L229" s="135">
        <f>K229/F229</f>
        <v>-7.6280041797283177E-2</v>
      </c>
      <c r="M229" s="136" t="s">
        <v>664</v>
      </c>
      <c r="N229" s="137">
        <v>43762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112</v>
      </c>
      <c r="B230" s="110">
        <v>43194</v>
      </c>
      <c r="C230" s="110"/>
      <c r="D230" s="374" t="s">
        <v>2979</v>
      </c>
      <c r="E230" s="112" t="s">
        <v>624</v>
      </c>
      <c r="F230" s="113">
        <f>141.5-7.3</f>
        <v>134.19999999999999</v>
      </c>
      <c r="G230" s="113"/>
      <c r="H230" s="114">
        <v>77</v>
      </c>
      <c r="I230" s="132">
        <v>180</v>
      </c>
      <c r="J230" s="385" t="s">
        <v>3403</v>
      </c>
      <c r="K230" s="134">
        <f>H230-F230</f>
        <v>-57.199999999999989</v>
      </c>
      <c r="L230" s="135">
        <f>K230/F230</f>
        <v>-0.42622950819672129</v>
      </c>
      <c r="M230" s="136" t="s">
        <v>664</v>
      </c>
      <c r="N230" s="137">
        <v>43522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113</v>
      </c>
      <c r="B231" s="110">
        <v>43209</v>
      </c>
      <c r="C231" s="110"/>
      <c r="D231" s="111" t="s">
        <v>746</v>
      </c>
      <c r="E231" s="112" t="s">
        <v>624</v>
      </c>
      <c r="F231" s="113">
        <v>430</v>
      </c>
      <c r="G231" s="113"/>
      <c r="H231" s="114">
        <v>220</v>
      </c>
      <c r="I231" s="132">
        <v>537</v>
      </c>
      <c r="J231" s="138" t="s">
        <v>747</v>
      </c>
      <c r="K231" s="134">
        <f>H231-F231</f>
        <v>-210</v>
      </c>
      <c r="L231" s="135">
        <f>K231/F231</f>
        <v>-0.48837209302325579</v>
      </c>
      <c r="M231" s="136" t="s">
        <v>664</v>
      </c>
      <c r="N231" s="137">
        <v>43252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8">
        <v>114</v>
      </c>
      <c r="B232" s="159">
        <v>43220</v>
      </c>
      <c r="C232" s="159"/>
      <c r="D232" s="160" t="s">
        <v>394</v>
      </c>
      <c r="E232" s="161" t="s">
        <v>624</v>
      </c>
      <c r="F232" s="163">
        <v>153.5</v>
      </c>
      <c r="G232" s="163"/>
      <c r="H232" s="163">
        <v>196</v>
      </c>
      <c r="I232" s="163">
        <v>196</v>
      </c>
      <c r="J232" s="359" t="s">
        <v>3495</v>
      </c>
      <c r="K232" s="183">
        <f>H232-F232</f>
        <v>42.5</v>
      </c>
      <c r="L232" s="184">
        <f>K232/F232</f>
        <v>0.27687296416938112</v>
      </c>
      <c r="M232" s="162" t="s">
        <v>600</v>
      </c>
      <c r="N232" s="185">
        <v>43605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115</v>
      </c>
      <c r="B233" s="110">
        <v>43306</v>
      </c>
      <c r="C233" s="110"/>
      <c r="D233" s="111" t="s">
        <v>769</v>
      </c>
      <c r="E233" s="112" t="s">
        <v>624</v>
      </c>
      <c r="F233" s="113">
        <v>27.5</v>
      </c>
      <c r="G233" s="113"/>
      <c r="H233" s="114">
        <v>13.1</v>
      </c>
      <c r="I233" s="132">
        <v>60</v>
      </c>
      <c r="J233" s="138" t="s">
        <v>773</v>
      </c>
      <c r="K233" s="134">
        <v>-14.4</v>
      </c>
      <c r="L233" s="135">
        <v>-0.52363636363636401</v>
      </c>
      <c r="M233" s="136" t="s">
        <v>664</v>
      </c>
      <c r="N233" s="137">
        <v>43138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7">
        <v>116</v>
      </c>
      <c r="B234" s="348">
        <v>43318</v>
      </c>
      <c r="C234" s="348"/>
      <c r="D234" s="116" t="s">
        <v>748</v>
      </c>
      <c r="E234" s="351" t="s">
        <v>624</v>
      </c>
      <c r="F234" s="351">
        <v>148.5</v>
      </c>
      <c r="G234" s="351"/>
      <c r="H234" s="351">
        <v>102</v>
      </c>
      <c r="I234" s="357">
        <v>182</v>
      </c>
      <c r="J234" s="138" t="s">
        <v>3494</v>
      </c>
      <c r="K234" s="134">
        <f>H234-F234</f>
        <v>-46.5</v>
      </c>
      <c r="L234" s="135">
        <f>K234/F234</f>
        <v>-0.31313131313131315</v>
      </c>
      <c r="M234" s="136" t="s">
        <v>664</v>
      </c>
      <c r="N234" s="137">
        <v>43661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117</v>
      </c>
      <c r="B235" s="106">
        <v>43335</v>
      </c>
      <c r="C235" s="106"/>
      <c r="D235" s="107" t="s">
        <v>774</v>
      </c>
      <c r="E235" s="108" t="s">
        <v>624</v>
      </c>
      <c r="F235" s="156">
        <v>285</v>
      </c>
      <c r="G235" s="108"/>
      <c r="H235" s="108">
        <v>355</v>
      </c>
      <c r="I235" s="126">
        <v>364</v>
      </c>
      <c r="J235" s="141" t="s">
        <v>775</v>
      </c>
      <c r="K235" s="128">
        <v>70</v>
      </c>
      <c r="L235" s="129">
        <v>0.24561403508771901</v>
      </c>
      <c r="M235" s="130" t="s">
        <v>600</v>
      </c>
      <c r="N235" s="131">
        <v>43455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118</v>
      </c>
      <c r="B236" s="106">
        <v>43341</v>
      </c>
      <c r="C236" s="106"/>
      <c r="D236" s="107" t="s">
        <v>384</v>
      </c>
      <c r="E236" s="108" t="s">
        <v>624</v>
      </c>
      <c r="F236" s="156">
        <v>525</v>
      </c>
      <c r="G236" s="108"/>
      <c r="H236" s="108">
        <v>585</v>
      </c>
      <c r="I236" s="126">
        <v>635</v>
      </c>
      <c r="J236" s="141" t="s">
        <v>749</v>
      </c>
      <c r="K236" s="128">
        <f t="shared" ref="K236:K248" si="82">H236-F236</f>
        <v>60</v>
      </c>
      <c r="L236" s="129">
        <f t="shared" ref="L236:L248" si="83">K236/F236</f>
        <v>0.11428571428571428</v>
      </c>
      <c r="M236" s="130" t="s">
        <v>600</v>
      </c>
      <c r="N236" s="131">
        <v>43662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119</v>
      </c>
      <c r="B237" s="106">
        <v>43395</v>
      </c>
      <c r="C237" s="106"/>
      <c r="D237" s="107" t="s">
        <v>368</v>
      </c>
      <c r="E237" s="108" t="s">
        <v>624</v>
      </c>
      <c r="F237" s="156">
        <v>475</v>
      </c>
      <c r="G237" s="108"/>
      <c r="H237" s="108">
        <v>574</v>
      </c>
      <c r="I237" s="126">
        <v>570</v>
      </c>
      <c r="J237" s="141" t="s">
        <v>683</v>
      </c>
      <c r="K237" s="128">
        <f t="shared" si="82"/>
        <v>99</v>
      </c>
      <c r="L237" s="129">
        <f t="shared" si="83"/>
        <v>0.20842105263157895</v>
      </c>
      <c r="M237" s="130" t="s">
        <v>600</v>
      </c>
      <c r="N237" s="131">
        <v>43403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120</v>
      </c>
      <c r="B238" s="154">
        <v>43397</v>
      </c>
      <c r="C238" s="154"/>
      <c r="D238" s="414" t="s">
        <v>391</v>
      </c>
      <c r="E238" s="156" t="s">
        <v>624</v>
      </c>
      <c r="F238" s="156">
        <v>707.5</v>
      </c>
      <c r="G238" s="156"/>
      <c r="H238" s="156">
        <v>872</v>
      </c>
      <c r="I238" s="178">
        <v>872</v>
      </c>
      <c r="J238" s="179" t="s">
        <v>683</v>
      </c>
      <c r="K238" s="128">
        <f t="shared" si="82"/>
        <v>164.5</v>
      </c>
      <c r="L238" s="180">
        <f t="shared" si="83"/>
        <v>0.23250883392226149</v>
      </c>
      <c r="M238" s="181" t="s">
        <v>600</v>
      </c>
      <c r="N238" s="182">
        <v>43482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121</v>
      </c>
      <c r="B239" s="154">
        <v>43398</v>
      </c>
      <c r="C239" s="154"/>
      <c r="D239" s="414" t="s">
        <v>348</v>
      </c>
      <c r="E239" s="156" t="s">
        <v>624</v>
      </c>
      <c r="F239" s="156">
        <v>162</v>
      </c>
      <c r="G239" s="156"/>
      <c r="H239" s="156">
        <v>204</v>
      </c>
      <c r="I239" s="178">
        <v>209</v>
      </c>
      <c r="J239" s="179" t="s">
        <v>3493</v>
      </c>
      <c r="K239" s="128">
        <f t="shared" si="82"/>
        <v>42</v>
      </c>
      <c r="L239" s="180">
        <f t="shared" si="83"/>
        <v>0.25925925925925924</v>
      </c>
      <c r="M239" s="181" t="s">
        <v>600</v>
      </c>
      <c r="N239" s="182">
        <v>43539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6">
        <v>122</v>
      </c>
      <c r="B240" s="207">
        <v>43399</v>
      </c>
      <c r="C240" s="207"/>
      <c r="D240" s="155" t="s">
        <v>495</v>
      </c>
      <c r="E240" s="208" t="s">
        <v>624</v>
      </c>
      <c r="F240" s="208">
        <v>240</v>
      </c>
      <c r="G240" s="208"/>
      <c r="H240" s="208">
        <v>297</v>
      </c>
      <c r="I240" s="232">
        <v>297</v>
      </c>
      <c r="J240" s="179" t="s">
        <v>683</v>
      </c>
      <c r="K240" s="233">
        <f t="shared" si="82"/>
        <v>57</v>
      </c>
      <c r="L240" s="234">
        <f t="shared" si="83"/>
        <v>0.23749999999999999</v>
      </c>
      <c r="M240" s="235" t="s">
        <v>600</v>
      </c>
      <c r="N240" s="236">
        <v>43417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123</v>
      </c>
      <c r="B241" s="106">
        <v>43439</v>
      </c>
      <c r="C241" s="106"/>
      <c r="D241" s="148" t="s">
        <v>750</v>
      </c>
      <c r="E241" s="108" t="s">
        <v>624</v>
      </c>
      <c r="F241" s="108">
        <v>202.5</v>
      </c>
      <c r="G241" s="108"/>
      <c r="H241" s="108">
        <v>255</v>
      </c>
      <c r="I241" s="126">
        <v>252</v>
      </c>
      <c r="J241" s="141" t="s">
        <v>683</v>
      </c>
      <c r="K241" s="128">
        <f t="shared" si="82"/>
        <v>52.5</v>
      </c>
      <c r="L241" s="129">
        <f t="shared" si="83"/>
        <v>0.25925925925925924</v>
      </c>
      <c r="M241" s="130" t="s">
        <v>600</v>
      </c>
      <c r="N241" s="131">
        <v>43542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124</v>
      </c>
      <c r="B242" s="207">
        <v>43465</v>
      </c>
      <c r="C242" s="106"/>
      <c r="D242" s="414" t="s">
        <v>423</v>
      </c>
      <c r="E242" s="208" t="s">
        <v>624</v>
      </c>
      <c r="F242" s="208">
        <v>710</v>
      </c>
      <c r="G242" s="208"/>
      <c r="H242" s="208">
        <v>866</v>
      </c>
      <c r="I242" s="232">
        <v>866</v>
      </c>
      <c r="J242" s="179" t="s">
        <v>683</v>
      </c>
      <c r="K242" s="128">
        <f t="shared" si="82"/>
        <v>156</v>
      </c>
      <c r="L242" s="129">
        <f t="shared" si="83"/>
        <v>0.21971830985915494</v>
      </c>
      <c r="M242" s="130" t="s">
        <v>600</v>
      </c>
      <c r="N242" s="362">
        <v>43553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125</v>
      </c>
      <c r="B243" s="207">
        <v>43522</v>
      </c>
      <c r="C243" s="207"/>
      <c r="D243" s="414" t="s">
        <v>141</v>
      </c>
      <c r="E243" s="208" t="s">
        <v>624</v>
      </c>
      <c r="F243" s="208">
        <v>337.25</v>
      </c>
      <c r="G243" s="208"/>
      <c r="H243" s="208">
        <v>398.5</v>
      </c>
      <c r="I243" s="232">
        <v>411</v>
      </c>
      <c r="J243" s="141" t="s">
        <v>3492</v>
      </c>
      <c r="K243" s="128">
        <f t="shared" si="82"/>
        <v>61.25</v>
      </c>
      <c r="L243" s="129">
        <f t="shared" si="83"/>
        <v>0.1816160118606375</v>
      </c>
      <c r="M243" s="130" t="s">
        <v>600</v>
      </c>
      <c r="N243" s="362">
        <v>43760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9">
        <v>126</v>
      </c>
      <c r="B244" s="164">
        <v>43559</v>
      </c>
      <c r="C244" s="164"/>
      <c r="D244" s="165" t="s">
        <v>410</v>
      </c>
      <c r="E244" s="166" t="s">
        <v>624</v>
      </c>
      <c r="F244" s="166">
        <v>130</v>
      </c>
      <c r="G244" s="166"/>
      <c r="H244" s="166">
        <v>65</v>
      </c>
      <c r="I244" s="186">
        <v>158</v>
      </c>
      <c r="J244" s="138" t="s">
        <v>751</v>
      </c>
      <c r="K244" s="134">
        <f t="shared" si="82"/>
        <v>-65</v>
      </c>
      <c r="L244" s="135">
        <f t="shared" si="83"/>
        <v>-0.5</v>
      </c>
      <c r="M244" s="136" t="s">
        <v>664</v>
      </c>
      <c r="N244" s="137">
        <v>43726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0">
        <v>127</v>
      </c>
      <c r="B245" s="187">
        <v>43017</v>
      </c>
      <c r="C245" s="187"/>
      <c r="D245" s="188" t="s">
        <v>169</v>
      </c>
      <c r="E245" s="189" t="s">
        <v>624</v>
      </c>
      <c r="F245" s="190">
        <v>141.5</v>
      </c>
      <c r="G245" s="191"/>
      <c r="H245" s="191">
        <v>183.5</v>
      </c>
      <c r="I245" s="191">
        <v>210</v>
      </c>
      <c r="J245" s="218" t="s">
        <v>3441</v>
      </c>
      <c r="K245" s="219">
        <f t="shared" si="82"/>
        <v>42</v>
      </c>
      <c r="L245" s="220">
        <f t="shared" si="83"/>
        <v>0.29681978798586572</v>
      </c>
      <c r="M245" s="190" t="s">
        <v>600</v>
      </c>
      <c r="N245" s="221">
        <v>43042</v>
      </c>
      <c r="O245" s="57"/>
      <c r="P245" s="16"/>
      <c r="Q245" s="16"/>
      <c r="R245" s="94" t="s">
        <v>752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9">
        <v>128</v>
      </c>
      <c r="B246" s="164">
        <v>43074</v>
      </c>
      <c r="C246" s="164"/>
      <c r="D246" s="165" t="s">
        <v>303</v>
      </c>
      <c r="E246" s="166" t="s">
        <v>624</v>
      </c>
      <c r="F246" s="167">
        <v>172</v>
      </c>
      <c r="G246" s="166"/>
      <c r="H246" s="166">
        <v>155.25</v>
      </c>
      <c r="I246" s="186">
        <v>230</v>
      </c>
      <c r="J246" s="385" t="s">
        <v>3401</v>
      </c>
      <c r="K246" s="134">
        <f t="shared" ref="K246" si="84">H246-F246</f>
        <v>-16.75</v>
      </c>
      <c r="L246" s="135">
        <f t="shared" ref="L246" si="85">K246/F246</f>
        <v>-9.7383720930232565E-2</v>
      </c>
      <c r="M246" s="136" t="s">
        <v>664</v>
      </c>
      <c r="N246" s="137">
        <v>43787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0">
        <v>129</v>
      </c>
      <c r="B247" s="187">
        <v>43398</v>
      </c>
      <c r="C247" s="187"/>
      <c r="D247" s="188" t="s">
        <v>104</v>
      </c>
      <c r="E247" s="189" t="s">
        <v>624</v>
      </c>
      <c r="F247" s="191">
        <v>698.5</v>
      </c>
      <c r="G247" s="191"/>
      <c r="H247" s="191">
        <v>850</v>
      </c>
      <c r="I247" s="191">
        <v>890</v>
      </c>
      <c r="J247" s="222" t="s">
        <v>3489</v>
      </c>
      <c r="K247" s="219">
        <f t="shared" si="82"/>
        <v>151.5</v>
      </c>
      <c r="L247" s="220">
        <f t="shared" si="83"/>
        <v>0.21689334287759485</v>
      </c>
      <c r="M247" s="190" t="s">
        <v>600</v>
      </c>
      <c r="N247" s="221">
        <v>43453</v>
      </c>
      <c r="O247" s="57"/>
      <c r="P247" s="16"/>
      <c r="Q247" s="16"/>
      <c r="R247" s="94" t="s">
        <v>752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130</v>
      </c>
      <c r="B248" s="159">
        <v>42877</v>
      </c>
      <c r="C248" s="159"/>
      <c r="D248" s="160" t="s">
        <v>383</v>
      </c>
      <c r="E248" s="161" t="s">
        <v>624</v>
      </c>
      <c r="F248" s="162">
        <v>127.6</v>
      </c>
      <c r="G248" s="163"/>
      <c r="H248" s="163">
        <v>138</v>
      </c>
      <c r="I248" s="163">
        <v>190</v>
      </c>
      <c r="J248" s="386" t="s">
        <v>3405</v>
      </c>
      <c r="K248" s="183">
        <f t="shared" si="82"/>
        <v>10.400000000000006</v>
      </c>
      <c r="L248" s="184">
        <f t="shared" si="83"/>
        <v>8.1504702194357417E-2</v>
      </c>
      <c r="M248" s="162" t="s">
        <v>600</v>
      </c>
      <c r="N248" s="185">
        <v>43774</v>
      </c>
      <c r="O248" s="57"/>
      <c r="P248" s="16"/>
      <c r="Q248" s="16"/>
      <c r="R248" s="17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1">
        <v>131</v>
      </c>
      <c r="B249" s="195">
        <v>43158</v>
      </c>
      <c r="C249" s="195"/>
      <c r="D249" s="192" t="s">
        <v>755</v>
      </c>
      <c r="E249" s="196" t="s">
        <v>624</v>
      </c>
      <c r="F249" s="197">
        <v>317</v>
      </c>
      <c r="G249" s="196"/>
      <c r="H249" s="196"/>
      <c r="I249" s="225">
        <v>398</v>
      </c>
      <c r="J249" s="238" t="s">
        <v>602</v>
      </c>
      <c r="K249" s="194"/>
      <c r="L249" s="193"/>
      <c r="M249" s="224" t="s">
        <v>602</v>
      </c>
      <c r="N249" s="223"/>
      <c r="O249" s="57"/>
      <c r="P249" s="16"/>
      <c r="Q249" s="16"/>
      <c r="R249" s="94" t="s">
        <v>754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9">
        <v>132</v>
      </c>
      <c r="B250" s="164">
        <v>43164</v>
      </c>
      <c r="C250" s="164"/>
      <c r="D250" s="165" t="s">
        <v>135</v>
      </c>
      <c r="E250" s="166" t="s">
        <v>624</v>
      </c>
      <c r="F250" s="167">
        <f>510-14.4</f>
        <v>495.6</v>
      </c>
      <c r="G250" s="166"/>
      <c r="H250" s="166">
        <v>350</v>
      </c>
      <c r="I250" s="186">
        <v>672</v>
      </c>
      <c r="J250" s="385" t="s">
        <v>3462</v>
      </c>
      <c r="K250" s="134">
        <f t="shared" ref="K250" si="86">H250-F250</f>
        <v>-145.60000000000002</v>
      </c>
      <c r="L250" s="135">
        <f t="shared" ref="L250" si="87">K250/F250</f>
        <v>-0.29378531073446329</v>
      </c>
      <c r="M250" s="136" t="s">
        <v>664</v>
      </c>
      <c r="N250" s="137">
        <v>43887</v>
      </c>
      <c r="O250" s="57"/>
      <c r="P250" s="16"/>
      <c r="Q250" s="16"/>
      <c r="R250" s="17" t="s">
        <v>754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9">
        <v>133</v>
      </c>
      <c r="B251" s="164">
        <v>43237</v>
      </c>
      <c r="C251" s="164"/>
      <c r="D251" s="165" t="s">
        <v>489</v>
      </c>
      <c r="E251" s="166" t="s">
        <v>624</v>
      </c>
      <c r="F251" s="167">
        <v>230.3</v>
      </c>
      <c r="G251" s="166"/>
      <c r="H251" s="166">
        <v>102.5</v>
      </c>
      <c r="I251" s="186">
        <v>348</v>
      </c>
      <c r="J251" s="385" t="s">
        <v>3483</v>
      </c>
      <c r="K251" s="134">
        <f t="shared" ref="K251" si="88">H251-F251</f>
        <v>-127.80000000000001</v>
      </c>
      <c r="L251" s="135">
        <f t="shared" ref="L251" si="89">K251/F251</f>
        <v>-0.55492835432045162</v>
      </c>
      <c r="M251" s="136" t="s">
        <v>664</v>
      </c>
      <c r="N251" s="137">
        <v>43896</v>
      </c>
      <c r="O251" s="57"/>
      <c r="P251" s="16"/>
      <c r="Q251" s="16"/>
      <c r="R251" s="17" t="s">
        <v>752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5">
        <v>134</v>
      </c>
      <c r="B252" s="198">
        <v>43258</v>
      </c>
      <c r="C252" s="198"/>
      <c r="D252" s="201" t="s">
        <v>449</v>
      </c>
      <c r="E252" s="199" t="s">
        <v>624</v>
      </c>
      <c r="F252" s="197">
        <f>342.5-5.1</f>
        <v>337.4</v>
      </c>
      <c r="G252" s="199"/>
      <c r="H252" s="199"/>
      <c r="I252" s="226">
        <v>439</v>
      </c>
      <c r="J252" s="238" t="s">
        <v>602</v>
      </c>
      <c r="K252" s="228"/>
      <c r="L252" s="229"/>
      <c r="M252" s="227" t="s">
        <v>602</v>
      </c>
      <c r="N252" s="230"/>
      <c r="O252" s="57"/>
      <c r="P252" s="16"/>
      <c r="Q252" s="16"/>
      <c r="R252" s="94" t="s">
        <v>754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5">
        <v>135</v>
      </c>
      <c r="B253" s="198">
        <v>43285</v>
      </c>
      <c r="C253" s="198"/>
      <c r="D253" s="202" t="s">
        <v>49</v>
      </c>
      <c r="E253" s="199" t="s">
        <v>624</v>
      </c>
      <c r="F253" s="197">
        <f>127.5-5.53</f>
        <v>121.97</v>
      </c>
      <c r="G253" s="199"/>
      <c r="H253" s="199"/>
      <c r="I253" s="226">
        <v>170</v>
      </c>
      <c r="J253" s="238" t="s">
        <v>602</v>
      </c>
      <c r="K253" s="228"/>
      <c r="L253" s="229"/>
      <c r="M253" s="227" t="s">
        <v>602</v>
      </c>
      <c r="N253" s="230"/>
      <c r="O253" s="57"/>
      <c r="P253" s="16"/>
      <c r="Q253" s="16"/>
      <c r="R253" s="342" t="s">
        <v>754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9">
        <v>136</v>
      </c>
      <c r="B254" s="164">
        <v>43294</v>
      </c>
      <c r="C254" s="164"/>
      <c r="D254" s="165" t="s">
        <v>243</v>
      </c>
      <c r="E254" s="166" t="s">
        <v>624</v>
      </c>
      <c r="F254" s="167">
        <v>46.5</v>
      </c>
      <c r="G254" s="166"/>
      <c r="H254" s="166">
        <v>17</v>
      </c>
      <c r="I254" s="186">
        <v>59</v>
      </c>
      <c r="J254" s="385" t="s">
        <v>3461</v>
      </c>
      <c r="K254" s="134">
        <f t="shared" ref="K254" si="90">H254-F254</f>
        <v>-29.5</v>
      </c>
      <c r="L254" s="135">
        <f t="shared" ref="L254" si="91">K254/F254</f>
        <v>-0.63440860215053763</v>
      </c>
      <c r="M254" s="136" t="s">
        <v>664</v>
      </c>
      <c r="N254" s="137">
        <v>43887</v>
      </c>
      <c r="O254" s="57"/>
      <c r="P254" s="16"/>
      <c r="Q254" s="16"/>
      <c r="R254" s="17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137</v>
      </c>
      <c r="B255" s="195">
        <v>43396</v>
      </c>
      <c r="C255" s="195"/>
      <c r="D255" s="202" t="s">
        <v>425</v>
      </c>
      <c r="E255" s="199" t="s">
        <v>624</v>
      </c>
      <c r="F255" s="200">
        <v>156.5</v>
      </c>
      <c r="G255" s="199"/>
      <c r="H255" s="199"/>
      <c r="I255" s="226">
        <v>191</v>
      </c>
      <c r="J255" s="238" t="s">
        <v>602</v>
      </c>
      <c r="K255" s="228"/>
      <c r="L255" s="229"/>
      <c r="M255" s="227" t="s">
        <v>602</v>
      </c>
      <c r="N255" s="230"/>
      <c r="O255" s="57"/>
      <c r="P255" s="16"/>
      <c r="Q255" s="16"/>
      <c r="R255" s="344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138</v>
      </c>
      <c r="B256" s="195">
        <v>43439</v>
      </c>
      <c r="C256" s="195"/>
      <c r="D256" s="202" t="s">
        <v>330</v>
      </c>
      <c r="E256" s="199" t="s">
        <v>624</v>
      </c>
      <c r="F256" s="200">
        <v>259.5</v>
      </c>
      <c r="G256" s="199"/>
      <c r="H256" s="199"/>
      <c r="I256" s="226">
        <v>321</v>
      </c>
      <c r="J256" s="238" t="s">
        <v>602</v>
      </c>
      <c r="K256" s="228"/>
      <c r="L256" s="229"/>
      <c r="M256" s="227" t="s">
        <v>602</v>
      </c>
      <c r="N256" s="230"/>
      <c r="O256" s="16"/>
      <c r="P256" s="16"/>
      <c r="Q256" s="16"/>
      <c r="R256" s="342" t="s">
        <v>754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9">
        <v>139</v>
      </c>
      <c r="B257" s="164">
        <v>43439</v>
      </c>
      <c r="C257" s="164"/>
      <c r="D257" s="165" t="s">
        <v>776</v>
      </c>
      <c r="E257" s="166" t="s">
        <v>624</v>
      </c>
      <c r="F257" s="166">
        <v>715</v>
      </c>
      <c r="G257" s="166"/>
      <c r="H257" s="166">
        <v>445</v>
      </c>
      <c r="I257" s="186">
        <v>840</v>
      </c>
      <c r="J257" s="138" t="s">
        <v>2995</v>
      </c>
      <c r="K257" s="134">
        <f t="shared" ref="K257:K260" si="92">H257-F257</f>
        <v>-270</v>
      </c>
      <c r="L257" s="135">
        <f t="shared" ref="L257:L260" si="93">K257/F257</f>
        <v>-0.3776223776223776</v>
      </c>
      <c r="M257" s="136" t="s">
        <v>664</v>
      </c>
      <c r="N257" s="137">
        <v>43800</v>
      </c>
      <c r="O257" s="57"/>
      <c r="P257" s="16"/>
      <c r="Q257" s="16"/>
      <c r="R257" s="17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140</v>
      </c>
      <c r="B258" s="207">
        <v>43469</v>
      </c>
      <c r="C258" s="207"/>
      <c r="D258" s="155" t="s">
        <v>145</v>
      </c>
      <c r="E258" s="208" t="s">
        <v>624</v>
      </c>
      <c r="F258" s="208">
        <v>875</v>
      </c>
      <c r="G258" s="208"/>
      <c r="H258" s="208">
        <v>1165</v>
      </c>
      <c r="I258" s="232">
        <v>1185</v>
      </c>
      <c r="J258" s="141" t="s">
        <v>3490</v>
      </c>
      <c r="K258" s="128">
        <f t="shared" si="92"/>
        <v>290</v>
      </c>
      <c r="L258" s="129">
        <f t="shared" si="93"/>
        <v>0.33142857142857141</v>
      </c>
      <c r="M258" s="130" t="s">
        <v>600</v>
      </c>
      <c r="N258" s="362">
        <v>43847</v>
      </c>
      <c r="O258" s="57"/>
      <c r="P258" s="16"/>
      <c r="Q258" s="16"/>
      <c r="R258" s="17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141</v>
      </c>
      <c r="B259" s="207">
        <v>43559</v>
      </c>
      <c r="C259" s="207"/>
      <c r="D259" s="414" t="s">
        <v>345</v>
      </c>
      <c r="E259" s="208" t="s">
        <v>624</v>
      </c>
      <c r="F259" s="208">
        <f>387-14.63</f>
        <v>372.37</v>
      </c>
      <c r="G259" s="208"/>
      <c r="H259" s="208">
        <v>490</v>
      </c>
      <c r="I259" s="232">
        <v>490</v>
      </c>
      <c r="J259" s="141" t="s">
        <v>683</v>
      </c>
      <c r="K259" s="128">
        <f t="shared" si="92"/>
        <v>117.63</v>
      </c>
      <c r="L259" s="129">
        <f t="shared" si="93"/>
        <v>0.31589548030185027</v>
      </c>
      <c r="M259" s="130" t="s">
        <v>600</v>
      </c>
      <c r="N259" s="362">
        <v>43850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9">
        <v>142</v>
      </c>
      <c r="B260" s="164">
        <v>43578</v>
      </c>
      <c r="C260" s="164"/>
      <c r="D260" s="165" t="s">
        <v>777</v>
      </c>
      <c r="E260" s="166" t="s">
        <v>601</v>
      </c>
      <c r="F260" s="166">
        <v>220</v>
      </c>
      <c r="G260" s="166"/>
      <c r="H260" s="166">
        <v>127.5</v>
      </c>
      <c r="I260" s="186">
        <v>284</v>
      </c>
      <c r="J260" s="385" t="s">
        <v>3484</v>
      </c>
      <c r="K260" s="134">
        <f t="shared" si="92"/>
        <v>-92.5</v>
      </c>
      <c r="L260" s="135">
        <f t="shared" si="93"/>
        <v>-0.42045454545454547</v>
      </c>
      <c r="M260" s="136" t="s">
        <v>664</v>
      </c>
      <c r="N260" s="137">
        <v>43896</v>
      </c>
      <c r="O260" s="57"/>
      <c r="P260" s="16"/>
      <c r="Q260" s="16"/>
      <c r="R260" s="17" t="s">
        <v>752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143</v>
      </c>
      <c r="B261" s="207">
        <v>43622</v>
      </c>
      <c r="C261" s="207"/>
      <c r="D261" s="414" t="s">
        <v>496</v>
      </c>
      <c r="E261" s="208" t="s">
        <v>601</v>
      </c>
      <c r="F261" s="208">
        <v>332.8</v>
      </c>
      <c r="G261" s="208"/>
      <c r="H261" s="208">
        <v>405</v>
      </c>
      <c r="I261" s="232">
        <v>419</v>
      </c>
      <c r="J261" s="141" t="s">
        <v>3491</v>
      </c>
      <c r="K261" s="128">
        <f t="shared" ref="K261" si="94">H261-F261</f>
        <v>72.199999999999989</v>
      </c>
      <c r="L261" s="129">
        <f t="shared" ref="L261" si="95">K261/F261</f>
        <v>0.21694711538461534</v>
      </c>
      <c r="M261" s="130" t="s">
        <v>600</v>
      </c>
      <c r="N261" s="362">
        <v>43860</v>
      </c>
      <c r="O261" s="57"/>
      <c r="P261" s="16"/>
      <c r="Q261" s="16"/>
      <c r="R261" s="17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44">
        <v>144</v>
      </c>
      <c r="B262" s="143">
        <v>43641</v>
      </c>
      <c r="C262" s="143"/>
      <c r="D262" s="144" t="s">
        <v>139</v>
      </c>
      <c r="E262" s="145" t="s">
        <v>624</v>
      </c>
      <c r="F262" s="146">
        <v>386</v>
      </c>
      <c r="G262" s="147"/>
      <c r="H262" s="147">
        <v>395</v>
      </c>
      <c r="I262" s="147">
        <v>452</v>
      </c>
      <c r="J262" s="170" t="s">
        <v>3406</v>
      </c>
      <c r="K262" s="171">
        <f t="shared" ref="K262" si="96">H262-F262</f>
        <v>9</v>
      </c>
      <c r="L262" s="172">
        <f t="shared" ref="L262" si="97">K262/F262</f>
        <v>2.3316062176165803E-2</v>
      </c>
      <c r="M262" s="173" t="s">
        <v>709</v>
      </c>
      <c r="N262" s="174">
        <v>43868</v>
      </c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2">
        <v>145</v>
      </c>
      <c r="B263" s="195">
        <v>43707</v>
      </c>
      <c r="C263" s="195"/>
      <c r="D263" s="202" t="s">
        <v>260</v>
      </c>
      <c r="E263" s="199" t="s">
        <v>624</v>
      </c>
      <c r="F263" s="199" t="s">
        <v>756</v>
      </c>
      <c r="G263" s="199"/>
      <c r="H263" s="199"/>
      <c r="I263" s="226">
        <v>190</v>
      </c>
      <c r="J263" s="238" t="s">
        <v>602</v>
      </c>
      <c r="K263" s="228"/>
      <c r="L263" s="229"/>
      <c r="M263" s="358" t="s">
        <v>602</v>
      </c>
      <c r="N263" s="230"/>
      <c r="O263" s="16"/>
      <c r="P263" s="16"/>
      <c r="Q263" s="16"/>
      <c r="R263" s="344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146</v>
      </c>
      <c r="B264" s="207">
        <v>43731</v>
      </c>
      <c r="C264" s="207"/>
      <c r="D264" s="155" t="s">
        <v>440</v>
      </c>
      <c r="E264" s="208" t="s">
        <v>624</v>
      </c>
      <c r="F264" s="208">
        <v>235</v>
      </c>
      <c r="G264" s="208"/>
      <c r="H264" s="208">
        <v>295</v>
      </c>
      <c r="I264" s="232">
        <v>296</v>
      </c>
      <c r="J264" s="141" t="s">
        <v>3148</v>
      </c>
      <c r="K264" s="128">
        <f t="shared" ref="K264" si="98">H264-F264</f>
        <v>60</v>
      </c>
      <c r="L264" s="129">
        <f t="shared" ref="L264" si="99">K264/F264</f>
        <v>0.25531914893617019</v>
      </c>
      <c r="M264" s="130" t="s">
        <v>600</v>
      </c>
      <c r="N264" s="362">
        <v>43844</v>
      </c>
      <c r="O264" s="57"/>
      <c r="P264" s="16"/>
      <c r="Q264" s="16"/>
      <c r="R264" s="17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147</v>
      </c>
      <c r="B265" s="207">
        <v>43752</v>
      </c>
      <c r="C265" s="207"/>
      <c r="D265" s="155" t="s">
        <v>2978</v>
      </c>
      <c r="E265" s="208" t="s">
        <v>624</v>
      </c>
      <c r="F265" s="208">
        <v>277.5</v>
      </c>
      <c r="G265" s="208"/>
      <c r="H265" s="208">
        <v>333</v>
      </c>
      <c r="I265" s="232">
        <v>333</v>
      </c>
      <c r="J265" s="141" t="s">
        <v>3149</v>
      </c>
      <c r="K265" s="128">
        <f t="shared" ref="K265" si="100">H265-F265</f>
        <v>55.5</v>
      </c>
      <c r="L265" s="129">
        <f t="shared" ref="L265" si="101">K265/F265</f>
        <v>0.2</v>
      </c>
      <c r="M265" s="130" t="s">
        <v>600</v>
      </c>
      <c r="N265" s="362">
        <v>43846</v>
      </c>
      <c r="O265" s="57"/>
      <c r="P265" s="16"/>
      <c r="Q265" s="16"/>
      <c r="R265" s="17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148</v>
      </c>
      <c r="B266" s="207">
        <v>43752</v>
      </c>
      <c r="C266" s="207"/>
      <c r="D266" s="155" t="s">
        <v>2977</v>
      </c>
      <c r="E266" s="208" t="s">
        <v>624</v>
      </c>
      <c r="F266" s="208">
        <v>930</v>
      </c>
      <c r="G266" s="208"/>
      <c r="H266" s="208">
        <v>1165</v>
      </c>
      <c r="I266" s="232">
        <v>1200</v>
      </c>
      <c r="J266" s="141" t="s">
        <v>3151</v>
      </c>
      <c r="K266" s="128">
        <f t="shared" ref="K266" si="102">H266-F266</f>
        <v>235</v>
      </c>
      <c r="L266" s="129">
        <f t="shared" ref="L266" si="103">K266/F266</f>
        <v>0.25268817204301075</v>
      </c>
      <c r="M266" s="130" t="s">
        <v>600</v>
      </c>
      <c r="N266" s="362">
        <v>43847</v>
      </c>
      <c r="O266" s="57"/>
      <c r="P266" s="16"/>
      <c r="Q266" s="16"/>
      <c r="R266" s="17" t="s">
        <v>754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1">
        <v>149</v>
      </c>
      <c r="B267" s="347">
        <v>43753</v>
      </c>
      <c r="C267" s="212"/>
      <c r="D267" s="373" t="s">
        <v>2976</v>
      </c>
      <c r="E267" s="350" t="s">
        <v>624</v>
      </c>
      <c r="F267" s="353">
        <v>111</v>
      </c>
      <c r="G267" s="350"/>
      <c r="H267" s="350"/>
      <c r="I267" s="356">
        <v>141</v>
      </c>
      <c r="J267" s="238" t="s">
        <v>602</v>
      </c>
      <c r="K267" s="238"/>
      <c r="L267" s="123"/>
      <c r="M267" s="361" t="s">
        <v>602</v>
      </c>
      <c r="N267" s="240"/>
      <c r="O267" s="16"/>
      <c r="P267" s="16"/>
      <c r="Q267" s="16"/>
      <c r="R267" s="344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150</v>
      </c>
      <c r="B268" s="207">
        <v>43753</v>
      </c>
      <c r="C268" s="207"/>
      <c r="D268" s="155" t="s">
        <v>2975</v>
      </c>
      <c r="E268" s="208" t="s">
        <v>624</v>
      </c>
      <c r="F268" s="209">
        <v>296</v>
      </c>
      <c r="G268" s="208"/>
      <c r="H268" s="208">
        <v>370</v>
      </c>
      <c r="I268" s="232">
        <v>370</v>
      </c>
      <c r="J268" s="141" t="s">
        <v>683</v>
      </c>
      <c r="K268" s="128">
        <f t="shared" ref="K268" si="104">H268-F268</f>
        <v>74</v>
      </c>
      <c r="L268" s="129">
        <f t="shared" ref="L268" si="105">K268/F268</f>
        <v>0.25</v>
      </c>
      <c r="M268" s="130" t="s">
        <v>600</v>
      </c>
      <c r="N268" s="362">
        <v>43853</v>
      </c>
      <c r="O268" s="57"/>
      <c r="P268" s="16"/>
      <c r="Q268" s="16"/>
      <c r="R268" s="17" t="s">
        <v>754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2">
        <v>151</v>
      </c>
      <c r="B269" s="211">
        <v>43754</v>
      </c>
      <c r="C269" s="211"/>
      <c r="D269" s="192" t="s">
        <v>2974</v>
      </c>
      <c r="E269" s="349" t="s">
        <v>624</v>
      </c>
      <c r="F269" s="352" t="s">
        <v>2940</v>
      </c>
      <c r="G269" s="349"/>
      <c r="H269" s="349"/>
      <c r="I269" s="355">
        <v>344</v>
      </c>
      <c r="J269" s="238" t="s">
        <v>602</v>
      </c>
      <c r="K269" s="241"/>
      <c r="L269" s="360"/>
      <c r="M269" s="343" t="s">
        <v>602</v>
      </c>
      <c r="N269" s="363"/>
      <c r="O269" s="16"/>
      <c r="P269" s="16"/>
      <c r="Q269" s="16"/>
      <c r="R269" s="344" t="s">
        <v>752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46">
        <v>152</v>
      </c>
      <c r="B270" s="212">
        <v>43832</v>
      </c>
      <c r="C270" s="212"/>
      <c r="D270" s="216" t="s">
        <v>2254</v>
      </c>
      <c r="E270" s="213" t="s">
        <v>624</v>
      </c>
      <c r="F270" s="214" t="s">
        <v>3136</v>
      </c>
      <c r="G270" s="213"/>
      <c r="H270" s="213"/>
      <c r="I270" s="237">
        <v>590</v>
      </c>
      <c r="J270" s="238" t="s">
        <v>602</v>
      </c>
      <c r="K270" s="238"/>
      <c r="L270" s="123"/>
      <c r="M270" s="343" t="s">
        <v>602</v>
      </c>
      <c r="N270" s="240"/>
      <c r="O270" s="16"/>
      <c r="P270" s="16"/>
      <c r="Q270" s="16"/>
      <c r="R270" s="344" t="s">
        <v>754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153</v>
      </c>
      <c r="B271" s="207">
        <v>43966</v>
      </c>
      <c r="C271" s="207"/>
      <c r="D271" s="155" t="s">
        <v>65</v>
      </c>
      <c r="E271" s="208" t="s">
        <v>624</v>
      </c>
      <c r="F271" s="209">
        <v>67.5</v>
      </c>
      <c r="G271" s="208"/>
      <c r="H271" s="208">
        <v>86</v>
      </c>
      <c r="I271" s="232">
        <v>86</v>
      </c>
      <c r="J271" s="141" t="s">
        <v>3629</v>
      </c>
      <c r="K271" s="128">
        <f t="shared" ref="K271" si="106">H271-F271</f>
        <v>18.5</v>
      </c>
      <c r="L271" s="129">
        <f t="shared" ref="L271" si="107">K271/F271</f>
        <v>0.27407407407407408</v>
      </c>
      <c r="M271" s="130" t="s">
        <v>600</v>
      </c>
      <c r="N271" s="362">
        <v>44008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>
        <v>154</v>
      </c>
      <c r="B272" s="3">
        <v>44035</v>
      </c>
      <c r="C272" s="212"/>
      <c r="D272" s="216" t="s">
        <v>495</v>
      </c>
      <c r="E272" s="213" t="s">
        <v>624</v>
      </c>
      <c r="F272" s="214" t="s">
        <v>3641</v>
      </c>
      <c r="G272" s="213"/>
      <c r="H272" s="213"/>
      <c r="I272" s="237">
        <v>296</v>
      </c>
      <c r="J272" s="238" t="s">
        <v>602</v>
      </c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Q275" s="16"/>
      <c r="R275" s="344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Q276" s="16"/>
      <c r="R276" s="344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Q279" s="16"/>
      <c r="R279" s="344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R280" s="344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R281" s="344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R282" s="344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R283" s="344"/>
    </row>
    <row r="284" spans="1:26">
      <c r="A284" s="210"/>
      <c r="B284" s="200" t="s">
        <v>2981</v>
      </c>
      <c r="O284" s="16"/>
      <c r="P284" s="16"/>
      <c r="R284" s="344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295" spans="1:18">
      <c r="R295" s="242"/>
    </row>
    <row r="301" spans="1:18">
      <c r="A301" s="217"/>
    </row>
    <row r="302" spans="1:18">
      <c r="A302" s="217"/>
    </row>
    <row r="303" spans="1:18">
      <c r="A303" s="213"/>
    </row>
  </sheetData>
  <autoFilter ref="R1:R303"/>
  <mergeCells count="3">
    <mergeCell ref="A101:A102"/>
    <mergeCell ref="B101:B102"/>
    <mergeCell ref="J101:J10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2020-08-21T02:36:00Z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