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8" i="7"/>
  <c r="M118" s="1"/>
  <c r="L73"/>
  <c r="K73"/>
  <c r="L81"/>
  <c r="K81"/>
  <c r="L80"/>
  <c r="K80"/>
  <c r="L79"/>
  <c r="K79"/>
  <c r="L78"/>
  <c r="K78"/>
  <c r="L77"/>
  <c r="K77"/>
  <c r="L74"/>
  <c r="K74"/>
  <c r="L76"/>
  <c r="K76"/>
  <c r="L75"/>
  <c r="K75"/>
  <c r="L102"/>
  <c r="K116"/>
  <c r="M116" s="1"/>
  <c r="L69"/>
  <c r="K69"/>
  <c r="L36"/>
  <c r="K36"/>
  <c r="L23"/>
  <c r="K23"/>
  <c r="L37"/>
  <c r="K37"/>
  <c r="L72"/>
  <c r="K72"/>
  <c r="L31"/>
  <c r="K31"/>
  <c r="L71"/>
  <c r="K71"/>
  <c r="L58"/>
  <c r="K58"/>
  <c r="L68"/>
  <c r="K68"/>
  <c r="L70"/>
  <c r="K70"/>
  <c r="L34"/>
  <c r="K34"/>
  <c r="L22"/>
  <c r="K22"/>
  <c r="L98"/>
  <c r="L67"/>
  <c r="K67"/>
  <c r="L66"/>
  <c r="K66"/>
  <c r="L65"/>
  <c r="K65"/>
  <c r="L64"/>
  <c r="K64"/>
  <c r="L35"/>
  <c r="K35"/>
  <c r="L26"/>
  <c r="K26"/>
  <c r="L32"/>
  <c r="K32"/>
  <c r="L94"/>
  <c r="L92"/>
  <c r="L63"/>
  <c r="L62"/>
  <c r="K63"/>
  <c r="L28"/>
  <c r="K28"/>
  <c r="L96"/>
  <c r="M69" l="1"/>
  <c r="M73"/>
  <c r="M81"/>
  <c r="M80"/>
  <c r="M77"/>
  <c r="M78"/>
  <c r="M74"/>
  <c r="M79"/>
  <c r="M36"/>
  <c r="M76"/>
  <c r="M75"/>
  <c r="M23"/>
  <c r="M37"/>
  <c r="M72"/>
  <c r="M31"/>
  <c r="M34"/>
  <c r="M71"/>
  <c r="M58"/>
  <c r="M68"/>
  <c r="M26"/>
  <c r="M70"/>
  <c r="M67"/>
  <c r="M22"/>
  <c r="M28"/>
  <c r="M66"/>
  <c r="M64"/>
  <c r="M65"/>
  <c r="M35"/>
  <c r="M32"/>
  <c r="M63"/>
  <c r="M92"/>
  <c r="M113"/>
  <c r="K62"/>
  <c r="L61"/>
  <c r="K61"/>
  <c r="L60"/>
  <c r="K60"/>
  <c r="L59"/>
  <c r="K59"/>
  <c r="L57"/>
  <c r="M57" s="1"/>
  <c r="L56"/>
  <c r="L55"/>
  <c r="L54"/>
  <c r="L53"/>
  <c r="L52"/>
  <c r="L51"/>
  <c r="L11"/>
  <c r="L12"/>
  <c r="L13"/>
  <c r="L14"/>
  <c r="L15"/>
  <c r="L16"/>
  <c r="L17"/>
  <c r="L18"/>
  <c r="L19"/>
  <c r="L20"/>
  <c r="L24"/>
  <c r="L25"/>
  <c r="L29"/>
  <c r="L30"/>
  <c r="L10"/>
  <c r="K56"/>
  <c r="K55"/>
  <c r="K115"/>
  <c r="M115" s="1"/>
  <c r="K30"/>
  <c r="K29"/>
  <c r="K112"/>
  <c r="M112" s="1"/>
  <c r="K53"/>
  <c r="K25"/>
  <c r="K24"/>
  <c r="K19"/>
  <c r="K52"/>
  <c r="K20"/>
  <c r="K17"/>
  <c r="K18"/>
  <c r="K15"/>
  <c r="K16"/>
  <c r="K11"/>
  <c r="K54"/>
  <c r="K14"/>
  <c r="K10"/>
  <c r="M19" l="1"/>
  <c r="M20"/>
  <c r="M30"/>
  <c r="M14"/>
  <c r="M16"/>
  <c r="M62"/>
  <c r="M25"/>
  <c r="M11"/>
  <c r="M15"/>
  <c r="M29"/>
  <c r="M24"/>
  <c r="M60"/>
  <c r="M18"/>
  <c r="M17"/>
  <c r="M53"/>
  <c r="M10"/>
  <c r="M61"/>
  <c r="M56"/>
  <c r="M59"/>
  <c r="M54"/>
  <c r="M55"/>
  <c r="M52"/>
  <c r="K51"/>
  <c r="M51" s="1"/>
  <c r="K13" l="1"/>
  <c r="M13" s="1"/>
  <c r="K12"/>
  <c r="M12" s="1"/>
  <c r="K286"/>
  <c r="L286" s="1"/>
  <c r="M7" l="1"/>
  <c r="F274" l="1"/>
  <c r="K275"/>
  <c r="L275" s="1"/>
  <c r="K266"/>
  <c r="L266" s="1"/>
  <c r="K269"/>
  <c r="L269" s="1"/>
  <c r="K277" l="1"/>
  <c r="L277" s="1"/>
  <c r="F268"/>
  <c r="F267"/>
  <c r="F265"/>
  <c r="K265" s="1"/>
  <c r="L265" s="1"/>
  <c r="F245"/>
  <c r="F197"/>
  <c r="K276" l="1"/>
  <c r="L276" s="1"/>
  <c r="K274"/>
  <c r="L274" s="1"/>
  <c r="K280"/>
  <c r="L280" s="1"/>
  <c r="K281"/>
  <c r="L281" s="1"/>
  <c r="K273"/>
  <c r="L273" s="1"/>
  <c r="K283"/>
  <c r="L283" s="1"/>
  <c r="K279"/>
  <c r="L279" s="1"/>
  <c r="K272" l="1"/>
  <c r="L272" s="1"/>
  <c r="K261"/>
  <c r="L261" s="1"/>
  <c r="K263"/>
  <c r="L263" s="1"/>
  <c r="K260"/>
  <c r="L260" s="1"/>
  <c r="K262"/>
  <c r="L262" s="1"/>
  <c r="K191"/>
  <c r="L191" s="1"/>
  <c r="K244"/>
  <c r="L244" s="1"/>
  <c r="K258"/>
  <c r="L258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6"/>
  <c r="L246" s="1"/>
  <c r="K245"/>
  <c r="L245" s="1"/>
  <c r="K241"/>
  <c r="L241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5"/>
  <c r="L215" s="1"/>
  <c r="K213"/>
  <c r="L213" s="1"/>
  <c r="K212"/>
  <c r="L212" s="1"/>
  <c r="K211"/>
  <c r="L211" s="1"/>
  <c r="K209"/>
  <c r="L209" s="1"/>
  <c r="K208"/>
  <c r="L208" s="1"/>
  <c r="K207"/>
  <c r="L207" s="1"/>
  <c r="K206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H196"/>
  <c r="K196" s="1"/>
  <c r="L196" s="1"/>
  <c r="K193"/>
  <c r="L193" s="1"/>
  <c r="K192"/>
  <c r="L192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H162"/>
  <c r="K162" s="1"/>
  <c r="L162" s="1"/>
  <c r="F161"/>
  <c r="K161" s="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D7" i="6"/>
  <c r="K6" i="4"/>
  <c r="K6" i="3"/>
  <c r="L6" i="2"/>
</calcChain>
</file>

<file path=xl/sharedStrings.xml><?xml version="1.0" encoding="utf-8"?>
<sst xmlns="http://schemas.openxmlformats.org/spreadsheetml/2006/main" count="7581" uniqueCount="3864">
  <si>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</si>
  <si>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</si>
  <si>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</si>
  <si>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</si>
  <si>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</si>
  <si>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</si>
  <si>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</si>
  <si>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</si>
  <si>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</si>
  <si>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</si>
  <si>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</si>
  <si>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</si>
  <si>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</si>
  <si>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</si>
  <si>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</si>
  <si>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</si>
  <si>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</si>
  <si>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</si>
  <si>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</si>
  <si>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</si>
  <si>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</si>
  <si>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</si>
  <si>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</si>
  <si>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</si>
  <si>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</si>
  <si>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</si>
  <si>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</si>
  <si>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</si>
  <si>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</si>
  <si>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</si>
  <si>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</si>
  <si>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</si>
  <si>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</si>
  <si>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</si>
  <si>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</si>
  <si>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</si>
  <si>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</si>
  <si>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</si>
  <si>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</si>
  <si>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</si>
  <si>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</si>
  <si>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</si>
  <si>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</si>
  <si>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</si>
  <si>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</si>
  <si>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</si>
  <si>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</si>
  <si>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</si>
  <si>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</si>
  <si>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</si>
  <si>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</si>
  <si>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</si>
  <si>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</si>
  <si>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</si>
  <si>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</si>
  <si>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</si>
  <si>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</si>
  <si>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</si>
  <si>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</si>
  <si>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</si>
  <si>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</si>
  <si>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</si>
  <si>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</si>
  <si>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</si>
  <si>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</si>
  <si>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</si>
  <si>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</si>
  <si>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</si>
  <si>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</si>
  <si>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</si>
  <si>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</si>
  <si>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</si>
  <si>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</si>
  <si>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</si>
  <si>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</si>
  <si>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</si>
  <si>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</si>
  <si>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</si>
  <si>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</si>
  <si>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</si>
  <si>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</si>
  <si>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</si>
  <si>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</si>
  <si>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</si>
  <si>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</si>
  <si>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</si>
  <si>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</si>
  <si>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</si>
  <si>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</si>
  <si>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</si>
  <si>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</si>
  <si>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</si>
  <si>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</si>
  <si>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</si>
  <si>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</si>
  <si>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</si>
  <si>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</si>
  <si>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</si>
  <si>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</si>
  <si>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</si>
  <si>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</si>
  <si>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</si>
  <si>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</si>
  <si>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</si>
  <si>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</si>
  <si>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</si>
  <si>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</si>
  <si>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</si>
  <si>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</si>
  <si>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</si>
  <si>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</si>
  <si>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</si>
  <si>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</si>
  <si>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</si>
  <si>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</si>
  <si>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</si>
  <si>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</si>
  <si>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</si>
  <si>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</si>
  <si>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</si>
  <si>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</si>
  <si>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</si>
  <si>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</si>
  <si>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</si>
  <si>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</si>
  <si>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</si>
  <si>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</si>
  <si>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</si>
  <si>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</si>
  <si>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</si>
  <si>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</si>
  <si>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</si>
  <si>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</si>
  <si>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</si>
  <si>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</si>
  <si>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</si>
  <si>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</si>
  <si>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</si>
  <si>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</si>
  <si>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</si>
  <si>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</si>
  <si>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</si>
  <si>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</si>
  <si>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</si>
  <si>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</si>
  <si>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</si>
  <si>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</si>
  <si>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</si>
  <si>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</si>
  <si>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</si>
  <si>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</si>
  <si>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</si>
  <si>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</si>
  <si>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</si>
  <si>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</si>
  <si>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</si>
  <si>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</si>
  <si>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</si>
  <si>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</si>
  <si>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</si>
  <si>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</si>
  <si>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</si>
  <si>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</si>
  <si>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</si>
  <si>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</si>
  <si>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</si>
  <si>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</si>
  <si>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</si>
  <si>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</si>
  <si>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</si>
  <si>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</si>
  <si>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</si>
  <si>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</si>
  <si>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</si>
  <si>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</si>
  <si>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</si>
  <si>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</si>
  <si>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</si>
  <si>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</si>
  <si>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</si>
  <si>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</si>
  <si>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</si>
  <si>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</si>
  <si>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</si>
  <si>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</si>
  <si>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</si>
  <si>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</si>
  <si>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</si>
  <si>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</si>
  <si>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</si>
  <si>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</si>
  <si>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</si>
  <si>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</si>
  <si>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</si>
  <si>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</si>
  <si>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</si>
  <si>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</si>
  <si>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</si>
  <si>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</si>
  <si>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</si>
  <si>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</si>
  <si>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</si>
  <si>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</si>
  <si>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</si>
  <si>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</si>
  <si>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</si>
  <si>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</si>
  <si>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</si>
  <si>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</si>
  <si>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</si>
  <si>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</si>
  <si>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</si>
  <si>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</si>
  <si>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</si>
  <si>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</si>
  <si>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</si>
  <si>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</si>
  <si>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</si>
  <si>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</si>
  <si>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</si>
  <si>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</si>
  <si>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</si>
  <si>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</si>
  <si>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</si>
  <si>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</si>
  <si>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</si>
  <si>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</si>
  <si>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</si>
  <si>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</si>
  <si>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</si>
  <si>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</si>
  <si>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</si>
  <si>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</si>
  <si>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</si>
  <si>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</si>
  <si>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</si>
  <si>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</si>
  <si>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</si>
  <si>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</si>
  <si>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</si>
  <si>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</si>
  <si>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</si>
  <si>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</si>
  <si>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</si>
  <si>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</si>
  <si>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</si>
  <si>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</si>
  <si>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</si>
  <si>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</si>
  <si>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</si>
  <si>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</si>
  <si>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</si>
  <si>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</si>
  <si>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</si>
  <si>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</si>
  <si>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</si>
  <si>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</si>
  <si>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</si>
  <si>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</si>
  <si>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</si>
  <si>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</si>
  <si>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</si>
  <si>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</si>
  <si>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</si>
  <si>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</si>
  <si>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</si>
  <si>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</si>
  <si>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</si>
  <si>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</si>
  <si>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</si>
  <si>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</si>
  <si>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</si>
  <si>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</si>
  <si>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</si>
  <si>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</si>
  <si>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</si>
  <si>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</si>
  <si>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</si>
  <si>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</si>
  <si>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</si>
  <si>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</si>
  <si>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</si>
  <si>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</si>
  <si>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</si>
  <si>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</si>
  <si>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</si>
  <si>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</si>
  <si>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</si>
  <si>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</si>
  <si>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</si>
  <si>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</si>
  <si>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</si>
  <si>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</si>
  <si>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</si>
  <si>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</si>
  <si>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</si>
  <si>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</si>
  <si>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</si>
  <si>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</si>
  <si>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</si>
  <si>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</si>
  <si>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</si>
  <si>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</si>
  <si>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</si>
  <si>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</si>
  <si>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</si>
  <si>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</si>
  <si>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</si>
  <si>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</si>
  <si>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</si>
  <si>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</si>
  <si>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</si>
  <si>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</si>
  <si>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</si>
  <si>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</si>
  <si>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</si>
  <si>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</si>
  <si>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</si>
  <si>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</si>
  <si>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</si>
  <si>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</si>
  <si>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</si>
  <si>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</si>
  <si>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</si>
  <si>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</si>
  <si>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</si>
  <si>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</si>
  <si>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</si>
  <si>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</si>
  <si>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</si>
  <si>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</si>
  <si>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</si>
  <si>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</si>
  <si>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</si>
  <si>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</si>
  <si>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</si>
  <si>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</si>
  <si>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</si>
  <si>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</si>
  <si>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</si>
  <si>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</si>
  <si>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</si>
  <si>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</si>
  <si>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</si>
  <si>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</si>
  <si>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</si>
  <si>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</si>
  <si>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</si>
  <si>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</si>
  <si>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</si>
  <si>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</si>
  <si>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</si>
  <si>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</si>
  <si>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</si>
  <si>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</si>
  <si>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</si>
  <si>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</si>
  <si>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</si>
  <si>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</si>
  <si>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</si>
  <si>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</si>
  <si>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</si>
  <si>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</si>
  <si>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</si>
  <si>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</si>
  <si>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</si>
  <si>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</si>
  <si>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</si>
  <si>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</si>
  <si>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</si>
  <si>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</si>
  <si>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</si>
  <si>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</si>
  <si>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</si>
  <si>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</si>
  <si>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</si>
  <si>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</si>
  <si>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</si>
  <si>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</si>
  <si>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</si>
  <si>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</si>
  <si>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</si>
  <si>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</si>
  <si>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</si>
  <si>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</si>
  <si>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</si>
  <si>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</si>
  <si>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</si>
  <si>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</si>
  <si>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</si>
  <si>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</si>
  <si>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</si>
  <si>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</si>
  <si>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</si>
  <si>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</si>
  <si>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</si>
  <si>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</si>
  <si>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</si>
  <si>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</si>
  <si>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</si>
  <si>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</si>
  <si>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</si>
  <si>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</si>
  <si>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</si>
  <si>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</si>
  <si>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</si>
  <si>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</si>
  <si>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</si>
  <si>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</si>
  <si>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</si>
  <si>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</si>
  <si>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</si>
  <si>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</si>
  <si>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</si>
  <si>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</si>
  <si>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</si>
  <si>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</si>
  <si>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</si>
  <si>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</si>
  <si>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</si>
  <si>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</si>
  <si>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</si>
  <si>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</si>
  <si>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</si>
  <si>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</si>
  <si>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</si>
  <si>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</si>
  <si>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</si>
  <si>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</si>
  <si>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</si>
  <si>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</si>
  <si>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</si>
  <si>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</si>
  <si>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</si>
  <si>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</si>
  <si>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</si>
  <si>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</si>
  <si>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</si>
  <si>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</si>
  <si>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</si>
  <si>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</si>
  <si>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</si>
  <si>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</si>
  <si>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</si>
  <si>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</si>
  <si>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</si>
  <si>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</si>
  <si>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</si>
  <si>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</si>
  <si>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</si>
  <si>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</si>
  <si>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</si>
  <si>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</si>
  <si>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</si>
  <si>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</si>
  <si>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</si>
  <si>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</si>
  <si>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</si>
  <si>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</si>
  <si>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</si>
  <si>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</si>
  <si>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</si>
  <si>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</si>
  <si>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</si>
  <si>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</si>
  <si>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</si>
  <si>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</si>
  <si>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</si>
  <si>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</si>
  <si>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</si>
  <si>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</si>
  <si>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</si>
  <si>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</si>
  <si>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</si>
  <si>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</si>
  <si>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</si>
  <si>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</si>
  <si>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</si>
  <si>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</si>
  <si>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</si>
  <si>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</si>
  <si>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</si>
  <si>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</si>
  <si>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</si>
  <si>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</si>
  <si>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</si>
  <si>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</si>
  <si>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</si>
  <si>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</si>
  <si>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</si>
  <si>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</si>
  <si>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</si>
  <si>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</si>
  <si>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</si>
  <si>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</si>
  <si>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</si>
  <si>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</si>
  <si>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</si>
  <si>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</si>
  <si>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</si>
  <si>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</si>
  <si>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</si>
  <si>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</si>
  <si>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</si>
  <si>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</si>
  <si>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</si>
  <si>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</si>
  <si>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</si>
  <si>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</si>
  <si>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</si>
  <si>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</si>
  <si>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</si>
  <si>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</si>
  <si>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</si>
  <si>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</si>
  <si>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</si>
  <si>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</si>
  <si>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</si>
  <si>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</si>
  <si>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</si>
  <si>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</si>
  <si>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</si>
  <si>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</si>
  <si>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</si>
  <si>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</si>
  <si>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</si>
  <si>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</si>
  <si>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</si>
  <si>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</si>
  <si>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</si>
  <si>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</si>
  <si>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</si>
  <si>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</si>
  <si>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</si>
  <si>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</si>
  <si>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</si>
  <si>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</si>
  <si>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</si>
  <si>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</si>
  <si>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</si>
  <si>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</si>
  <si>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</si>
  <si>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</si>
  <si>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</si>
  <si>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</si>
  <si>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</si>
  <si>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</si>
  <si>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</si>
  <si>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</si>
  <si>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</si>
  <si>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</si>
  <si>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</si>
  <si>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</si>
  <si>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</si>
  <si>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</si>
  <si>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</si>
  <si>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</si>
  <si>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</si>
  <si>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</si>
  <si>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</si>
  <si>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</si>
  <si>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</si>
  <si>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</si>
  <si>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</si>
  <si>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</si>
  <si>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</si>
  <si>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</si>
  <si>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</si>
  <si>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</si>
  <si>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</si>
  <si>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</si>
  <si>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</si>
  <si>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</si>
  <si>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</si>
  <si>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</si>
  <si>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</si>
  <si>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</si>
  <si>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</si>
  <si>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</si>
  <si>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</si>
  <si>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</si>
  <si>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</si>
  <si>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</si>
  <si>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</si>
  <si>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</si>
  <si>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</si>
  <si>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</si>
  <si>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</si>
  <si>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</si>
  <si>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</si>
  <si>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</si>
  <si>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</si>
  <si>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</si>
  <si>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</si>
  <si>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</si>
  <si>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</si>
  <si>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</si>
  <si>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</si>
  <si>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</si>
  <si>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</si>
  <si>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</si>
  <si>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</si>
  <si>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</si>
  <si>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</si>
  <si>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</si>
  <si>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</si>
  <si>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</si>
  <si>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</si>
  <si>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</si>
  <si>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</si>
  <si>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</si>
  <si>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</si>
  <si>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</si>
  <si>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</si>
  <si>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</si>
  <si>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</si>
  <si>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</si>
  <si>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</si>
  <si>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</si>
  <si>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</si>
  <si>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</si>
  <si>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</si>
  <si>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</si>
  <si>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</si>
  <si>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</si>
  <si>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</si>
  <si>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</si>
  <si>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</si>
  <si>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</si>
  <si>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</si>
  <si>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</si>
  <si>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</si>
  <si>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</si>
  <si>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</si>
  <si>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</si>
  <si>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</si>
  <si>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</si>
  <si>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</si>
  <si>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</si>
  <si>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</si>
  <si>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</si>
  <si>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</si>
  <si>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</si>
  <si>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</si>
  <si>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</si>
  <si>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</si>
  <si>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</si>
  <si>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</si>
  <si>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</si>
  <si>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</si>
  <si>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</si>
  <si>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</si>
  <si>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</si>
  <si>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</si>
  <si>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</si>
  <si>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</si>
  <si>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</si>
  <si>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</si>
  <si>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</si>
  <si>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</si>
  <si>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</si>
  <si>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</si>
  <si>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</si>
  <si>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</si>
  <si>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</si>
  <si>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</si>
  <si>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</si>
  <si>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</si>
  <si>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</si>
  <si>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</si>
  <si>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</si>
  <si>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</si>
  <si>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</si>
  <si>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</si>
  <si>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</si>
  <si>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</si>
  <si>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</si>
  <si>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</si>
  <si>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</si>
  <si>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</si>
  <si>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</si>
  <si>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</si>
  <si>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</si>
  <si>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</si>
  <si>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</si>
  <si>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</si>
  <si>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</si>
  <si>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</si>
  <si>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</si>
  <si>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</si>
  <si>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</si>
  <si>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</si>
  <si>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</si>
  <si>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</si>
  <si>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</si>
  <si>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</si>
  <si>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</si>
  <si>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</si>
  <si>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</si>
  <si>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</si>
  <si>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</si>
  <si>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</si>
  <si>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</si>
  <si>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</si>
  <si>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</si>
  <si>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</si>
  <si>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</si>
  <si>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</si>
  <si>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</si>
  <si>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</si>
  <si>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</si>
  <si>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</si>
  <si>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</si>
  <si>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</si>
  <si>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</si>
  <si>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</si>
  <si>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</si>
  <si>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</si>
  <si>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</si>
  <si>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</si>
  <si>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</si>
  <si>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</si>
  <si>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</si>
  <si>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</si>
  <si>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</si>
  <si>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</si>
  <si>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</si>
  <si>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</si>
  <si>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</si>
  <si>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</si>
  <si>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</si>
  <si>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</si>
  <si>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</si>
  <si>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</si>
  <si>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</si>
  <si>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</si>
  <si>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</si>
  <si>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</si>
  <si>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</si>
  <si>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</si>
  <si>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</si>
  <si>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</si>
  <si>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</si>
  <si>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</si>
  <si>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</si>
  <si>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</si>
  <si>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</si>
  <si>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</si>
  <si>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</si>
  <si>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</si>
  <si>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</si>
  <si>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</si>
  <si>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</si>
  <si>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</si>
  <si>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</si>
  <si>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</si>
  <si>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</si>
  <si>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</si>
  <si>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</si>
  <si>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</si>
  <si>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</si>
  <si>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</si>
  <si>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</si>
  <si>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</si>
  <si>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</si>
  <si>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</si>
  <si>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</si>
  <si>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</si>
  <si>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</si>
  <si>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</si>
  <si>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</si>
  <si>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</si>
  <si>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</si>
  <si>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</si>
  <si>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</si>
  <si>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</si>
  <si>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</si>
  <si>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</si>
  <si>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</si>
  <si>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</si>
  <si>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</si>
  <si>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</si>
  <si>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</si>
  <si>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</si>
  <si>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</si>
  <si>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</si>
  <si>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</si>
  <si>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</si>
  <si>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</si>
  <si>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</si>
  <si>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</si>
  <si>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</si>
  <si>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</si>
  <si>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</si>
  <si>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</si>
  <si>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</si>
  <si>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</si>
  <si>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</si>
  <si>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</si>
  <si>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</si>
  <si>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</si>
  <si>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</si>
  <si>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</si>
  <si>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</si>
  <si>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</si>
  <si>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</si>
  <si>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</si>
  <si>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</si>
  <si>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</si>
  <si>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</si>
  <si>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</si>
  <si>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</si>
  <si>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</si>
  <si>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</si>
  <si>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</si>
  <si>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</si>
  <si>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</si>
  <si>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</si>
  <si>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</si>
  <si>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</si>
  <si>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</si>
  <si>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</si>
  <si>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</si>
  <si>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</si>
  <si>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</si>
  <si>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</si>
  <si>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</si>
  <si>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</si>
  <si>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</si>
  <si>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</si>
  <si>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</si>
  <si>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</si>
  <si>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</si>
  <si>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</si>
  <si>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</si>
  <si>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</si>
  <si>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</si>
  <si>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</si>
  <si>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</si>
  <si>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</si>
  <si>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</si>
  <si>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</si>
  <si>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</si>
  <si>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</si>
  <si>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</si>
  <si>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</si>
  <si>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</si>
  <si>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</si>
  <si>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</si>
  <si>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</si>
  <si>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</si>
  <si>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</si>
  <si>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</si>
  <si>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</si>
  <si>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</si>
  <si>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</si>
  <si>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</si>
  <si>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</si>
  <si>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</si>
  <si>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</si>
  <si>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</si>
  <si>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</si>
  <si>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</si>
  <si>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</si>
  <si>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</si>
  <si>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</si>
  <si>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</si>
  <si>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</si>
  <si>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</si>
  <si>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</si>
  <si>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</si>
  <si>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</si>
  <si>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</si>
  <si>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</si>
  <si>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</si>
  <si>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</si>
  <si>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</si>
  <si>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</si>
  <si>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</si>
  <si>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</si>
  <si>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</si>
  <si>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</si>
  <si>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</si>
  <si>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</si>
  <si>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</si>
  <si>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</si>
  <si>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</si>
  <si>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</si>
  <si>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</si>
  <si>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</si>
  <si>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</si>
  <si>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</si>
  <si>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</si>
  <si>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</si>
  <si>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</si>
  <si>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</si>
  <si>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</si>
  <si>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</si>
  <si>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</si>
  <si>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</si>
  <si>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</si>
  <si>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</si>
  <si>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</si>
  <si>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</si>
  <si>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</si>
  <si>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</si>
  <si>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</si>
  <si>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</si>
  <si>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</si>
  <si>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</si>
  <si>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</si>
  <si>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</si>
  <si>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</si>
  <si>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</si>
  <si>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</si>
  <si>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</si>
  <si>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</si>
  <si>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</si>
  <si>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</si>
  <si>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</si>
  <si>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</si>
  <si>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</si>
  <si>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</si>
  <si>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</si>
  <si>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</si>
  <si>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</si>
  <si>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</si>
  <si>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</si>
  <si>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</si>
  <si>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</si>
  <si>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</si>
  <si>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</si>
  <si>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</si>
  <si>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</si>
  <si>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</si>
  <si>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</si>
  <si>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</si>
  <si>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</si>
  <si>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</si>
  <si>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</si>
  <si>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</si>
  <si>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</si>
  <si>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</si>
  <si>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</si>
  <si>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</si>
  <si>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</si>
  <si>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</si>
  <si>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</si>
  <si>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</si>
  <si>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</si>
  <si>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</si>
  <si>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</si>
  <si>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</si>
  <si>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</si>
  <si>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</si>
  <si>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</si>
  <si>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</si>
  <si>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</si>
  <si>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</si>
  <si>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</si>
  <si>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</si>
  <si>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</si>
  <si>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</si>
  <si>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</si>
  <si>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</si>
  <si>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</si>
  <si>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</si>
  <si>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</si>
  <si>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</si>
  <si>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</si>
  <si>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</si>
  <si>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</si>
  <si>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</si>
  <si>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</si>
  <si>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</si>
  <si>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</si>
  <si>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</si>
  <si>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</si>
  <si>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</si>
  <si>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</si>
  <si>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</si>
  <si>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</si>
  <si>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</si>
  <si>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</si>
  <si>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</si>
  <si>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</si>
  <si>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</si>
  <si>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</si>
  <si>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</si>
  <si>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</si>
  <si>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</si>
  <si>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</si>
  <si>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</si>
  <si>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</si>
  <si>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</si>
  <si>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</si>
  <si>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</si>
  <si>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</si>
  <si>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</si>
  <si>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</si>
  <si>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</si>
  <si>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</si>
  <si>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</si>
  <si>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</si>
  <si>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</si>
  <si>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</si>
  <si>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</si>
  <si>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</si>
  <si>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</si>
  <si>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</si>
  <si>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</si>
  <si>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</si>
  <si>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</si>
  <si>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</si>
  <si>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</si>
  <si>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</si>
  <si>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</si>
  <si>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</si>
  <si>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</si>
  <si>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</si>
  <si>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</si>
  <si>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</si>
  <si>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</si>
  <si>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</si>
  <si>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</si>
  <si>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</si>
  <si>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</si>
  <si>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</si>
  <si>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</si>
  <si>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</si>
  <si>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</si>
  <si>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</si>
  <si>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</si>
  <si>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</si>
  <si>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</si>
  <si>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</si>
  <si>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</si>
  <si>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</si>
  <si>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</si>
  <si>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</si>
  <si>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</si>
  <si>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</si>
  <si>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</si>
  <si>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</si>
  <si>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</si>
  <si>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</si>
  <si>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</si>
  <si>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</si>
  <si>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</si>
  <si>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</si>
  <si>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</si>
  <si>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</si>
  <si>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</si>
  <si>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</si>
  <si>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</si>
  <si>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</si>
  <si>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</si>
  <si>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</si>
  <si>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</si>
  <si>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</si>
  <si>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</si>
  <si>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</si>
  <si>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</si>
  <si>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</si>
  <si>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</si>
  <si>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</si>
  <si>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</si>
  <si>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</si>
  <si>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</si>
  <si>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</si>
  <si>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</si>
  <si>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</si>
  <si>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</si>
  <si>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</si>
  <si>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</si>
  <si>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</si>
  <si>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</si>
  <si>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</si>
  <si>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</si>
  <si>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</si>
  <si>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</si>
  <si>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</si>
  <si>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</si>
  <si>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</si>
  <si>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</si>
  <si>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</si>
  <si>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</si>
  <si>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</si>
  <si>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</si>
  <si>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</si>
  <si>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</si>
  <si>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</si>
  <si>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</si>
  <si>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</si>
  <si>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</si>
  <si>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</si>
  <si>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</si>
  <si>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</si>
  <si>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</si>
  <si>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</si>
  <si>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</si>
  <si>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</si>
  <si>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</si>
  <si>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</si>
  <si>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</si>
  <si>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</si>
  <si>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</si>
  <si>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</si>
  <si>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</si>
  <si>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</si>
  <si>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</si>
  <si>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</si>
  <si>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</si>
  <si>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</si>
  <si>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</si>
  <si>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</si>
  <si>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</si>
  <si>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</si>
  <si>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</si>
  <si>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</si>
  <si>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</si>
  <si>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</si>
  <si>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</si>
  <si>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</si>
  <si>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</si>
  <si>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</si>
  <si>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</si>
  <si>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</si>
  <si>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</si>
  <si>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</si>
  <si>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</si>
  <si>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</si>
  <si>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</si>
  <si>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</si>
  <si>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</si>
  <si>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</si>
  <si>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</si>
  <si>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</si>
  <si>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</si>
  <si>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</si>
  <si>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</si>
  <si>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</si>
  <si>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</si>
  <si>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</si>
  <si>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</si>
  <si>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</si>
  <si>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</si>
  <si>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</si>
  <si>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</si>
  <si>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</si>
  <si>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</si>
  <si>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</si>
  <si>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</si>
  <si>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</si>
  <si>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</si>
  <si>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</si>
  <si>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</si>
  <si>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</si>
  <si>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</si>
  <si>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</si>
  <si>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</si>
  <si>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</si>
  <si>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</si>
  <si>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</si>
  <si>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</si>
  <si>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</si>
  <si>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</si>
  <si>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</si>
  <si>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</si>
  <si>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</si>
  <si>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</si>
  <si>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</si>
  <si>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</si>
  <si>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</si>
  <si>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</si>
  <si>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</si>
  <si>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</si>
  <si>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</si>
  <si>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</si>
  <si>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</si>
  <si>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</si>
  <si>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</si>
  <si>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</si>
  <si>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</si>
  <si>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</si>
  <si>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</si>
  <si>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</si>
  <si>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</si>
  <si>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</si>
  <si>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</si>
  <si>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</si>
  <si>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</si>
  <si>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</si>
  <si>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</si>
  <si>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</si>
  <si>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</si>
  <si>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</si>
  <si>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</si>
  <si>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</si>
  <si>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</si>
  <si>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</si>
  <si>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</si>
  <si>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</si>
  <si>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</si>
  <si>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</si>
  <si>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</si>
  <si>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</si>
  <si>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</si>
  <si>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</si>
  <si>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</si>
  <si>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</si>
  <si>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</si>
  <si>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</si>
  <si>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</si>
  <si>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</si>
  <si>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</si>
  <si>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</si>
  <si>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</si>
  <si>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</si>
  <si>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</si>
  <si>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</si>
  <si>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</si>
  <si>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</si>
  <si>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</si>
  <si>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</si>
  <si>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</si>
  <si>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</si>
  <si>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</si>
  <si>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</si>
  <si>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</si>
  <si>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</si>
  <si>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</si>
  <si>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</si>
  <si>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</si>
  <si>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</si>
  <si>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</si>
  <si>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</si>
  <si>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</si>
  <si>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</si>
  <si>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</si>
  <si>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</si>
  <si>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</si>
  <si>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</si>
  <si>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</si>
  <si>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</si>
  <si>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</si>
  <si>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</si>
  <si>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</si>
  <si>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</si>
  <si>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</si>
  <si>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</si>
  <si>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</si>
  <si>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</si>
  <si>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</si>
  <si>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</si>
  <si>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</si>
  <si>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</si>
  <si>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</si>
  <si>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</si>
  <si>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</si>
  <si>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</si>
  <si>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</si>
  <si>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</si>
  <si>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</si>
  <si>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</si>
  <si>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</si>
  <si>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</si>
  <si>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</si>
  <si>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</si>
  <si>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</si>
  <si>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</si>
  <si>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</si>
  <si>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</si>
  <si>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</si>
  <si>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</si>
  <si>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</si>
  <si>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</si>
  <si>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</si>
  <si>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</si>
  <si>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</si>
  <si>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</si>
  <si>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</si>
  <si>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</si>
  <si>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</si>
  <si>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</si>
  <si>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</si>
  <si>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</si>
  <si>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</si>
  <si>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</si>
  <si>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</si>
  <si>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</si>
  <si>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</si>
  <si>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</si>
  <si>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</si>
  <si>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</si>
  <si>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</si>
  <si>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</si>
  <si>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</si>
  <si>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</si>
  <si>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</si>
  <si>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</si>
  <si>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</si>
  <si>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</si>
  <si>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</si>
  <si>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</si>
  <si>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</si>
  <si>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</si>
  <si>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</si>
  <si>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</si>
  <si>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</si>
  <si>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</si>
  <si>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</si>
  <si>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</si>
  <si>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</si>
  <si>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</si>
  <si>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</si>
  <si>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</si>
  <si>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</si>
  <si>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</si>
  <si>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</si>
  <si>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</si>
  <si>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</si>
  <si>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</si>
  <si>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</si>
  <si>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</si>
  <si>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</si>
  <si>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</si>
  <si>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</si>
  <si>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</si>
  <si>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</si>
  <si>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</si>
  <si>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</si>
  <si>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</si>
  <si>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</si>
  <si>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</si>
  <si>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</si>
  <si>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</si>
  <si>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</si>
  <si>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</si>
  <si>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</si>
  <si>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</si>
  <si>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</si>
  <si>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</si>
  <si>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</si>
  <si>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</si>
  <si>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</si>
  <si>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</si>
  <si>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</si>
  <si>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</si>
  <si>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</si>
  <si>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</si>
  <si>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</si>
  <si>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</si>
  <si>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</si>
  <si>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</si>
  <si>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</si>
  <si>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</si>
  <si>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</si>
  <si>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</si>
  <si>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</si>
  <si>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</si>
  <si>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</si>
  <si>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</si>
  <si>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</si>
  <si>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</si>
  <si>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</si>
  <si>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</si>
  <si>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</si>
  <si>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</si>
  <si>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</si>
  <si>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</si>
  <si>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</si>
  <si>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</si>
  <si>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</si>
  <si>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</si>
  <si>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</si>
  <si>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</si>
  <si>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</si>
  <si>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</si>
  <si>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</si>
  <si>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</si>
  <si>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</si>
  <si>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</si>
  <si>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</si>
  <si>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</si>
  <si>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</si>
  <si>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</si>
  <si>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</si>
  <si>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</si>
  <si>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</si>
  <si>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</si>
  <si>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</si>
  <si>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</si>
  <si>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</si>
  <si>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</si>
  <si>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</si>
  <si>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</si>
  <si>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</si>
  <si>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</si>
  <si>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</si>
  <si>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</si>
  <si>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</si>
  <si>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</si>
  <si>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</si>
  <si>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</si>
  <si>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</si>
  <si>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</si>
  <si>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</si>
  <si>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</si>
  <si>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</si>
  <si>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</si>
  <si>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</si>
  <si>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</si>
  <si>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</si>
  <si>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</si>
  <si>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</si>
  <si>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</si>
  <si>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</si>
  <si>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</si>
  <si>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</si>
  <si>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</si>
  <si>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</si>
  <si>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</si>
  <si>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</si>
  <si>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</si>
  <si>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</si>
  <si>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</si>
  <si>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</si>
  <si>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</si>
  <si>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</si>
  <si>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</si>
  <si>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</si>
  <si>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</si>
  <si>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</si>
  <si>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</si>
  <si>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</si>
  <si>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</si>
  <si>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</si>
  <si>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</si>
  <si>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</si>
  <si>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</si>
  <si>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</si>
  <si>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</si>
  <si>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</si>
  <si>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</si>
  <si>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</si>
  <si>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</si>
  <si>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</si>
  <si>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</si>
  <si>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</si>
  <si>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</si>
  <si>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</si>
  <si>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</si>
  <si>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</si>
  <si>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</si>
  <si>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</si>
  <si>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</si>
  <si>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</si>
  <si>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</si>
  <si>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</si>
  <si>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</si>
  <si>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</si>
  <si>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</si>
  <si>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</si>
  <si>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</si>
  <si>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</si>
  <si>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</si>
  <si>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</si>
  <si>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</si>
  <si>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</si>
  <si>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</si>
  <si>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</si>
  <si>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</si>
  <si>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</si>
  <si>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</si>
  <si>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</si>
  <si>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</si>
  <si>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</si>
  <si>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</si>
  <si>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</si>
  <si>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</si>
  <si>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</si>
  <si>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</si>
  <si>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</si>
  <si>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</si>
  <si>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</si>
  <si>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</si>
  <si>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</si>
  <si>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</si>
  <si>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</si>
  <si>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</si>
  <si>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</si>
  <si>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</si>
  <si>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</si>
  <si>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</si>
  <si>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</si>
  <si>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</si>
  <si>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</si>
  <si>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</si>
  <si>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</si>
  <si>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</si>
  <si>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</si>
  <si>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</si>
  <si>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</si>
  <si>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</si>
  <si>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</si>
  <si>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</si>
  <si>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</si>
  <si>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</si>
  <si>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</si>
  <si>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</si>
  <si>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</si>
  <si>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</si>
  <si>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</si>
  <si>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</si>
  <si>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</si>
  <si>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</si>
  <si>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</si>
  <si>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</si>
  <si>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</si>
  <si>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</si>
  <si>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</si>
  <si>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</si>
  <si>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</si>
  <si>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</si>
  <si>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</si>
  <si>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</si>
  <si>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</si>
  <si>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</si>
  <si>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</si>
  <si>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</si>
  <si>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</si>
  <si>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</si>
  <si>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</si>
  <si>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</si>
  <si>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</si>
  <si>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</si>
  <si>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</si>
  <si>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</si>
  <si>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</si>
  <si>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</si>
  <si>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</si>
  <si>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</si>
  <si>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</si>
  <si>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</si>
  <si>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</si>
  <si>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</si>
  <si>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</si>
  <si>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</si>
  <si>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</si>
  <si>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</si>
  <si>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</si>
  <si>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</si>
  <si>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</si>
  <si>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</si>
  <si>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</si>
  <si>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</si>
  <si>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</si>
  <si>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</si>
  <si>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</si>
  <si>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</si>
  <si>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</si>
  <si>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</si>
  <si>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</si>
  <si>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</si>
  <si>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</si>
  <si>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</si>
  <si>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</si>
  <si>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</si>
  <si>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</si>
  <si>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</si>
  <si>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</si>
  <si>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</si>
  <si>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</si>
  <si>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</si>
  <si>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</si>
  <si>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</si>
  <si>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</si>
  <si>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</si>
  <si>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</si>
  <si>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</si>
  <si>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</si>
  <si>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</si>
  <si>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</si>
  <si>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</si>
  <si>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</si>
  <si>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</si>
  <si>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</si>
  <si>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</si>
  <si>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</si>
  <si>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</si>
  <si>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</si>
  <si>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</si>
  <si>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</si>
  <si>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</si>
  <si>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</si>
  <si>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</si>
  <si>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</si>
  <si>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</si>
  <si>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</si>
  <si>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</si>
  <si>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</si>
  <si>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</si>
  <si>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</si>
  <si>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</si>
  <si>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</si>
  <si>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</si>
  <si>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</si>
  <si>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</si>
  <si>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</si>
  <si>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</si>
  <si>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</si>
  <si>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</si>
  <si>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</si>
  <si>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</si>
  <si>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</si>
  <si>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</si>
  <si>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</si>
  <si>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</si>
  <si>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</si>
  <si>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</si>
  <si>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</si>
  <si>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</si>
  <si>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</si>
  <si>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</si>
  <si>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</si>
  <si>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</si>
  <si>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</si>
  <si>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</si>
  <si>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</si>
  <si>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</si>
  <si>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</si>
  <si>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</si>
  <si>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</si>
  <si>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</si>
  <si>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</si>
  <si>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</si>
  <si>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</si>
  <si>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</si>
  <si>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</si>
  <si>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</si>
  <si>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</si>
  <si>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</si>
  <si>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</si>
  <si>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</si>
  <si>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</si>
  <si>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</si>
  <si>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</si>
  <si>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</si>
  <si>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</si>
  <si>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</si>
  <si>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</si>
  <si>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</si>
  <si>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</si>
  <si>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</si>
  <si>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</si>
  <si>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</si>
  <si>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</si>
  <si>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</si>
  <si>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</si>
  <si>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</si>
  <si>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</si>
  <si>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</si>
  <si>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</si>
  <si>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</si>
  <si>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</si>
  <si>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</si>
  <si>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</si>
  <si>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</si>
  <si>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</si>
  <si>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</si>
  <si>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</si>
  <si>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</si>
  <si>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</si>
  <si>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</si>
  <si>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</si>
  <si>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</si>
  <si>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</si>
  <si>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</si>
  <si>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</si>
  <si>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</si>
  <si>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</si>
  <si>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</si>
  <si>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</si>
  <si>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</si>
  <si>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</si>
  <si>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</si>
  <si>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</si>
  <si>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</si>
  <si>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</si>
  <si>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</si>
  <si>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</si>
  <si>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</si>
  <si>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</si>
  <si>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</si>
  <si>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</si>
  <si>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</si>
  <si>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</si>
  <si>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</si>
  <si>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</si>
  <si>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</si>
  <si>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</si>
  <si>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</si>
  <si>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</si>
  <si>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</si>
  <si>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</si>
  <si>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</si>
  <si>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</si>
  <si>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</si>
  <si>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</si>
  <si>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</si>
  <si>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</si>
  <si>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</si>
  <si>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</si>
  <si>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</si>
  <si>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</si>
  <si>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</si>
  <si>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</si>
  <si>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</si>
  <si>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</si>
  <si>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</si>
  <si>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</si>
  <si>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</si>
  <si>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</si>
  <si>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</si>
  <si>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</si>
  <si>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</si>
  <si>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</si>
  <si>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</si>
  <si>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</si>
  <si>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</si>
  <si>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</si>
  <si>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</si>
  <si>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</si>
  <si>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</si>
  <si>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</si>
  <si>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</si>
  <si>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</si>
  <si>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</si>
  <si>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</si>
  <si>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</si>
  <si>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</si>
  <si>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</si>
  <si>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</si>
  <si>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</si>
  <si>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</si>
  <si>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</si>
  <si>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</si>
  <si>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</si>
  <si>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</si>
  <si>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</si>
  <si>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</si>
  <si>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</si>
  <si>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</si>
  <si>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</si>
  <si>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</si>
  <si>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</si>
  <si>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</si>
  <si>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</si>
  <si>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</si>
  <si>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</si>
  <si>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</si>
  <si>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</si>
  <si>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</si>
  <si>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</si>
  <si>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</si>
  <si>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</si>
  <si>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</si>
  <si>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</si>
  <si>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</si>
  <si>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</si>
  <si>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</si>
  <si>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</si>
  <si>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</si>
  <si>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</si>
  <si>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</si>
  <si>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</si>
  <si>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</si>
  <si>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</si>
  <si>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</si>
  <si>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</si>
  <si>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</si>
  <si>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</si>
  <si>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</si>
  <si>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</si>
  <si>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</si>
  <si>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</si>
  <si>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</si>
  <si>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</si>
  <si>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</si>
  <si>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</si>
  <si>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</si>
  <si>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</si>
  <si>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</si>
  <si>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</si>
  <si>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</si>
  <si>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</si>
  <si>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</si>
  <si>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</si>
  <si>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</si>
  <si>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</si>
  <si>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</si>
  <si>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</si>
  <si>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</si>
  <si>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</si>
  <si>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</si>
  <si>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</si>
  <si>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</si>
  <si>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</si>
  <si>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</si>
  <si>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</si>
  <si>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</si>
  <si>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</si>
  <si>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</si>
  <si>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</si>
  <si>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</si>
  <si>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</si>
  <si>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</si>
  <si>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</si>
  <si>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</si>
  <si>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</si>
  <si>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</si>
  <si>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</si>
  <si>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</si>
  <si>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</si>
  <si>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</si>
  <si>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</si>
  <si>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</si>
  <si>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</si>
  <si>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</si>
  <si>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</si>
  <si>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</si>
  <si>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</si>
  <si>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</si>
  <si>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</si>
  <si>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</si>
  <si>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</si>
  <si>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</si>
  <si>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</si>
  <si>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</si>
  <si>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</si>
  <si>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</si>
  <si>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</si>
  <si>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</si>
  <si>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</si>
  <si>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</si>
  <si>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</si>
  <si>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</si>
  <si>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</si>
  <si>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</si>
  <si>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</si>
  <si>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</si>
  <si>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</si>
  <si>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</si>
  <si>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</si>
  <si>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</si>
  <si>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</si>
  <si>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</si>
  <si>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</si>
  <si>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</si>
  <si>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</si>
  <si>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</si>
  <si>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</si>
  <si>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</si>
  <si>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</si>
  <si>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</si>
  <si>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</si>
  <si>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</si>
  <si>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</si>
  <si>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</si>
  <si>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</si>
  <si>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</si>
  <si>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</si>
  <si>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</si>
  <si>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</si>
  <si>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</si>
  <si>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</si>
  <si>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</si>
  <si>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</si>
  <si>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</si>
  <si>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</si>
  <si>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</si>
  <si>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</si>
  <si>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</si>
  <si>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</si>
  <si>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</si>
  <si>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</si>
  <si>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</si>
  <si>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</si>
  <si>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</si>
  <si>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</si>
  <si>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</si>
  <si>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</si>
  <si>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</si>
  <si>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</si>
  <si>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</si>
  <si>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</si>
  <si>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</si>
  <si>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</si>
  <si>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</si>
  <si>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</si>
  <si>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</si>
  <si>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</si>
  <si>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</si>
  <si>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</si>
  <si>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</si>
  <si>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</si>
  <si>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</si>
  <si>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</si>
  <si>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</si>
  <si>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</si>
  <si>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</si>
  <si>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</si>
  <si>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</si>
  <si>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</si>
  <si>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</si>
  <si>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</si>
  <si>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</si>
  <si>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</si>
  <si>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</si>
  <si>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</si>
  <si>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</si>
  <si>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</si>
  <si>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</si>
  <si>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</si>
  <si>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</si>
  <si>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</si>
  <si>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</si>
  <si>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</si>
  <si>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</si>
  <si>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</si>
  <si>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</si>
  <si>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</si>
  <si>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</si>
  <si>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</si>
  <si>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</si>
  <si>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</si>
  <si>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</si>
  <si>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</si>
  <si>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</si>
  <si>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</si>
  <si>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</si>
  <si>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</si>
  <si>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</si>
  <si>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</si>
  <si>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</si>
  <si>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</si>
  <si>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</si>
  <si>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</si>
  <si>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</si>
  <si>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</si>
  <si>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</si>
  <si>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</si>
  <si>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</si>
  <si>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</si>
  <si>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</si>
  <si>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</si>
  <si>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</si>
  <si>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</si>
  <si>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</si>
  <si>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</si>
  <si>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</si>
  <si>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</si>
  <si>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</si>
  <si>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</si>
  <si>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</si>
  <si>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</si>
  <si>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</si>
  <si>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</si>
  <si>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</si>
  <si>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</si>
  <si>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</si>
  <si>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</si>
  <si>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</si>
  <si>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</si>
  <si>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</si>
  <si>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</si>
  <si>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</si>
  <si>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</si>
  <si>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</si>
  <si>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</si>
  <si>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</si>
  <si>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</si>
  <si>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</si>
  <si>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</si>
  <si>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</si>
  <si>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</si>
  <si>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</si>
  <si>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</si>
  <si>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</si>
  <si>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</si>
  <si>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</si>
  <si>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</si>
  <si>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</si>
  <si>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</si>
  <si>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</si>
  <si>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</si>
  <si>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</si>
  <si>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</si>
  <si>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</si>
  <si>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</si>
  <si>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</si>
  <si>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</si>
  <si>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</si>
  <si>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</si>
  <si>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</si>
  <si>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</si>
  <si>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</si>
  <si>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</si>
  <si>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</si>
  <si>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</si>
  <si>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</si>
  <si>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</si>
  <si>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</si>
  <si>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</si>
  <si>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</si>
  <si>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</si>
  <si>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</si>
  <si>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</si>
  <si>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</si>
  <si>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</si>
  <si>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</si>
  <si>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</si>
  <si>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</si>
  <si>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</si>
  <si>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</si>
  <si>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</si>
  <si>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</si>
  <si>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</si>
  <si>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</si>
  <si>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</si>
  <si>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</si>
  <si>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</si>
  <si>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</si>
  <si>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</si>
  <si>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</si>
  <si>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</si>
  <si>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</si>
  <si>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</si>
  <si>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</si>
  <si>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</si>
  <si>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</si>
  <si>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</si>
  <si>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</si>
  <si>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</si>
  <si>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</si>
  <si>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</si>
  <si>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</si>
  <si>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</si>
  <si>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</si>
  <si>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</si>
  <si>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</si>
  <si>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</si>
  <si>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</si>
  <si>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</si>
  <si>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</si>
  <si>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</si>
  <si>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</si>
  <si>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</si>
  <si>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</si>
  <si>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</si>
  <si>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</si>
  <si>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</si>
  <si>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</si>
  <si>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</si>
  <si>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</si>
  <si>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</si>
  <si>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</si>
  <si>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</si>
  <si>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</si>
  <si>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</si>
  <si>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</si>
  <si>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</si>
  <si>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</si>
  <si>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</si>
  <si>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</si>
  <si>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</si>
  <si>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</si>
  <si>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</si>
  <si>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</si>
  <si>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</si>
  <si>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</si>
  <si>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</si>
  <si>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</si>
  <si>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</si>
  <si>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</si>
  <si>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</si>
  <si>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</si>
  <si>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</si>
  <si>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</si>
  <si>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</si>
  <si>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</si>
  <si>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</si>
  <si>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</si>
  <si>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</si>
  <si>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</si>
  <si>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</si>
  <si>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</si>
  <si>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</si>
  <si>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</si>
  <si>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</si>
  <si>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</si>
  <si>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</si>
  <si>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</si>
  <si>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</si>
  <si>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</si>
  <si>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</si>
  <si>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</si>
  <si>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</si>
  <si>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</si>
  <si>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</si>
  <si>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</si>
  <si>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</si>
  <si>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</si>
  <si>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</si>
  <si>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</si>
  <si>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</si>
  <si>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</si>
  <si>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</si>
  <si>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</si>
  <si>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</si>
  <si>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</si>
  <si>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</si>
  <si>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</si>
  <si>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</si>
  <si>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</si>
  <si>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</si>
  <si>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</si>
  <si>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</si>
  <si>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</si>
  <si>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</si>
  <si>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</si>
  <si>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</si>
  <si>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</si>
  <si>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</si>
  <si>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</si>
  <si>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</si>
  <si>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</si>
  <si>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</si>
  <si>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</si>
  <si>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</si>
  <si>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</si>
  <si>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</si>
  <si>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</si>
  <si>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</si>
  <si>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</si>
  <si>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</si>
  <si>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</si>
  <si>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</si>
  <si>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</si>
  <si>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</si>
  <si>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</si>
  <si>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</si>
  <si>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</si>
  <si>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</si>
  <si>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</si>
  <si>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</si>
  <si>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</si>
  <si>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</si>
  <si>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</si>
  <si>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</si>
  <si>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</si>
  <si>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</si>
  <si>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</si>
  <si>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</si>
  <si>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</si>
  <si>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</si>
  <si>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</si>
  <si>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</si>
  <si>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</si>
  <si>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</si>
  <si>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</si>
  <si>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</si>
  <si>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</si>
  <si>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</si>
  <si>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</si>
  <si>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</si>
  <si>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</si>
  <si>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</si>
  <si>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</si>
  <si>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</si>
  <si>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</si>
  <si>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</si>
  <si>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</si>
  <si>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</si>
  <si>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</si>
  <si>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</si>
  <si>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</si>
  <si>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</si>
  <si>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</si>
  <si>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</si>
  <si>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</si>
  <si>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</si>
  <si>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</si>
  <si>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</si>
  <si>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</si>
  <si>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</si>
  <si>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</si>
  <si>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</si>
  <si>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</si>
  <si>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</si>
  <si>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</si>
  <si>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</si>
  <si>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</si>
  <si>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</si>
  <si>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</si>
  <si>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</si>
  <si>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</si>
  <si>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</si>
  <si>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</si>
  <si>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</si>
  <si>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</si>
  <si>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</si>
  <si>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</si>
  <si>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</si>
  <si>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</si>
  <si>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</si>
  <si>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</si>
  <si>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</si>
  <si>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</si>
  <si>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</si>
  <si>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</si>
  <si>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</si>
  <si>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</si>
  <si>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</si>
  <si>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</si>
  <si>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</si>
  <si>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</si>
  <si>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</si>
  <si>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</si>
  <si>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</si>
  <si>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</si>
  <si>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</si>
  <si>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</si>
  <si>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</si>
  <si>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</si>
  <si>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</si>
  <si>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</si>
  <si>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</si>
  <si>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</si>
  <si>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</si>
  <si>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</si>
  <si>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</si>
  <si>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</si>
  <si>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</si>
  <si>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</si>
  <si>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</si>
  <si>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</si>
  <si>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</si>
  <si>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</si>
  <si>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</si>
  <si>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</si>
  <si>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</si>
  <si>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</si>
  <si>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</si>
  <si>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</si>
  <si>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</si>
  <si>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</si>
  <si>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</si>
  <si>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</si>
  <si>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</si>
  <si>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</si>
  <si>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</si>
  <si>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</si>
  <si>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</si>
  <si>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</si>
  <si>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</si>
  <si>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</si>
  <si>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</si>
  <si>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</si>
  <si>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</si>
  <si>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</si>
  <si>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</si>
  <si>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</si>
  <si>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</si>
  <si>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</si>
  <si>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</si>
  <si>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</si>
  <si>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</si>
  <si>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</si>
  <si>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</si>
  <si>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</si>
  <si>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</si>
  <si>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</si>
  <si>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</si>
  <si>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</si>
  <si>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</si>
  <si>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</si>
  <si>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</si>
  <si>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</si>
  <si>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</si>
  <si>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</si>
  <si>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</si>
  <si>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</si>
  <si>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</si>
  <si>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</si>
  <si>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</si>
  <si>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</si>
  <si>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</si>
  <si>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</si>
  <si>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</si>
  <si>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</si>
  <si>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</si>
  <si>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</si>
  <si>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</si>
  <si>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</si>
  <si>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</si>
  <si>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</si>
  <si>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</si>
  <si>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</si>
  <si>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</si>
  <si>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</si>
  <si>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</si>
  <si>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</si>
  <si>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</si>
  <si>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</si>
  <si>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</si>
  <si>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</si>
  <si>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</si>
  <si>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</si>
  <si>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</si>
  <si>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</si>
  <si>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</si>
  <si>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</si>
  <si>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</si>
  <si>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</si>
  <si>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</si>
  <si>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</si>
  <si>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</si>
  <si>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</si>
  <si>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</si>
  <si>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</si>
  <si>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</si>
  <si>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</si>
  <si>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</si>
  <si>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</si>
  <si>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</si>
  <si>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</si>
  <si>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</si>
  <si>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</si>
  <si>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</si>
  <si>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</si>
  <si>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</si>
  <si>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</si>
  <si>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</si>
  <si>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</si>
  <si>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</si>
  <si>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</si>
  <si>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</si>
  <si>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</si>
  <si>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</si>
  <si>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</si>
  <si>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</si>
  <si>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</si>
  <si>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</si>
  <si>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</si>
  <si>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</si>
  <si>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</si>
  <si>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</si>
  <si>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</si>
  <si>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</si>
  <si>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</si>
  <si>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</si>
  <si>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</si>
  <si>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</si>
  <si>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</si>
  <si>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</si>
  <si>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</si>
  <si>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</si>
  <si>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</si>
  <si>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</si>
  <si>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</si>
  <si>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</si>
  <si>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</si>
  <si>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</si>
  <si>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</si>
  <si>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</si>
  <si>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</si>
  <si>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</si>
  <si>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</si>
  <si>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</si>
  <si>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</si>
  <si>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</si>
  <si>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</si>
  <si>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</si>
  <si>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</si>
  <si>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</si>
  <si>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</si>
  <si>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</si>
  <si>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</si>
  <si>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</si>
  <si>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</si>
  <si>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</si>
  <si>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</si>
  <si>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</si>
  <si>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</si>
  <si>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</si>
  <si>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</si>
  <si>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</si>
  <si>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</si>
  <si>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</si>
  <si>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</si>
  <si>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</si>
  <si>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</si>
  <si>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</si>
  <si>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</si>
  <si>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</si>
  <si>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</si>
  <si>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</si>
  <si>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</si>
  <si>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</si>
  <si>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</si>
  <si>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</si>
  <si>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</si>
  <si>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</si>
  <si>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</si>
  <si>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</si>
  <si>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</si>
  <si>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</si>
  <si>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</si>
  <si>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</si>
  <si>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</si>
  <si>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</si>
  <si>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</si>
  <si>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</si>
  <si>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</si>
  <si>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</si>
  <si>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</si>
  <si>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</si>
  <si>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</si>
  <si>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</si>
  <si>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</si>
  <si>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</si>
  <si>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</si>
  <si>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</si>
  <si>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</si>
  <si>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</si>
  <si>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</si>
  <si>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</si>
  <si>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</si>
  <si>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</si>
  <si>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</si>
  <si>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</si>
  <si>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</si>
  <si>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</si>
  <si>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</si>
  <si>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</si>
  <si>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</si>
  <si>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</si>
  <si>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</si>
  <si>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</si>
  <si>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</si>
  <si>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</si>
  <si>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</si>
  <si>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</si>
  <si>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</si>
  <si>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</si>
  <si>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</si>
  <si>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</si>
  <si>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</si>
  <si>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</si>
  <si>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</si>
  <si>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</si>
  <si>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</si>
  <si>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</si>
  <si>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</si>
  <si>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</si>
  <si>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</si>
  <si>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</si>
  <si>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</si>
  <si>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</si>
  <si>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</si>
  <si>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</si>
  <si>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</si>
  <si>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</si>
  <si>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</si>
  <si>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</si>
  <si>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</si>
  <si>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</si>
  <si>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</si>
  <si>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</si>
  <si>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</si>
  <si>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</si>
  <si>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</si>
  <si>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</si>
  <si>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</si>
  <si>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</si>
  <si>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</si>
  <si>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</si>
  <si>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</si>
  <si>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</si>
  <si>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</si>
  <si>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</si>
  <si>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</si>
  <si>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</si>
  <si>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</si>
  <si>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</si>
  <si>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</si>
  <si>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</si>
  <si>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</si>
  <si>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</si>
  <si>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</si>
  <si>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</si>
  <si>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</si>
  <si>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</si>
  <si>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</si>
  <si>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</si>
  <si>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</si>
  <si>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</si>
  <si>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</si>
  <si>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</si>
  <si>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</si>
  <si>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</si>
  <si>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</si>
  <si>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</si>
  <si>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</si>
  <si>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</si>
  <si>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</si>
  <si>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</si>
  <si>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</si>
  <si>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</si>
  <si>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</si>
  <si>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</si>
  <si>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</si>
  <si>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</si>
  <si>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</si>
  <si>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</si>
  <si>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</si>
  <si>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</si>
  <si>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</si>
  <si>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</si>
  <si>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</si>
  <si>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</si>
  <si>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</si>
  <si>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</si>
  <si>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</si>
  <si>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</si>
  <si>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</si>
  <si>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</si>
  <si>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</si>
  <si>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</si>
  <si>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</si>
  <si>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</si>
  <si>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</si>
  <si>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</si>
  <si>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</si>
  <si>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</si>
  <si>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</si>
  <si>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</si>
  <si>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</si>
  <si>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</si>
  <si>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</si>
  <si>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</si>
  <si>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</si>
  <si>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</si>
  <si>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</si>
  <si>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</si>
  <si>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</si>
  <si>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</si>
  <si>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</si>
  <si>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</si>
  <si>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</si>
  <si>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</si>
  <si>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</si>
  <si>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</si>
  <si>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</si>
  <si>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</si>
  <si>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</si>
  <si>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</si>
  <si>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</si>
  <si>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</si>
  <si>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</si>
  <si>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</si>
  <si>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</si>
  <si>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</si>
  <si>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</si>
  <si>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</si>
  <si>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</si>
  <si>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</si>
  <si>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</si>
  <si>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</si>
  <si>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</si>
  <si>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</si>
  <si>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</si>
  <si>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</si>
  <si>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</si>
  <si>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</si>
  <si>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</si>
  <si>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</si>
  <si>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</si>
  <si>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</si>
  <si>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</si>
  <si>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</si>
  <si>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</si>
  <si>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</si>
  <si>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</si>
  <si>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</si>
  <si>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</si>
  <si>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</si>
  <si>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</si>
  <si>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</si>
  <si>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</si>
  <si>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</si>
  <si>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</si>
  <si>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</si>
  <si>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</si>
  <si>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</si>
  <si>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</si>
  <si>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</si>
  <si>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</si>
  <si>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</si>
  <si>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</si>
  <si>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</si>
  <si>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</si>
  <si>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</si>
  <si>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</si>
  <si>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</si>
  <si>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</si>
  <si>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</si>
  <si>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</si>
  <si>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</si>
  <si>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</si>
  <si>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</si>
  <si>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</si>
  <si>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</si>
  <si>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</si>
  <si>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</si>
  <si>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</si>
  <si>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</si>
  <si>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</si>
  <si>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</si>
  <si>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</si>
  <si>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</si>
  <si>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</si>
  <si>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</si>
  <si>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</si>
  <si>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</si>
  <si>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</si>
  <si>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</si>
  <si>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</si>
  <si>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</si>
  <si>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</si>
  <si>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</si>
  <si>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</si>
  <si>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</si>
  <si>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</si>
  <si>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</si>
  <si>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</si>
  <si>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</si>
  <si>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</si>
  <si>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</si>
  <si>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</si>
  <si>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</si>
  <si>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</si>
  <si>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</si>
  <si>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</si>
  <si>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</si>
  <si>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</si>
  <si>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</si>
  <si>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</si>
  <si>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</si>
  <si>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</si>
  <si>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</si>
  <si>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</si>
  <si>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</si>
  <si>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</si>
  <si>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</si>
  <si>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</si>
  <si>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</si>
  <si>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</si>
  <si>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</si>
  <si>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</si>
  <si>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</si>
  <si>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</si>
  <si>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</si>
  <si>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</si>
  <si>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</si>
  <si>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</si>
  <si>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</si>
  <si>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</si>
  <si>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</si>
  <si>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</si>
  <si>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</si>
  <si>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</si>
  <si>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</si>
  <si>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</si>
  <si>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</si>
  <si>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</si>
  <si>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</si>
  <si>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</si>
  <si>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</si>
  <si>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</si>
  <si>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</si>
  <si>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</si>
  <si>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</si>
  <si>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</si>
  <si>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</si>
  <si>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</si>
  <si>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</si>
  <si>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</si>
  <si>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</si>
  <si>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</si>
  <si>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</si>
  <si>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</si>
  <si>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</si>
  <si>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</si>
  <si>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</si>
  <si>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</si>
  <si>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</si>
  <si>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</si>
  <si>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</si>
  <si>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</si>
  <si>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</si>
  <si>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</si>
  <si>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</si>
  <si>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</si>
  <si>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</si>
  <si>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</si>
  <si>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</si>
  <si>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</si>
  <si>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</si>
  <si>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</si>
  <si>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</si>
  <si>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</si>
  <si>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</si>
  <si>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</si>
  <si>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</si>
  <si>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</si>
  <si>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</si>
  <si>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</si>
  <si>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</si>
  <si>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</si>
  <si>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</si>
  <si>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</si>
  <si>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</si>
  <si>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</si>
  <si>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</si>
  <si>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</si>
  <si>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</si>
  <si>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</si>
  <si>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</si>
  <si>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</si>
  <si>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</si>
  <si>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</si>
  <si>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</si>
  <si>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</si>
  <si>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</si>
  <si>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</si>
  <si>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</si>
  <si>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</si>
  <si>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</si>
  <si>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</si>
  <si>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</si>
  <si>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</si>
  <si>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</si>
  <si>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</si>
  <si>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</si>
  <si>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</si>
  <si>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</si>
  <si>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</si>
  <si>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</si>
  <si>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</si>
  <si>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</si>
  <si>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</si>
  <si>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</si>
  <si>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</si>
  <si>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</si>
  <si>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</si>
  <si>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</si>
  <si>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</si>
  <si>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</si>
  <si>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</si>
  <si>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</si>
  <si>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</si>
  <si>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</si>
  <si>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</si>
  <si>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</si>
  <si>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</si>
  <si>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</si>
  <si>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</si>
  <si>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</si>
  <si>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</si>
  <si>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</si>
  <si>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</si>
  <si>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</si>
  <si>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</si>
  <si>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</si>
  <si>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</si>
  <si>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</si>
  <si>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</si>
  <si>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</si>
  <si>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</si>
  <si>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</si>
  <si>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</si>
  <si>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</si>
  <si>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</si>
  <si>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</si>
  <si>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</si>
  <si>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</si>
  <si>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</si>
  <si>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</si>
  <si>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</si>
  <si>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</si>
  <si>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</si>
  <si>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</si>
  <si>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</si>
  <si>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</si>
  <si>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</si>
  <si>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</si>
  <si>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</si>
  <si>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</si>
  <si>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</si>
  <si>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</si>
  <si>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</si>
  <si>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</si>
  <si>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</si>
  <si>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</si>
  <si>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</si>
  <si>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</si>
  <si>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</si>
  <si>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</si>
  <si>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</si>
  <si>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</si>
  <si>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</si>
  <si>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</si>
  <si>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</si>
  <si>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</si>
  <si>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</si>
  <si>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</si>
  <si>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</si>
  <si>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</si>
  <si>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</si>
  <si>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</si>
  <si>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</si>
  <si>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</si>
  <si>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</si>
  <si>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</si>
  <si>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</si>
  <si>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</si>
  <si>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</si>
  <si>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</si>
  <si>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</si>
  <si>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</si>
  <si>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</si>
  <si>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</si>
  <si>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</si>
  <si>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</si>
  <si>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</si>
  <si>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</si>
  <si>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</si>
  <si>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</si>
  <si>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</si>
  <si>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</si>
  <si>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</si>
  <si>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</si>
  <si>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</si>
  <si>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</si>
  <si>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</si>
  <si>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</si>
  <si>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</si>
  <si>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</si>
  <si>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</si>
  <si>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</si>
  <si>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</si>
  <si>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</si>
  <si>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</si>
  <si>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</si>
  <si>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</si>
  <si>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</si>
  <si>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</si>
  <si>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</si>
  <si>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</si>
  <si>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</si>
  <si>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</si>
  <si>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</si>
  <si>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</si>
  <si>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</si>
  <si>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</si>
  <si>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</si>
  <si>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</si>
  <si>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</si>
  <si>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</si>
  <si>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</si>
  <si>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</si>
  <si>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</si>
  <si>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</si>
  <si>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</si>
  <si>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</si>
  <si>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</si>
  <si>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</si>
  <si>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</si>
  <si>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</si>
  <si>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</si>
  <si>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</si>
  <si>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</si>
  <si>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</si>
  <si>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</si>
  <si>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</si>
  <si>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</si>
  <si>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</si>
  <si>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</si>
  <si>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</si>
  <si>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</si>
  <si>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</si>
  <si>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</si>
  <si>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</si>
  <si>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</si>
  <si>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</si>
  <si>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</si>
  <si>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</si>
  <si>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</si>
  <si>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</si>
  <si>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</si>
  <si>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</si>
  <si>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</si>
  <si>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</si>
  <si>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</si>
  <si>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</si>
  <si>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</si>
  <si>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</si>
  <si>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</si>
  <si>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</si>
  <si>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</si>
  <si>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</si>
  <si>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</si>
  <si>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</si>
  <si>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</si>
  <si>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</si>
  <si>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</si>
  <si>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</si>
  <si>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</si>
  <si>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</si>
  <si>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</si>
  <si>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</si>
  <si>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</si>
  <si>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</si>
  <si>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</si>
  <si>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</si>
  <si>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</si>
  <si>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</si>
  <si>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</si>
  <si>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</si>
  <si>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</si>
  <si>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</si>
  <si>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</si>
  <si>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</si>
  <si>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</si>
  <si>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</si>
  <si>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</si>
  <si>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</si>
  <si>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</si>
  <si>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</si>
  <si>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</si>
  <si>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</si>
  <si>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</si>
  <si>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</si>
  <si>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</si>
  <si>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</si>
  <si>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</si>
  <si>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</si>
  <si>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</si>
  <si>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</si>
  <si>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</si>
  <si>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</si>
  <si>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</si>
  <si>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</si>
  <si>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</si>
  <si>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</si>
  <si>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</si>
  <si>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</si>
  <si>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</si>
  <si>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</si>
  <si>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</si>
  <si>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</si>
  <si>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</si>
  <si>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</si>
  <si>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</si>
  <si>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</si>
  <si>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</si>
  <si>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</si>
  <si>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</si>
  <si>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</si>
  <si>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</si>
  <si>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</si>
  <si>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</si>
  <si>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</si>
  <si>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</si>
  <si>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</si>
  <si>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</si>
  <si>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</si>
  <si>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</si>
  <si>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</si>
  <si>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</si>
  <si>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</si>
  <si>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</si>
  <si>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</si>
  <si>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</si>
  <si>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</si>
  <si>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</si>
  <si>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</si>
  <si>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</si>
  <si>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</si>
  <si>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</si>
  <si>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</si>
  <si>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</si>
  <si>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</si>
  <si>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</si>
  <si>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</si>
  <si>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</si>
  <si>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</si>
  <si>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</si>
  <si>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</si>
  <si>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</si>
  <si>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</si>
  <si>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</si>
  <si>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</si>
  <si>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</si>
  <si>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</si>
  <si>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</si>
  <si>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</si>
  <si>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</si>
  <si>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</si>
  <si>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</si>
  <si>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</si>
  <si>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</si>
  <si>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</si>
  <si>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</si>
  <si>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</si>
  <si>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</si>
  <si>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</si>
  <si>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</si>
  <si>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</si>
  <si>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</si>
  <si>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</si>
  <si>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</si>
  <si>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</si>
  <si>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</si>
  <si>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</si>
  <si>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</si>
  <si>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</si>
  <si>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</si>
  <si>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</si>
  <si>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</si>
  <si>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</si>
  <si>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</si>
  <si>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</si>
  <si>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</si>
  <si>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</si>
  <si>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</si>
  <si>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</si>
  <si>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</si>
  <si>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</si>
  <si>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</si>
  <si>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</si>
  <si>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</si>
  <si>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</si>
  <si>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</si>
  <si>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</si>
  <si>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</si>
  <si>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</si>
  <si>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</si>
  <si>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</si>
  <si>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</si>
  <si>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</si>
  <si>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</si>
  <si>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</si>
  <si>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</si>
  <si>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</si>
  <si>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</si>
  <si>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</si>
  <si>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</si>
  <si>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</si>
  <si>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</si>
  <si>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</si>
  <si>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</si>
  <si>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</si>
  <si>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</si>
  <si>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</si>
  <si>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</si>
  <si>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</si>
  <si>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</si>
  <si>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</si>
  <si>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</si>
  <si>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</si>
  <si>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</si>
  <si>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</si>
  <si>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</si>
  <si>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</si>
  <si>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</si>
  <si>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</si>
  <si>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</si>
  <si>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</si>
  <si>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</si>
  <si>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</si>
  <si>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</si>
  <si>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</si>
  <si>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</si>
  <si>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</si>
  <si>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</si>
  <si>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</si>
  <si>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</si>
  <si>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</si>
  <si>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</si>
  <si>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</si>
  <si>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</si>
  <si>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</si>
  <si>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</si>
  <si>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</si>
  <si>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</si>
  <si>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</si>
  <si>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</si>
  <si>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</si>
  <si>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</si>
  <si>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</si>
  <si>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</si>
  <si>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</si>
  <si>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</si>
  <si>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</si>
  <si>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</si>
  <si>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</si>
  <si>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</si>
  <si>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</si>
  <si>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</si>
  <si>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</si>
  <si>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</si>
  <si>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</si>
  <si>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</si>
  <si>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</si>
  <si>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</si>
  <si>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</si>
  <si>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</si>
  <si>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</si>
  <si>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</si>
  <si>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</si>
  <si>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</si>
  <si>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</si>
  <si>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</si>
  <si>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</si>
  <si>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</si>
  <si>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</si>
  <si>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</si>
  <si>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</si>
  <si>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</si>
  <si>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</si>
  <si>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</si>
  <si>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</si>
  <si>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</si>
  <si>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</si>
  <si>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</si>
  <si>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</si>
  <si>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</si>
  <si>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</si>
  <si>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</si>
  <si>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</si>
  <si>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</si>
  <si>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</si>
  <si>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</si>
  <si>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</si>
  <si>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</si>
  <si>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</si>
  <si>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</si>
  <si>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</si>
  <si>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</si>
  <si>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</si>
  <si>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</si>
  <si>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</si>
  <si>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</si>
  <si>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</si>
  <si>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</si>
  <si>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</si>
  <si>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</si>
  <si>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</si>
  <si>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</si>
  <si>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</si>
  <si>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</si>
  <si>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</si>
  <si>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</si>
  <si>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</si>
  <si>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</si>
  <si>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</si>
  <si>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</si>
  <si>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</si>
  <si>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</si>
  <si>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</si>
  <si>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</si>
  <si>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</si>
  <si>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</si>
  <si>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</si>
  <si>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</si>
  <si>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</si>
  <si>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</si>
  <si>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</si>
  <si>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</si>
  <si>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</si>
  <si>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</si>
  <si>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</si>
  <si>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</si>
  <si>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</si>
  <si>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</si>
  <si>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</si>
  <si>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</si>
  <si>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</si>
  <si>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</si>
  <si>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</si>
  <si>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</si>
  <si>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</si>
  <si>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</si>
  <si>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</si>
  <si>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</si>
  <si>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</si>
  <si>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</si>
  <si>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</si>
  <si>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</si>
  <si>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</si>
  <si>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</si>
  <si>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</si>
  <si>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</si>
  <si>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</si>
  <si>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</si>
  <si>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</si>
  <si>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</si>
  <si>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</si>
  <si>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</si>
  <si>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</si>
  <si>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</si>
  <si>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</si>
  <si>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</si>
  <si>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</si>
  <si>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</si>
  <si>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</si>
  <si>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</si>
  <si>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</si>
  <si>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</si>
  <si>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</si>
  <si>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</si>
  <si>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</si>
  <si>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</si>
  <si>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</si>
  <si>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</si>
  <si>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</si>
  <si>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</si>
  <si>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</si>
  <si>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</si>
  <si>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</si>
  <si>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</si>
  <si>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</si>
  <si>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</si>
  <si>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</si>
  <si>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</si>
  <si>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</si>
  <si>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</si>
  <si>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</si>
  <si>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</si>
  <si>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</si>
  <si>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</si>
  <si>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</si>
  <si>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</si>
  <si>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</si>
  <si>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</si>
  <si>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</si>
  <si>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</si>
  <si>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</si>
  <si>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</si>
  <si>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</si>
  <si>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</si>
  <si>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</si>
  <si>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</si>
  <si>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</si>
  <si>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</si>
  <si>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</si>
  <si>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</si>
  <si>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</si>
  <si>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</si>
  <si>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</si>
  <si>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</si>
  <si>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</si>
  <si>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</si>
  <si>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</si>
  <si>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</si>
  <si>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</si>
  <si>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</si>
  <si>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</si>
  <si>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</si>
  <si>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</si>
  <si>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</si>
  <si>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</si>
  <si>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</si>
  <si>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</si>
  <si>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</si>
  <si>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</si>
  <si>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</si>
  <si>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</si>
  <si>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</si>
  <si>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</si>
  <si>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</si>
  <si>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</si>
  <si>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</si>
  <si>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</si>
  <si>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</si>
  <si>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</si>
  <si>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</si>
  <si>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</si>
  <si>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</si>
  <si>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</si>
  <si>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</si>
  <si>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</si>
  <si>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</si>
  <si>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</si>
  <si>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</si>
  <si>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</si>
  <si>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</si>
  <si>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</si>
  <si>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</si>
  <si>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</si>
  <si>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</si>
  <si>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</si>
  <si>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</si>
  <si>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</si>
  <si>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</si>
  <si>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</si>
  <si>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</si>
  <si>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</si>
  <si>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</si>
  <si>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</si>
  <si>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</si>
  <si>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</si>
  <si>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</si>
  <si>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</si>
  <si>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</si>
  <si>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</si>
  <si>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</si>
  <si>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</si>
  <si>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</si>
  <si>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</si>
  <si>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</si>
  <si>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</si>
  <si>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</si>
  <si>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</si>
  <si>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</si>
  <si>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</si>
  <si>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</si>
  <si>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</si>
  <si>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</si>
  <si>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</si>
  <si>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</si>
  <si>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</si>
  <si>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</si>
  <si>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</si>
  <si>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</si>
  <si>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</si>
  <si>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</si>
  <si>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</si>
  <si>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</si>
  <si>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</si>
  <si>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</si>
  <si>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</si>
  <si>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</si>
  <si>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</si>
  <si>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</si>
  <si>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</si>
  <si>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</si>
  <si>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</si>
  <si>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</si>
  <si>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</si>
  <si>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</si>
  <si>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</si>
  <si>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</si>
  <si>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</si>
  <si>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</si>
  <si>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</si>
  <si>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</si>
  <si>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</si>
  <si>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</si>
  <si>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</si>
  <si>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</si>
  <si>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</si>
  <si>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</si>
  <si>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</si>
  <si>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</si>
  <si>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</si>
  <si>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</si>
  <si>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</si>
  <si>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</si>
  <si>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</si>
  <si>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</si>
  <si>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</si>
  <si>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</si>
  <si>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</si>
  <si>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</si>
  <si>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</si>
  <si>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</si>
  <si>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</si>
  <si>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</si>
  <si>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</si>
  <si>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</si>
  <si>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</si>
  <si>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</si>
  <si>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</si>
  <si>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</si>
  <si>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</si>
  <si>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</si>
  <si>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</si>
  <si>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</si>
  <si>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</si>
  <si>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</si>
  <si>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</si>
  <si>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</si>
  <si>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</si>
  <si>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</si>
  <si>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</si>
  <si>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</si>
  <si>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</si>
  <si>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</si>
  <si>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</si>
  <si>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</si>
  <si>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</si>
  <si>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</si>
  <si>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</si>
  <si>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</si>
  <si>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</si>
  <si>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</si>
  <si>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</si>
  <si>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</si>
  <si>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</si>
  <si>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</si>
  <si>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</si>
  <si>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</si>
  <si>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</si>
  <si>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</si>
  <si>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</si>
  <si>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</si>
  <si>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</si>
  <si>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</si>
  <si>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</si>
  <si>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</si>
  <si>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</si>
  <si>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</si>
  <si>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</si>
  <si>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</si>
  <si>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</si>
  <si>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</si>
  <si>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</si>
  <si>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</si>
  <si>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</si>
  <si>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</si>
  <si>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</si>
  <si>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</si>
  <si>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</si>
  <si>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</si>
  <si>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</si>
  <si>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</si>
  <si>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</si>
  <si>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</si>
  <si>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</si>
  <si>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</si>
  <si>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</si>
  <si>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</si>
  <si>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</si>
  <si>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</si>
  <si>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</si>
  <si>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</si>
  <si>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</si>
  <si>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</si>
  <si>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</si>
  <si>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</si>
  <si>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</si>
  <si>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</si>
  <si>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</si>
  <si>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</si>
  <si>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</si>
  <si>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</si>
  <si>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</si>
  <si>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</si>
  <si>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</si>
  <si>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</si>
  <si>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</si>
  <si>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</si>
  <si>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</si>
  <si>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</si>
  <si>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</si>
  <si>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</si>
  <si>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</si>
  <si>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</si>
  <si>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</si>
  <si>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</si>
  <si>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</si>
  <si>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</si>
  <si>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</si>
  <si>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</si>
  <si>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</si>
  <si>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</si>
  <si>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</si>
  <si>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</si>
  <si>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</si>
  <si>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</si>
  <si>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</si>
  <si>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</si>
  <si>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</si>
  <si>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</si>
  <si>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</si>
  <si>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</si>
  <si>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</si>
  <si>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</si>
  <si>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</si>
  <si>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</si>
  <si>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</si>
  <si>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</si>
  <si>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</si>
  <si>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</si>
  <si>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</si>
  <si>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</si>
  <si>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</si>
  <si>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</si>
  <si>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</si>
  <si>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</si>
  <si>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</si>
  <si>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</si>
  <si>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</si>
  <si>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</si>
  <si>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</si>
  <si>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</si>
  <si>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</si>
  <si>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</si>
  <si>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</si>
  <si>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</si>
  <si>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</si>
  <si>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</si>
  <si>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</si>
  <si>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</si>
  <si>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</si>
  <si>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</si>
  <si>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</si>
  <si>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</si>
  <si>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</si>
  <si>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</si>
  <si>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</si>
  <si>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</si>
  <si>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</si>
  <si>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</si>
  <si>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</si>
  <si>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</si>
  <si>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</si>
  <si>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</si>
  <si>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</si>
  <si>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</si>
  <si>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</si>
  <si>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</si>
  <si>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</si>
  <si>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</si>
  <si>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</si>
  <si>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</si>
  <si>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</si>
  <si>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</si>
  <si>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</si>
  <si>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</si>
  <si>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</si>
  <si>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</si>
  <si>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</si>
  <si>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</si>
  <si>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</si>
  <si>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</si>
  <si>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</si>
  <si>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</si>
  <si>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</si>
  <si>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</si>
  <si>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</si>
  <si>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</si>
  <si>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</si>
  <si>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</si>
  <si>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</si>
  <si>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</si>
  <si>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</si>
  <si>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</si>
  <si>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</si>
  <si>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</si>
  <si>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</si>
  <si>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</si>
  <si>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</si>
  <si>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</si>
  <si>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</si>
  <si>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</si>
  <si>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</si>
  <si>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</si>
  <si>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</si>
  <si>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</si>
  <si>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</si>
  <si>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</si>
  <si>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</si>
  <si>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</si>
  <si>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</si>
  <si>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</si>
  <si>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</si>
  <si>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</si>
  <si>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</si>
  <si>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</si>
  <si>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</si>
  <si>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</si>
  <si>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</si>
  <si>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</si>
  <si>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</si>
  <si>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</si>
  <si>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</si>
  <si>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</si>
  <si>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</si>
  <si>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</si>
  <si>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</si>
  <si>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</si>
  <si>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</si>
  <si>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</si>
  <si>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</si>
  <si>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</si>
  <si>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</si>
  <si>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</si>
  <si>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</si>
  <si>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</si>
  <si>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</si>
  <si>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</si>
  <si>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</si>
  <si>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</si>
  <si>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</si>
  <si>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</si>
  <si>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</si>
  <si>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</si>
  <si>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</si>
  <si>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</si>
  <si>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</si>
  <si>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</si>
  <si>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</si>
  <si>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</si>
  <si>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</si>
  <si>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</si>
  <si>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</si>
  <si>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</si>
  <si>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</si>
  <si>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</si>
  <si>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</si>
  <si>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</si>
  <si>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</si>
  <si>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</si>
  <si>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</si>
  <si>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</si>
  <si>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</si>
  <si>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</si>
  <si>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</si>
  <si>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</si>
  <si>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</si>
  <si>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</si>
  <si>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</si>
  <si>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</si>
  <si>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</si>
  <si>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</si>
  <si>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</si>
  <si>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</si>
  <si>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</si>
  <si>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</si>
  <si>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</si>
  <si>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</si>
  <si>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</si>
  <si>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</si>
  <si>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</si>
  <si>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</si>
  <si>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</si>
  <si>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</si>
  <si>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</si>
  <si>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Profit of Rs.20/-</t>
  </si>
  <si>
    <t>Profit of Rs.12.5/-</t>
  </si>
  <si>
    <t>Profit of Rs.22.5/-</t>
  </si>
  <si>
    <t>18000-18500</t>
  </si>
  <si>
    <t>670-680</t>
  </si>
  <si>
    <t>Profit of Rs.26/-</t>
  </si>
  <si>
    <t>Loss of Rs.65/-</t>
  </si>
  <si>
    <t>Part Profit of Rs.46/-</t>
  </si>
  <si>
    <t>2000-2100</t>
  </si>
  <si>
    <t>1080-1120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</si>
  <si>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</si>
  <si>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</si>
  <si>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</si>
  <si>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</si>
  <si>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</si>
  <si>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</si>
  <si>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Part Profit of Rs.65/-</t>
  </si>
  <si>
    <t>BANKNIFTY 21500 PE 16-JUL</t>
  </si>
  <si>
    <t>600-700</t>
  </si>
  <si>
    <t>Part Profit of Rs.40/-</t>
  </si>
  <si>
    <t>935-943</t>
  </si>
  <si>
    <t>1020-1050</t>
  </si>
  <si>
    <t>112-115</t>
  </si>
  <si>
    <t>5700-5500</t>
  </si>
  <si>
    <t>260-265</t>
  </si>
  <si>
    <t>600-610</t>
  </si>
  <si>
    <t>1250-1270</t>
  </si>
  <si>
    <t>Loss of Rs.40/-</t>
  </si>
  <si>
    <t>Profit of Rs.540/-</t>
  </si>
  <si>
    <t>Profit of Rs.35.5/-</t>
  </si>
  <si>
    <t>Profit of Rs.13/-</t>
  </si>
  <si>
    <t>550-540</t>
  </si>
  <si>
    <t>NIFTY 23-JUL 10200 PE</t>
  </si>
  <si>
    <t>10500-10400</t>
  </si>
  <si>
    <t>300</t>
  </si>
  <si>
    <t>Loss of Rs.230/-</t>
  </si>
  <si>
    <t xml:space="preserve">Sell </t>
  </si>
  <si>
    <t>18000-17500</t>
  </si>
  <si>
    <t>394-398</t>
  </si>
  <si>
    <t>440-450</t>
  </si>
  <si>
    <t xml:space="preserve">CUMMINSIND 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</si>
  <si>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</si>
  <si>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</si>
  <si>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</si>
  <si>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</si>
  <si>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</si>
  <si>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</si>
  <si>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</si>
  <si>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</si>
  <si>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</si>
  <si>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</si>
  <si>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</si>
  <si>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</si>
  <si>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</si>
  <si>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</si>
  <si>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Loss of Rs.34/-</t>
  </si>
  <si>
    <t>All charges</t>
  </si>
  <si>
    <t>Profit of Rs.305/-</t>
  </si>
  <si>
    <t>137-135</t>
  </si>
  <si>
    <t>Profit of Rs.2.25/-</t>
  </si>
  <si>
    <t>240-242</t>
  </si>
  <si>
    <t>80-84</t>
  </si>
  <si>
    <t>96</t>
  </si>
  <si>
    <t>75</t>
  </si>
  <si>
    <t>Profit of Rs.95/-</t>
  </si>
  <si>
    <t>Loss of Rs.7/-</t>
  </si>
  <si>
    <t>Profit of Rs.950/-</t>
  </si>
  <si>
    <t>Part Profit of Rs.105/-</t>
  </si>
  <si>
    <t>Part Profit of Rs.3.5/-</t>
  </si>
  <si>
    <t>Profit of Rs.6/-</t>
  </si>
  <si>
    <t>Profit of Rs.4.25/-</t>
  </si>
  <si>
    <t>257-255</t>
  </si>
  <si>
    <t>172-175</t>
  </si>
  <si>
    <t>80</t>
  </si>
  <si>
    <t>115</t>
  </si>
  <si>
    <t>-20</t>
  </si>
  <si>
    <t>-22.5</t>
  </si>
  <si>
    <t>Profit of Rs.92.5/-</t>
  </si>
  <si>
    <t>265-270</t>
  </si>
  <si>
    <t>Profit of Rs.940/-</t>
  </si>
  <si>
    <t>320-330</t>
  </si>
  <si>
    <t>Profit of Rs.2.5/-</t>
  </si>
  <si>
    <t>99-97</t>
  </si>
  <si>
    <t>Loss of Rs.4,75/-</t>
  </si>
  <si>
    <t>Profit of Rs.8.5/-</t>
  </si>
  <si>
    <t>SBIN JULY FUT</t>
  </si>
  <si>
    <t>SBIN JUL 195 CE</t>
  </si>
  <si>
    <t>Part profit of Rs.12/-</t>
  </si>
  <si>
    <t>AMFL</t>
  </si>
  <si>
    <t>DEVABHAI NAGJIBHAI DESAI</t>
  </si>
  <si>
    <t>Profit of Rs.27.50/-</t>
  </si>
  <si>
    <t>Profit of Rs.17.50/-</t>
  </si>
  <si>
    <t>5</t>
  </si>
  <si>
    <t>Part Profit of Rs.52.5/-</t>
  </si>
  <si>
    <t>NIFTY JULY FUT</t>
  </si>
  <si>
    <t>NIFTY 30-JUL 10500 PE</t>
  </si>
  <si>
    <t>3.3</t>
  </si>
  <si>
    <t>-0.5</t>
  </si>
  <si>
    <t>Profit of Rs.3.25/-</t>
  </si>
  <si>
    <t>365-370</t>
  </si>
  <si>
    <t>Profit of Rs.23.50/-</t>
  </si>
  <si>
    <t>380-385</t>
  </si>
  <si>
    <t xml:space="preserve">NESTLEIND 18000 CE JUL </t>
  </si>
  <si>
    <t>350-400</t>
  </si>
  <si>
    <t>1350-1370</t>
  </si>
  <si>
    <t>1250-1260</t>
  </si>
  <si>
    <t>Profit of Rs.14.5/-</t>
  </si>
  <si>
    <t>Profit of Rs.5/-</t>
  </si>
  <si>
    <t>Profit of Rs.16/-</t>
  </si>
  <si>
    <t>Profit of Rs.42.5/-</t>
  </si>
  <si>
    <t>-185</t>
  </si>
  <si>
    <t>Loss of Rs.140/-</t>
  </si>
  <si>
    <t>107-105</t>
  </si>
  <si>
    <t>Profit of Rs.2.15/-</t>
  </si>
  <si>
    <t>Loss of Rs.27/-</t>
  </si>
  <si>
    <t>1540-1560</t>
  </si>
  <si>
    <t>BANKNIFTY 21800 PE 23-JUL</t>
  </si>
  <si>
    <t>140-150</t>
  </si>
  <si>
    <t>450-500</t>
  </si>
  <si>
    <t>CHANDRA GHOSH</t>
  </si>
  <si>
    <t>Part Profit of Rs.16.5/-</t>
  </si>
  <si>
    <t>653-657</t>
  </si>
  <si>
    <t>720-730</t>
  </si>
  <si>
    <t>Profit of Rs.38/-</t>
  </si>
  <si>
    <t>260-258</t>
  </si>
  <si>
    <t>Profit of Rs.1.5/-</t>
  </si>
  <si>
    <t>AMBUJACEM 195 PE JUL</t>
  </si>
  <si>
    <t>4.5-5</t>
  </si>
  <si>
    <t>Profit of Rs.1.65/-</t>
  </si>
  <si>
    <t>SRTRANS-RE</t>
  </si>
  <si>
    <t>Shriram Transport RE</t>
  </si>
  <si>
    <t>17000-17060</t>
  </si>
  <si>
    <t>18500-19000</t>
  </si>
  <si>
    <t>580-570</t>
  </si>
  <si>
    <t xml:space="preserve">LICHSGFIN </t>
  </si>
  <si>
    <t>264-260</t>
  </si>
  <si>
    <t>Profit of Rs.11.50/-</t>
  </si>
  <si>
    <t>Profit of Rs.4.5/-</t>
  </si>
  <si>
    <t>Profit of Rs.8/-</t>
  </si>
  <si>
    <t>NIFTY 30-JUL 10900 PE</t>
  </si>
  <si>
    <t>74-78</t>
  </si>
  <si>
    <t>11100-11120</t>
  </si>
  <si>
    <t>Profit of Rs.65/-</t>
  </si>
  <si>
    <t>65</t>
  </si>
  <si>
    <t>ACEMEN</t>
  </si>
  <si>
    <t>UTASAV SUMANCHANDRA SHAH</t>
  </si>
  <si>
    <t>NAVEEN GUPTA</t>
  </si>
  <si>
    <t>ROSHANI SUDARSHAN PALKAR</t>
  </si>
  <si>
    <t>SAHADEVSINGHROWA</t>
  </si>
  <si>
    <t>JINE ANIL VASWANI</t>
  </si>
  <si>
    <t>DECCAN</t>
  </si>
  <si>
    <t>BUSHRA MOHD FARHAN ATTARWALA</t>
  </si>
  <si>
    <t>SALMA MOHAMMED RIZWAN ATTARWALA</t>
  </si>
  <si>
    <t>NIRAJ</t>
  </si>
  <si>
    <t>MALA SINHA</t>
  </si>
  <si>
    <t>ONTIC</t>
  </si>
  <si>
    <t>MAHAVIRBHAI BABUBHAI TIWARI</t>
  </si>
  <si>
    <t>VARSHABEN RAJNIKANT SHAH</t>
  </si>
  <si>
    <t>PRISMMEDI</t>
  </si>
  <si>
    <t>MANISH NITIN THAKUR</t>
  </si>
  <si>
    <t>SAGARPROD</t>
  </si>
  <si>
    <t>TALISMAN SECURITIES PRIVATE LIMITED</t>
  </si>
  <si>
    <t>SANJIB CHAKRABORTY</t>
  </si>
  <si>
    <t>SHANGAR</t>
  </si>
  <si>
    <t>NIRAJ HARSUKHLAL SANGHAVI</t>
  </si>
  <si>
    <t>RANJANBEN BIPINCHANDRA MEHTA</t>
  </si>
  <si>
    <t>VIRTUE CERAMICS PRIVATE LIMITED .</t>
  </si>
  <si>
    <t>KHANAK BUDHIRAJA</t>
  </si>
  <si>
    <t>AVIATOR GLOBAL INVESTMENT FUND</t>
  </si>
  <si>
    <t>DSML</t>
  </si>
  <si>
    <t>Debock Sale Marketing Ltd</t>
  </si>
  <si>
    <t>MANJU VIJAY BOCHIWAL</t>
  </si>
  <si>
    <t>Oil Country Tubular Ltd</t>
  </si>
  <si>
    <t>RAJA GIRIDHAR KUMAR  NIMMAGADDA</t>
  </si>
  <si>
    <t>SILGO</t>
  </si>
  <si>
    <t>Silgo Retail Limited</t>
  </si>
  <si>
    <t>PRATIK PARESH SHAH HUF</t>
  </si>
  <si>
    <t>NIRAJ DAMJI GADA</t>
  </si>
  <si>
    <t>SOCIETE GENERALE</t>
  </si>
  <si>
    <t>Superhouse Limited</t>
  </si>
  <si>
    <t>BEENA JAIN</t>
  </si>
  <si>
    <t>TEMBO</t>
  </si>
  <si>
    <t>Tembo Global Ind Ltd</t>
  </si>
  <si>
    <t>VINOD HARILAL JHAVERI</t>
  </si>
  <si>
    <t>Trident Limited</t>
  </si>
  <si>
    <t>TRIDENT GROUP LIMITED</t>
  </si>
  <si>
    <t>DRSDILIP</t>
  </si>
  <si>
    <t>DRS Dilip Roadlines Ltd.</t>
  </si>
  <si>
    <t>ARYAMAN CAPITAL MARKETS LIMITED</t>
  </si>
  <si>
    <t>CHOICE EQUITY BROKING PRIVATE LIMITED</t>
  </si>
  <si>
    <t>IndiaMART InterMESH Ltd</t>
  </si>
  <si>
    <t>ACCION FRONTIER INCLUSION MAURITIUS</t>
  </si>
  <si>
    <t>UMW INDIA VENTURES (L) LTD</t>
  </si>
  <si>
    <t>SUULD</t>
  </si>
  <si>
    <t>Suumaya Lifestyle Limited</t>
  </si>
  <si>
    <t>MACRO DEALCOMM PRIVATE LIMITED</t>
  </si>
  <si>
    <t>OVERSKUD MULTI ASSET MANAGEMENT PRIVATE LIMITED</t>
  </si>
  <si>
    <t>VASA</t>
  </si>
  <si>
    <t>Vasa Retail &amp; Oversea Ltd</t>
  </si>
  <si>
    <t>SHRIVASTAV UTSAV PRAMODKUMAR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</si>
</sst>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2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0" fillId="49" borderId="37" xfId="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7" fillId="60" borderId="5" xfId="0" applyNumberFormat="1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16" fontId="49" fillId="58" borderId="37" xfId="160" applyNumberFormat="1" applyFont="1" applyFill="1" applyBorder="1" applyAlignment="1">
      <alignment horizontal="center" vertical="center"/>
    </xf>
    <xf numFmtId="1" fontId="0" fillId="61" borderId="37" xfId="0" applyNumberFormat="1" applyFon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0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  <xf numFmtId="16" fontId="3" fillId="60" borderId="5" xfId="0" applyNumberFormat="1" applyFont="1" applyFill="1" applyBorder="1" applyAlignment="1">
      <alignment horizontal="center" vertical="center"/>
    </xf>
    <xf numFmtId="16" fontId="3" fillId="60" borderId="38" xfId="0" applyNumberFormat="1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44035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6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37" sqref="D3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44035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92" t="s">
        <v>16</v>
      </c>
      <c r="B9" s="594" t="s">
        <v>17</v>
      </c>
      <c r="C9" s="594" t="s">
        <v>18</v>
      </c>
      <c r="D9" s="274" t="s">
        <v>19</v>
      </c>
      <c r="E9" s="274" t="s">
        <v>20</v>
      </c>
      <c r="F9" s="589" t="s">
        <v>21</v>
      </c>
      <c r="G9" s="590"/>
      <c r="H9" s="591"/>
      <c r="I9" s="589" t="s">
        <v>22</v>
      </c>
      <c r="J9" s="590"/>
      <c r="K9" s="591"/>
      <c r="L9" s="274"/>
      <c r="M9" s="281"/>
      <c r="N9" s="281"/>
      <c r="O9" s="281"/>
    </row>
    <row r="10" spans="1:15" ht="59.25" customHeight="1">
      <c r="A10" s="593"/>
      <c r="B10" s="595" t="s">
        <v>17</v>
      </c>
      <c r="C10" s="595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2" t="s">
        <v>34</v>
      </c>
      <c r="C11" s="277" t="s">
        <v>35</v>
      </c>
      <c r="D11" s="303">
        <v>22803.8</v>
      </c>
      <c r="E11" s="303">
        <v>22842.016666666666</v>
      </c>
      <c r="F11" s="315">
        <v>22535.483333333334</v>
      </c>
      <c r="G11" s="315">
        <v>22267.166666666668</v>
      </c>
      <c r="H11" s="315">
        <v>21960.633333333335</v>
      </c>
      <c r="I11" s="315">
        <v>23110.333333333332</v>
      </c>
      <c r="J11" s="315">
        <v>23416.866666666665</v>
      </c>
      <c r="K11" s="315">
        <v>23685.183333333331</v>
      </c>
      <c r="L11" s="302">
        <v>23148.55</v>
      </c>
      <c r="M11" s="302">
        <v>22573.7</v>
      </c>
      <c r="N11" s="319">
        <v>1859850</v>
      </c>
      <c r="O11" s="320">
        <v>6.8311386188376871E-2</v>
      </c>
    </row>
    <row r="12" spans="1:15" ht="15">
      <c r="A12" s="277">
        <v>2</v>
      </c>
      <c r="B12" s="392" t="s">
        <v>34</v>
      </c>
      <c r="C12" s="277" t="s">
        <v>36</v>
      </c>
      <c r="D12" s="316">
        <v>11110.55</v>
      </c>
      <c r="E12" s="316">
        <v>11039.65</v>
      </c>
      <c r="F12" s="317">
        <v>10876.099999999999</v>
      </c>
      <c r="G12" s="317">
        <v>10641.65</v>
      </c>
      <c r="H12" s="317">
        <v>10478.099999999999</v>
      </c>
      <c r="I12" s="317">
        <v>11274.099999999999</v>
      </c>
      <c r="J12" s="317">
        <v>11437.649999999998</v>
      </c>
      <c r="K12" s="317">
        <v>11672.099999999999</v>
      </c>
      <c r="L12" s="304">
        <v>11203.2</v>
      </c>
      <c r="M12" s="304">
        <v>10805.2</v>
      </c>
      <c r="N12" s="319">
        <v>13208850</v>
      </c>
      <c r="O12" s="320">
        <v>-5.9321890398433136E-3</v>
      </c>
    </row>
    <row r="13" spans="1:15" ht="15">
      <c r="A13" s="277">
        <v>3</v>
      </c>
      <c r="B13" s="392" t="s">
        <v>37</v>
      </c>
      <c r="C13" s="277" t="s">
        <v>38</v>
      </c>
      <c r="D13" s="316">
        <v>1377.55</v>
      </c>
      <c r="E13" s="316">
        <v>1378.4333333333334</v>
      </c>
      <c r="F13" s="317">
        <v>1363.5666666666668</v>
      </c>
      <c r="G13" s="317">
        <v>1349.5833333333335</v>
      </c>
      <c r="H13" s="317">
        <v>1334.7166666666669</v>
      </c>
      <c r="I13" s="317">
        <v>1392.4166666666667</v>
      </c>
      <c r="J13" s="317">
        <v>1407.2833333333335</v>
      </c>
      <c r="K13" s="317">
        <v>1421.2666666666667</v>
      </c>
      <c r="L13" s="304">
        <v>1393.3</v>
      </c>
      <c r="M13" s="304">
        <v>1364.45</v>
      </c>
      <c r="N13" s="319">
        <v>2579500</v>
      </c>
      <c r="O13" s="320">
        <v>9.7012029491656967E-4</v>
      </c>
    </row>
    <row r="14" spans="1:15" ht="15">
      <c r="A14" s="277">
        <v>4</v>
      </c>
      <c r="B14" s="392" t="s">
        <v>39</v>
      </c>
      <c r="C14" s="277" t="s">
        <v>40</v>
      </c>
      <c r="D14" s="316">
        <v>169.4</v>
      </c>
      <c r="E14" s="316">
        <v>167.65</v>
      </c>
      <c r="F14" s="317">
        <v>164.3</v>
      </c>
      <c r="G14" s="317">
        <v>159.20000000000002</v>
      </c>
      <c r="H14" s="317">
        <v>155.85000000000002</v>
      </c>
      <c r="I14" s="317">
        <v>172.75</v>
      </c>
      <c r="J14" s="317">
        <v>176.09999999999997</v>
      </c>
      <c r="K14" s="317">
        <v>181.2</v>
      </c>
      <c r="L14" s="304">
        <v>171</v>
      </c>
      <c r="M14" s="304">
        <v>162.55000000000001</v>
      </c>
      <c r="N14" s="319">
        <v>19208000</v>
      </c>
      <c r="O14" s="320">
        <v>-4.646544876886418E-2</v>
      </c>
    </row>
    <row r="15" spans="1:15" ht="15">
      <c r="A15" s="277">
        <v>5</v>
      </c>
      <c r="B15" s="392" t="s">
        <v>39</v>
      </c>
      <c r="C15" s="277" t="s">
        <v>41</v>
      </c>
      <c r="D15" s="316">
        <v>313.05</v>
      </c>
      <c r="E15" s="316">
        <v>314.11666666666667</v>
      </c>
      <c r="F15" s="317">
        <v>309.03333333333336</v>
      </c>
      <c r="G15" s="317">
        <v>305.01666666666671</v>
      </c>
      <c r="H15" s="317">
        <v>299.93333333333339</v>
      </c>
      <c r="I15" s="317">
        <v>318.13333333333333</v>
      </c>
      <c r="J15" s="317">
        <v>323.21666666666658</v>
      </c>
      <c r="K15" s="317">
        <v>327.23333333333329</v>
      </c>
      <c r="L15" s="304">
        <v>319.2</v>
      </c>
      <c r="M15" s="304">
        <v>310.10000000000002</v>
      </c>
      <c r="N15" s="319">
        <v>31970000</v>
      </c>
      <c r="O15" s="320">
        <v>2.1158216440717811E-3</v>
      </c>
    </row>
    <row r="16" spans="1:15" ht="15">
      <c r="A16" s="277">
        <v>6</v>
      </c>
      <c r="B16" s="392" t="s">
        <v>44</v>
      </c>
      <c r="C16" s="277" t="s">
        <v>45</v>
      </c>
      <c r="D16" s="316">
        <v>700.1</v>
      </c>
      <c r="E16" s="316">
        <v>702.23333333333323</v>
      </c>
      <c r="F16" s="317">
        <v>688.21666666666647</v>
      </c>
      <c r="G16" s="317">
        <v>676.33333333333326</v>
      </c>
      <c r="H16" s="317">
        <v>662.31666666666649</v>
      </c>
      <c r="I16" s="317">
        <v>714.11666666666645</v>
      </c>
      <c r="J16" s="317">
        <v>728.1333333333331</v>
      </c>
      <c r="K16" s="317">
        <v>740.01666666666642</v>
      </c>
      <c r="L16" s="304">
        <v>716.25</v>
      </c>
      <c r="M16" s="304">
        <v>690.35</v>
      </c>
      <c r="N16" s="319">
        <v>1654000</v>
      </c>
      <c r="O16" s="320">
        <v>-9.5808383233532933E-3</v>
      </c>
    </row>
    <row r="17" spans="1:15" ht="15">
      <c r="A17" s="277">
        <v>7</v>
      </c>
      <c r="B17" s="392" t="s">
        <v>37</v>
      </c>
      <c r="C17" s="277" t="s">
        <v>46</v>
      </c>
      <c r="D17" s="316">
        <v>201.5</v>
      </c>
      <c r="E17" s="316">
        <v>202.18333333333331</v>
      </c>
      <c r="F17" s="317">
        <v>198.91666666666663</v>
      </c>
      <c r="G17" s="317">
        <v>196.33333333333331</v>
      </c>
      <c r="H17" s="317">
        <v>193.06666666666663</v>
      </c>
      <c r="I17" s="317">
        <v>204.76666666666662</v>
      </c>
      <c r="J17" s="317">
        <v>208.03333333333333</v>
      </c>
      <c r="K17" s="317">
        <v>210.61666666666662</v>
      </c>
      <c r="L17" s="304">
        <v>205.45</v>
      </c>
      <c r="M17" s="304">
        <v>199.6</v>
      </c>
      <c r="N17" s="319">
        <v>17361000</v>
      </c>
      <c r="O17" s="320">
        <v>-1.2288786482334869E-2</v>
      </c>
    </row>
    <row r="18" spans="1:15" ht="15">
      <c r="A18" s="277">
        <v>8</v>
      </c>
      <c r="B18" s="392" t="s">
        <v>39</v>
      </c>
      <c r="C18" s="277" t="s">
        <v>47</v>
      </c>
      <c r="D18" s="316">
        <v>1486</v>
      </c>
      <c r="E18" s="316">
        <v>1489.05</v>
      </c>
      <c r="F18" s="317">
        <v>1469.6</v>
      </c>
      <c r="G18" s="317">
        <v>1453.2</v>
      </c>
      <c r="H18" s="317">
        <v>1433.75</v>
      </c>
      <c r="I18" s="317">
        <v>1505.4499999999998</v>
      </c>
      <c r="J18" s="317">
        <v>1524.9</v>
      </c>
      <c r="K18" s="317">
        <v>1541.2999999999997</v>
      </c>
      <c r="L18" s="304">
        <v>1508.5</v>
      </c>
      <c r="M18" s="304">
        <v>1472.65</v>
      </c>
      <c r="N18" s="319">
        <v>905500</v>
      </c>
      <c r="O18" s="320">
        <v>-5.6279312141740492E-2</v>
      </c>
    </row>
    <row r="19" spans="1:15" ht="15">
      <c r="A19" s="277">
        <v>9</v>
      </c>
      <c r="B19" s="392" t="s">
        <v>44</v>
      </c>
      <c r="C19" s="277" t="s">
        <v>48</v>
      </c>
      <c r="D19" s="316">
        <v>109.8</v>
      </c>
      <c r="E19" s="316">
        <v>109.56666666666666</v>
      </c>
      <c r="F19" s="317">
        <v>107.53333333333333</v>
      </c>
      <c r="G19" s="317">
        <v>105.26666666666667</v>
      </c>
      <c r="H19" s="317">
        <v>103.23333333333333</v>
      </c>
      <c r="I19" s="317">
        <v>111.83333333333333</v>
      </c>
      <c r="J19" s="317">
        <v>113.86666666666666</v>
      </c>
      <c r="K19" s="317">
        <v>116.13333333333333</v>
      </c>
      <c r="L19" s="304">
        <v>111.6</v>
      </c>
      <c r="M19" s="304">
        <v>107.3</v>
      </c>
      <c r="N19" s="319">
        <v>12700000</v>
      </c>
      <c r="O19" s="320">
        <v>4.5697818032111981E-2</v>
      </c>
    </row>
    <row r="20" spans="1:15" ht="15">
      <c r="A20" s="277">
        <v>10</v>
      </c>
      <c r="B20" s="392" t="s">
        <v>44</v>
      </c>
      <c r="C20" s="277" t="s">
        <v>49</v>
      </c>
      <c r="D20" s="316">
        <v>51.75</v>
      </c>
      <c r="E20" s="316">
        <v>51.833333333333336</v>
      </c>
      <c r="F20" s="317">
        <v>50.916666666666671</v>
      </c>
      <c r="G20" s="317">
        <v>50.083333333333336</v>
      </c>
      <c r="H20" s="317">
        <v>49.166666666666671</v>
      </c>
      <c r="I20" s="317">
        <v>52.666666666666671</v>
      </c>
      <c r="J20" s="317">
        <v>53.583333333333343</v>
      </c>
      <c r="K20" s="317">
        <v>54.416666666666671</v>
      </c>
      <c r="L20" s="304">
        <v>52.75</v>
      </c>
      <c r="M20" s="304">
        <v>51</v>
      </c>
      <c r="N20" s="319">
        <v>42327000</v>
      </c>
      <c r="O20" s="320">
        <v>-9.6862497367866916E-3</v>
      </c>
    </row>
    <row r="21" spans="1:15" ht="15">
      <c r="A21" s="277">
        <v>11</v>
      </c>
      <c r="B21" s="392" t="s">
        <v>50</v>
      </c>
      <c r="C21" s="277" t="s">
        <v>51</v>
      </c>
      <c r="D21" s="316">
        <v>1699.8</v>
      </c>
      <c r="E21" s="316">
        <v>1710.7166666666665</v>
      </c>
      <c r="F21" s="317">
        <v>1684.2333333333329</v>
      </c>
      <c r="G21" s="317">
        <v>1668.6666666666665</v>
      </c>
      <c r="H21" s="317">
        <v>1642.1833333333329</v>
      </c>
      <c r="I21" s="317">
        <v>1726.2833333333328</v>
      </c>
      <c r="J21" s="317">
        <v>1752.7666666666664</v>
      </c>
      <c r="K21" s="317">
        <v>1768.3333333333328</v>
      </c>
      <c r="L21" s="304">
        <v>1737.2</v>
      </c>
      <c r="M21" s="304">
        <v>1695.15</v>
      </c>
      <c r="N21" s="319">
        <v>5708400</v>
      </c>
      <c r="O21" s="320">
        <v>1.1858548258441903E-2</v>
      </c>
    </row>
    <row r="22" spans="1:15" ht="15">
      <c r="A22" s="277">
        <v>12</v>
      </c>
      <c r="B22" s="392" t="s">
        <v>52</v>
      </c>
      <c r="C22" s="277" t="s">
        <v>53</v>
      </c>
      <c r="D22" s="316">
        <v>824.8</v>
      </c>
      <c r="E22" s="316">
        <v>825.66666666666663</v>
      </c>
      <c r="F22" s="317">
        <v>807.73333333333323</v>
      </c>
      <c r="G22" s="317">
        <v>790.66666666666663</v>
      </c>
      <c r="H22" s="317">
        <v>772.73333333333323</v>
      </c>
      <c r="I22" s="317">
        <v>842.73333333333323</v>
      </c>
      <c r="J22" s="317">
        <v>860.66666666666663</v>
      </c>
      <c r="K22" s="317">
        <v>877.73333333333323</v>
      </c>
      <c r="L22" s="304">
        <v>843.6</v>
      </c>
      <c r="M22" s="304">
        <v>808.6</v>
      </c>
      <c r="N22" s="319">
        <v>12897300</v>
      </c>
      <c r="O22" s="320">
        <v>-1.3522919359649995E-2</v>
      </c>
    </row>
    <row r="23" spans="1:15" ht="15">
      <c r="A23" s="277">
        <v>13</v>
      </c>
      <c r="B23" s="392" t="s">
        <v>54</v>
      </c>
      <c r="C23" s="277" t="s">
        <v>55</v>
      </c>
      <c r="D23" s="316">
        <v>479.85</v>
      </c>
      <c r="E23" s="316">
        <v>475.34999999999997</v>
      </c>
      <c r="F23" s="317">
        <v>465.49999999999994</v>
      </c>
      <c r="G23" s="317">
        <v>451.15</v>
      </c>
      <c r="H23" s="317">
        <v>441.29999999999995</v>
      </c>
      <c r="I23" s="317">
        <v>489.69999999999993</v>
      </c>
      <c r="J23" s="317">
        <v>499.54999999999995</v>
      </c>
      <c r="K23" s="317">
        <v>513.89999999999986</v>
      </c>
      <c r="L23" s="304">
        <v>485.2</v>
      </c>
      <c r="M23" s="304">
        <v>461</v>
      </c>
      <c r="N23" s="319">
        <v>63438000</v>
      </c>
      <c r="O23" s="320">
        <v>4.0813513939203024E-2</v>
      </c>
    </row>
    <row r="24" spans="1:15" ht="15">
      <c r="A24" s="277">
        <v>14</v>
      </c>
      <c r="B24" s="392" t="s">
        <v>44</v>
      </c>
      <c r="C24" s="277" t="s">
        <v>56</v>
      </c>
      <c r="D24" s="316">
        <v>2982.5</v>
      </c>
      <c r="E24" s="316">
        <v>2980.2833333333333</v>
      </c>
      <c r="F24" s="317">
        <v>2927.2166666666667</v>
      </c>
      <c r="G24" s="317">
        <v>2871.9333333333334</v>
      </c>
      <c r="H24" s="317">
        <v>2818.8666666666668</v>
      </c>
      <c r="I24" s="317">
        <v>3035.5666666666666</v>
      </c>
      <c r="J24" s="317">
        <v>3088.6333333333332</v>
      </c>
      <c r="K24" s="317">
        <v>3143.9166666666665</v>
      </c>
      <c r="L24" s="304">
        <v>3033.35</v>
      </c>
      <c r="M24" s="304">
        <v>2925</v>
      </c>
      <c r="N24" s="319">
        <v>1642750</v>
      </c>
      <c r="O24" s="320">
        <v>1.3261372397841172E-2</v>
      </c>
    </row>
    <row r="25" spans="1:15" ht="15">
      <c r="A25" s="277">
        <v>15</v>
      </c>
      <c r="B25" s="392" t="s">
        <v>57</v>
      </c>
      <c r="C25" s="277" t="s">
        <v>58</v>
      </c>
      <c r="D25" s="316">
        <v>6355.1</v>
      </c>
      <c r="E25" s="316">
        <v>6406.9666666666672</v>
      </c>
      <c r="F25" s="317">
        <v>6218.9333333333343</v>
      </c>
      <c r="G25" s="317">
        <v>6082.7666666666673</v>
      </c>
      <c r="H25" s="317">
        <v>5894.7333333333345</v>
      </c>
      <c r="I25" s="317">
        <v>6543.1333333333341</v>
      </c>
      <c r="J25" s="317">
        <v>6731.166666666667</v>
      </c>
      <c r="K25" s="317">
        <v>6867.3333333333339</v>
      </c>
      <c r="L25" s="304">
        <v>6595</v>
      </c>
      <c r="M25" s="304">
        <v>6270.8</v>
      </c>
      <c r="N25" s="319">
        <v>887625</v>
      </c>
      <c r="O25" s="320">
        <v>3.861342694164107E-2</v>
      </c>
    </row>
    <row r="26" spans="1:15" ht="15">
      <c r="A26" s="277">
        <v>16</v>
      </c>
      <c r="B26" s="392" t="s">
        <v>57</v>
      </c>
      <c r="C26" s="277" t="s">
        <v>59</v>
      </c>
      <c r="D26" s="316">
        <v>3234.1</v>
      </c>
      <c r="E26" s="316">
        <v>3250.5</v>
      </c>
      <c r="F26" s="317">
        <v>3166</v>
      </c>
      <c r="G26" s="317">
        <v>3097.9</v>
      </c>
      <c r="H26" s="317">
        <v>3013.4</v>
      </c>
      <c r="I26" s="317">
        <v>3318.6</v>
      </c>
      <c r="J26" s="317">
        <v>3403.1</v>
      </c>
      <c r="K26" s="317">
        <v>3471.2</v>
      </c>
      <c r="L26" s="304">
        <v>3335</v>
      </c>
      <c r="M26" s="304">
        <v>3182.4</v>
      </c>
      <c r="N26" s="319">
        <v>8329250</v>
      </c>
      <c r="O26" s="320">
        <v>-1.5338692516845963E-2</v>
      </c>
    </row>
    <row r="27" spans="1:15" ht="15">
      <c r="A27" s="277">
        <v>17</v>
      </c>
      <c r="B27" s="392" t="s">
        <v>44</v>
      </c>
      <c r="C27" s="277" t="s">
        <v>60</v>
      </c>
      <c r="D27" s="316">
        <v>1262.95</v>
      </c>
      <c r="E27" s="316">
        <v>1263.0333333333335</v>
      </c>
      <c r="F27" s="317">
        <v>1246.166666666667</v>
      </c>
      <c r="G27" s="317">
        <v>1229.3833333333334</v>
      </c>
      <c r="H27" s="317">
        <v>1212.5166666666669</v>
      </c>
      <c r="I27" s="317">
        <v>1279.8166666666671</v>
      </c>
      <c r="J27" s="317">
        <v>1296.6833333333334</v>
      </c>
      <c r="K27" s="317">
        <v>1313.4666666666672</v>
      </c>
      <c r="L27" s="304">
        <v>1279.9000000000001</v>
      </c>
      <c r="M27" s="304">
        <v>1246.25</v>
      </c>
      <c r="N27" s="319">
        <v>2267200</v>
      </c>
      <c r="O27" s="320">
        <v>0.20595744680851064</v>
      </c>
    </row>
    <row r="28" spans="1:15" ht="15">
      <c r="A28" s="277">
        <v>18</v>
      </c>
      <c r="B28" s="392" t="s">
        <v>54</v>
      </c>
      <c r="C28" s="277" t="s">
        <v>233</v>
      </c>
      <c r="D28" s="316">
        <v>344.4</v>
      </c>
      <c r="E28" s="316">
        <v>347.15000000000003</v>
      </c>
      <c r="F28" s="317">
        <v>335.75000000000006</v>
      </c>
      <c r="G28" s="317">
        <v>327.10000000000002</v>
      </c>
      <c r="H28" s="317">
        <v>315.70000000000005</v>
      </c>
      <c r="I28" s="317">
        <v>355.80000000000007</v>
      </c>
      <c r="J28" s="317">
        <v>367.20000000000005</v>
      </c>
      <c r="K28" s="317">
        <v>375.85000000000008</v>
      </c>
      <c r="L28" s="304">
        <v>358.55</v>
      </c>
      <c r="M28" s="304">
        <v>338.5</v>
      </c>
      <c r="N28" s="319">
        <v>10141200</v>
      </c>
      <c r="O28" s="320">
        <v>2.7539668064927959E-2</v>
      </c>
    </row>
    <row r="29" spans="1:15" ht="15">
      <c r="A29" s="277">
        <v>19</v>
      </c>
      <c r="B29" s="392" t="s">
        <v>54</v>
      </c>
      <c r="C29" s="277" t="s">
        <v>61</v>
      </c>
      <c r="D29" s="316">
        <v>48.8</v>
      </c>
      <c r="E29" s="316">
        <v>49.099999999999994</v>
      </c>
      <c r="F29" s="317">
        <v>48.04999999999999</v>
      </c>
      <c r="G29" s="317">
        <v>47.3</v>
      </c>
      <c r="H29" s="317">
        <v>46.249999999999993</v>
      </c>
      <c r="I29" s="317">
        <v>49.849999999999987</v>
      </c>
      <c r="J29" s="317">
        <v>50.9</v>
      </c>
      <c r="K29" s="317">
        <v>51.649999999999984</v>
      </c>
      <c r="L29" s="304">
        <v>50.15</v>
      </c>
      <c r="M29" s="304">
        <v>48.35</v>
      </c>
      <c r="N29" s="319">
        <v>48757200</v>
      </c>
      <c r="O29" s="320">
        <v>8.9937213643305619E-3</v>
      </c>
    </row>
    <row r="30" spans="1:15" ht="15">
      <c r="A30" s="277">
        <v>20</v>
      </c>
      <c r="B30" s="392" t="s">
        <v>50</v>
      </c>
      <c r="C30" s="277" t="s">
        <v>63</v>
      </c>
      <c r="D30" s="316">
        <v>1293.3499999999999</v>
      </c>
      <c r="E30" s="316">
        <v>1296.0666666666666</v>
      </c>
      <c r="F30" s="317">
        <v>1280.3333333333333</v>
      </c>
      <c r="G30" s="317">
        <v>1267.3166666666666</v>
      </c>
      <c r="H30" s="317">
        <v>1251.5833333333333</v>
      </c>
      <c r="I30" s="317">
        <v>1309.0833333333333</v>
      </c>
      <c r="J30" s="317">
        <v>1324.8166666666668</v>
      </c>
      <c r="K30" s="317">
        <v>1337.8333333333333</v>
      </c>
      <c r="L30" s="304">
        <v>1311.8</v>
      </c>
      <c r="M30" s="304">
        <v>1283.05</v>
      </c>
      <c r="N30" s="319">
        <v>2465650</v>
      </c>
      <c r="O30" s="320">
        <v>8.9164237123420795E-2</v>
      </c>
    </row>
    <row r="31" spans="1:15" ht="15">
      <c r="A31" s="277">
        <v>21</v>
      </c>
      <c r="B31" s="392" t="s">
        <v>64</v>
      </c>
      <c r="C31" s="277" t="s">
        <v>65</v>
      </c>
      <c r="D31" s="316">
        <v>98.15</v>
      </c>
      <c r="E31" s="316">
        <v>98.350000000000009</v>
      </c>
      <c r="F31" s="317">
        <v>96.500000000000014</v>
      </c>
      <c r="G31" s="317">
        <v>94.850000000000009</v>
      </c>
      <c r="H31" s="317">
        <v>93.000000000000014</v>
      </c>
      <c r="I31" s="317">
        <v>100.00000000000001</v>
      </c>
      <c r="J31" s="317">
        <v>101.85000000000001</v>
      </c>
      <c r="K31" s="317">
        <v>103.50000000000001</v>
      </c>
      <c r="L31" s="304">
        <v>100.2</v>
      </c>
      <c r="M31" s="304">
        <v>96.7</v>
      </c>
      <c r="N31" s="319">
        <v>26569600</v>
      </c>
      <c r="O31" s="320">
        <v>-6.8181818181818179E-3</v>
      </c>
    </row>
    <row r="32" spans="1:15" ht="15">
      <c r="A32" s="277">
        <v>22</v>
      </c>
      <c r="B32" s="392" t="s">
        <v>50</v>
      </c>
      <c r="C32" s="277" t="s">
        <v>66</v>
      </c>
      <c r="D32" s="316">
        <v>519.35</v>
      </c>
      <c r="E32" s="316">
        <v>517.29999999999995</v>
      </c>
      <c r="F32" s="317">
        <v>513.09999999999991</v>
      </c>
      <c r="G32" s="317">
        <v>506.84999999999997</v>
      </c>
      <c r="H32" s="317">
        <v>502.64999999999992</v>
      </c>
      <c r="I32" s="317">
        <v>523.54999999999995</v>
      </c>
      <c r="J32" s="317">
        <v>527.75</v>
      </c>
      <c r="K32" s="317">
        <v>533.99999999999989</v>
      </c>
      <c r="L32" s="304">
        <v>521.5</v>
      </c>
      <c r="M32" s="304">
        <v>511.05</v>
      </c>
      <c r="N32" s="319">
        <v>4466000</v>
      </c>
      <c r="O32" s="320">
        <v>8.4451068057625443E-3</v>
      </c>
    </row>
    <row r="33" spans="1:15" ht="15">
      <c r="A33" s="277">
        <v>23</v>
      </c>
      <c r="B33" s="392" t="s">
        <v>44</v>
      </c>
      <c r="C33" s="277" t="s">
        <v>67</v>
      </c>
      <c r="D33" s="316">
        <v>387.3</v>
      </c>
      <c r="E33" s="316">
        <v>385.86666666666662</v>
      </c>
      <c r="F33" s="317">
        <v>381.83333333333326</v>
      </c>
      <c r="G33" s="317">
        <v>376.36666666666662</v>
      </c>
      <c r="H33" s="317">
        <v>372.33333333333326</v>
      </c>
      <c r="I33" s="317">
        <v>391.33333333333326</v>
      </c>
      <c r="J33" s="317">
        <v>395.36666666666667</v>
      </c>
      <c r="K33" s="317">
        <v>400.83333333333326</v>
      </c>
      <c r="L33" s="304">
        <v>389.9</v>
      </c>
      <c r="M33" s="304">
        <v>380.4</v>
      </c>
      <c r="N33" s="319">
        <v>5731500</v>
      </c>
      <c r="O33" s="320">
        <v>-6.0255779636005903E-2</v>
      </c>
    </row>
    <row r="34" spans="1:15" ht="15">
      <c r="A34" s="277">
        <v>24</v>
      </c>
      <c r="B34" s="392" t="s">
        <v>68</v>
      </c>
      <c r="C34" s="277" t="s">
        <v>69</v>
      </c>
      <c r="D34" s="316">
        <v>570.45000000000005</v>
      </c>
      <c r="E34" s="316">
        <v>570.33333333333337</v>
      </c>
      <c r="F34" s="317">
        <v>564.66666666666674</v>
      </c>
      <c r="G34" s="317">
        <v>558.88333333333333</v>
      </c>
      <c r="H34" s="317">
        <v>553.2166666666667</v>
      </c>
      <c r="I34" s="317">
        <v>576.11666666666679</v>
      </c>
      <c r="J34" s="317">
        <v>581.78333333333353</v>
      </c>
      <c r="K34" s="317">
        <v>587.56666666666683</v>
      </c>
      <c r="L34" s="304">
        <v>576</v>
      </c>
      <c r="M34" s="304">
        <v>564.54999999999995</v>
      </c>
      <c r="N34" s="319">
        <v>81943770</v>
      </c>
      <c r="O34" s="320">
        <v>-1.2183148875401643E-2</v>
      </c>
    </row>
    <row r="35" spans="1:15" ht="15">
      <c r="A35" s="277">
        <v>25</v>
      </c>
      <c r="B35" s="392" t="s">
        <v>64</v>
      </c>
      <c r="C35" s="277" t="s">
        <v>70</v>
      </c>
      <c r="D35" s="316">
        <v>38.049999999999997</v>
      </c>
      <c r="E35" s="316">
        <v>38.233333333333327</v>
      </c>
      <c r="F35" s="317">
        <v>37.566666666666656</v>
      </c>
      <c r="G35" s="317">
        <v>37.083333333333329</v>
      </c>
      <c r="H35" s="317">
        <v>36.416666666666657</v>
      </c>
      <c r="I35" s="317">
        <v>38.716666666666654</v>
      </c>
      <c r="J35" s="317">
        <v>39.383333333333326</v>
      </c>
      <c r="K35" s="317">
        <v>39.866666666666653</v>
      </c>
      <c r="L35" s="304">
        <v>38.9</v>
      </c>
      <c r="M35" s="304">
        <v>37.75</v>
      </c>
      <c r="N35" s="319">
        <v>55902000</v>
      </c>
      <c r="O35" s="320">
        <v>-3.4807831762146482E-2</v>
      </c>
    </row>
    <row r="36" spans="1:15" ht="15">
      <c r="A36" s="277">
        <v>26</v>
      </c>
      <c r="B36" s="392" t="s">
        <v>52</v>
      </c>
      <c r="C36" s="277" t="s">
        <v>71</v>
      </c>
      <c r="D36" s="316">
        <v>431.25</v>
      </c>
      <c r="E36" s="316">
        <v>433.3</v>
      </c>
      <c r="F36" s="317">
        <v>424.1</v>
      </c>
      <c r="G36" s="317">
        <v>416.95</v>
      </c>
      <c r="H36" s="317">
        <v>407.75</v>
      </c>
      <c r="I36" s="317">
        <v>440.45000000000005</v>
      </c>
      <c r="J36" s="317">
        <v>449.65</v>
      </c>
      <c r="K36" s="317">
        <v>456.80000000000007</v>
      </c>
      <c r="L36" s="304">
        <v>442.5</v>
      </c>
      <c r="M36" s="304">
        <v>426.15</v>
      </c>
      <c r="N36" s="319">
        <v>16649700</v>
      </c>
      <c r="O36" s="320">
        <v>4.7612156295224313E-2</v>
      </c>
    </row>
    <row r="37" spans="1:15" ht="15">
      <c r="A37" s="277">
        <v>27</v>
      </c>
      <c r="B37" s="392" t="s">
        <v>44</v>
      </c>
      <c r="C37" s="277" t="s">
        <v>72</v>
      </c>
      <c r="D37" s="316">
        <v>13314.25</v>
      </c>
      <c r="E37" s="316">
        <v>13321.699999999999</v>
      </c>
      <c r="F37" s="317">
        <v>13082.549999999997</v>
      </c>
      <c r="G37" s="317">
        <v>12850.849999999999</v>
      </c>
      <c r="H37" s="317">
        <v>12611.699999999997</v>
      </c>
      <c r="I37" s="317">
        <v>13553.399999999998</v>
      </c>
      <c r="J37" s="317">
        <v>13792.55</v>
      </c>
      <c r="K37" s="317">
        <v>14024.249999999998</v>
      </c>
      <c r="L37" s="304">
        <v>13560.85</v>
      </c>
      <c r="M37" s="304">
        <v>13090</v>
      </c>
      <c r="N37" s="319">
        <v>107300</v>
      </c>
      <c r="O37" s="320">
        <v>-7.8594544613962095E-3</v>
      </c>
    </row>
    <row r="38" spans="1:15" ht="15">
      <c r="A38" s="277">
        <v>28</v>
      </c>
      <c r="B38" s="392" t="s">
        <v>73</v>
      </c>
      <c r="C38" s="277" t="s">
        <v>74</v>
      </c>
      <c r="D38" s="316">
        <v>452.3</v>
      </c>
      <c r="E38" s="316">
        <v>456.06666666666666</v>
      </c>
      <c r="F38" s="317">
        <v>445.68333333333334</v>
      </c>
      <c r="G38" s="317">
        <v>439.06666666666666</v>
      </c>
      <c r="H38" s="317">
        <v>428.68333333333334</v>
      </c>
      <c r="I38" s="317">
        <v>462.68333333333334</v>
      </c>
      <c r="J38" s="317">
        <v>473.06666666666666</v>
      </c>
      <c r="K38" s="317">
        <v>479.68333333333334</v>
      </c>
      <c r="L38" s="304">
        <v>466.45</v>
      </c>
      <c r="M38" s="304">
        <v>449.45</v>
      </c>
      <c r="N38" s="319">
        <v>23938200</v>
      </c>
      <c r="O38" s="320">
        <v>-4.5095828635851183E-4</v>
      </c>
    </row>
    <row r="39" spans="1:15" ht="15">
      <c r="A39" s="277">
        <v>29</v>
      </c>
      <c r="B39" s="392" t="s">
        <v>50</v>
      </c>
      <c r="C39" s="277" t="s">
        <v>75</v>
      </c>
      <c r="D39" s="316">
        <v>3819.4</v>
      </c>
      <c r="E39" s="316">
        <v>3851.6166666666668</v>
      </c>
      <c r="F39" s="317">
        <v>3769.4333333333334</v>
      </c>
      <c r="G39" s="317">
        <v>3719.4666666666667</v>
      </c>
      <c r="H39" s="317">
        <v>3637.2833333333333</v>
      </c>
      <c r="I39" s="317">
        <v>3901.5833333333335</v>
      </c>
      <c r="J39" s="317">
        <v>3983.7666666666669</v>
      </c>
      <c r="K39" s="317">
        <v>4033.7333333333336</v>
      </c>
      <c r="L39" s="304">
        <v>3933.8</v>
      </c>
      <c r="M39" s="304">
        <v>3801.65</v>
      </c>
      <c r="N39" s="319">
        <v>1541000</v>
      </c>
      <c r="O39" s="320">
        <v>-1.1038377615197022E-2</v>
      </c>
    </row>
    <row r="40" spans="1:15" ht="15">
      <c r="A40" s="277">
        <v>30</v>
      </c>
      <c r="B40" s="392" t="s">
        <v>52</v>
      </c>
      <c r="C40" s="277" t="s">
        <v>76</v>
      </c>
      <c r="D40" s="316">
        <v>367.85</v>
      </c>
      <c r="E40" s="316">
        <v>368.16666666666669</v>
      </c>
      <c r="F40" s="317">
        <v>362.38333333333338</v>
      </c>
      <c r="G40" s="317">
        <v>356.91666666666669</v>
      </c>
      <c r="H40" s="317">
        <v>351.13333333333338</v>
      </c>
      <c r="I40" s="317">
        <v>373.63333333333338</v>
      </c>
      <c r="J40" s="317">
        <v>379.41666666666669</v>
      </c>
      <c r="K40" s="317">
        <v>384.88333333333338</v>
      </c>
      <c r="L40" s="304">
        <v>373.95</v>
      </c>
      <c r="M40" s="304">
        <v>362.7</v>
      </c>
      <c r="N40" s="319">
        <v>9704200</v>
      </c>
      <c r="O40" s="320">
        <v>-3.6141856787892477E-3</v>
      </c>
    </row>
    <row r="41" spans="1:15" ht="15">
      <c r="A41" s="277">
        <v>31</v>
      </c>
      <c r="B41" s="392" t="s">
        <v>54</v>
      </c>
      <c r="C41" s="277" t="s">
        <v>77</v>
      </c>
      <c r="D41" s="316">
        <v>102.25</v>
      </c>
      <c r="E41" s="316">
        <v>103.10000000000001</v>
      </c>
      <c r="F41" s="317">
        <v>100.35000000000002</v>
      </c>
      <c r="G41" s="317">
        <v>98.450000000000017</v>
      </c>
      <c r="H41" s="317">
        <v>95.700000000000031</v>
      </c>
      <c r="I41" s="317">
        <v>105.00000000000001</v>
      </c>
      <c r="J41" s="317">
        <v>107.74999999999999</v>
      </c>
      <c r="K41" s="317">
        <v>109.65</v>
      </c>
      <c r="L41" s="304">
        <v>105.85</v>
      </c>
      <c r="M41" s="304">
        <v>101.2</v>
      </c>
      <c r="N41" s="319">
        <v>12140000</v>
      </c>
      <c r="O41" s="320">
        <v>0.20079129574678536</v>
      </c>
    </row>
    <row r="42" spans="1:15" ht="15">
      <c r="A42" s="277">
        <v>32</v>
      </c>
      <c r="B42" s="392" t="s">
        <v>79</v>
      </c>
      <c r="C42" s="277" t="s">
        <v>80</v>
      </c>
      <c r="D42" s="316">
        <v>308</v>
      </c>
      <c r="E42" s="316">
        <v>308.45</v>
      </c>
      <c r="F42" s="317">
        <v>303.54999999999995</v>
      </c>
      <c r="G42" s="317">
        <v>299.09999999999997</v>
      </c>
      <c r="H42" s="317">
        <v>294.19999999999993</v>
      </c>
      <c r="I42" s="317">
        <v>312.89999999999998</v>
      </c>
      <c r="J42" s="317">
        <v>317.79999999999995</v>
      </c>
      <c r="K42" s="317">
        <v>322.25</v>
      </c>
      <c r="L42" s="304">
        <v>313.35000000000002</v>
      </c>
      <c r="M42" s="304">
        <v>304</v>
      </c>
      <c r="N42" s="319">
        <v>2602600</v>
      </c>
      <c r="O42" s="320">
        <v>-6.5829145728643221E-2</v>
      </c>
    </row>
    <row r="43" spans="1:15" ht="15">
      <c r="A43" s="277">
        <v>33</v>
      </c>
      <c r="B43" s="392" t="s">
        <v>57</v>
      </c>
      <c r="C43" s="277" t="s">
        <v>82</v>
      </c>
      <c r="D43" s="316">
        <v>221.3</v>
      </c>
      <c r="E43" s="316">
        <v>217.38333333333333</v>
      </c>
      <c r="F43" s="317">
        <v>210.51666666666665</v>
      </c>
      <c r="G43" s="317">
        <v>199.73333333333332</v>
      </c>
      <c r="H43" s="317">
        <v>192.86666666666665</v>
      </c>
      <c r="I43" s="317">
        <v>228.16666666666666</v>
      </c>
      <c r="J43" s="317">
        <v>235.03333333333333</v>
      </c>
      <c r="K43" s="317">
        <v>245.81666666666666</v>
      </c>
      <c r="L43" s="304">
        <v>224.25</v>
      </c>
      <c r="M43" s="304">
        <v>206.6</v>
      </c>
      <c r="N43" s="319">
        <v>7395000</v>
      </c>
      <c r="O43" s="320">
        <v>0.10662177328843996</v>
      </c>
    </row>
    <row r="44" spans="1:15" ht="15">
      <c r="A44" s="277">
        <v>34</v>
      </c>
      <c r="B44" s="392" t="s">
        <v>52</v>
      </c>
      <c r="C44" s="277" t="s">
        <v>83</v>
      </c>
      <c r="D44" s="316">
        <v>663.6</v>
      </c>
      <c r="E44" s="316">
        <v>667.40000000000009</v>
      </c>
      <c r="F44" s="317">
        <v>655.85000000000014</v>
      </c>
      <c r="G44" s="317">
        <v>648.1</v>
      </c>
      <c r="H44" s="317">
        <v>636.55000000000007</v>
      </c>
      <c r="I44" s="317">
        <v>675.1500000000002</v>
      </c>
      <c r="J44" s="317">
        <v>686.70000000000016</v>
      </c>
      <c r="K44" s="317">
        <v>694.45000000000027</v>
      </c>
      <c r="L44" s="304">
        <v>678.95</v>
      </c>
      <c r="M44" s="304">
        <v>659.65</v>
      </c>
      <c r="N44" s="319">
        <v>12906400</v>
      </c>
      <c r="O44" s="320">
        <v>7.0557403487551658E-4</v>
      </c>
    </row>
    <row r="45" spans="1:15" ht="15">
      <c r="A45" s="277">
        <v>35</v>
      </c>
      <c r="B45" s="392" t="s">
        <v>39</v>
      </c>
      <c r="C45" s="277" t="s">
        <v>84</v>
      </c>
      <c r="D45" s="316">
        <v>134.55000000000001</v>
      </c>
      <c r="E45" s="316">
        <v>134.95000000000002</v>
      </c>
      <c r="F45" s="317">
        <v>132.70000000000005</v>
      </c>
      <c r="G45" s="317">
        <v>130.85000000000002</v>
      </c>
      <c r="H45" s="317">
        <v>128.60000000000005</v>
      </c>
      <c r="I45" s="317">
        <v>136.80000000000004</v>
      </c>
      <c r="J45" s="317">
        <v>139.04999999999998</v>
      </c>
      <c r="K45" s="317">
        <v>140.90000000000003</v>
      </c>
      <c r="L45" s="304">
        <v>137.19999999999999</v>
      </c>
      <c r="M45" s="304">
        <v>133.1</v>
      </c>
      <c r="N45" s="319">
        <v>36193400</v>
      </c>
      <c r="O45" s="320">
        <v>-1.9937881975753934E-2</v>
      </c>
    </row>
    <row r="46" spans="1:15" ht="15">
      <c r="A46" s="277">
        <v>36</v>
      </c>
      <c r="B46" s="392" t="s">
        <v>50</v>
      </c>
      <c r="C46" s="277" t="s">
        <v>85</v>
      </c>
      <c r="D46" s="316">
        <v>1395</v>
      </c>
      <c r="E46" s="316">
        <v>1400.8666666666668</v>
      </c>
      <c r="F46" s="317">
        <v>1379.8333333333335</v>
      </c>
      <c r="G46" s="317">
        <v>1364.6666666666667</v>
      </c>
      <c r="H46" s="317">
        <v>1343.6333333333334</v>
      </c>
      <c r="I46" s="317">
        <v>1416.0333333333335</v>
      </c>
      <c r="J46" s="317">
        <v>1437.0666666666668</v>
      </c>
      <c r="K46" s="317">
        <v>1452.2333333333336</v>
      </c>
      <c r="L46" s="304">
        <v>1421.9</v>
      </c>
      <c r="M46" s="304">
        <v>1385.7</v>
      </c>
      <c r="N46" s="319">
        <v>2713900</v>
      </c>
      <c r="O46" s="320">
        <v>1.5187221785807803E-2</v>
      </c>
    </row>
    <row r="47" spans="1:15" ht="15">
      <c r="A47" s="277">
        <v>37</v>
      </c>
      <c r="B47" s="392" t="s">
        <v>39</v>
      </c>
      <c r="C47" s="277" t="s">
        <v>86</v>
      </c>
      <c r="D47" s="316">
        <v>452</v>
      </c>
      <c r="E47" s="316">
        <v>452.68333333333334</v>
      </c>
      <c r="F47" s="317">
        <v>445.36666666666667</v>
      </c>
      <c r="G47" s="317">
        <v>438.73333333333335</v>
      </c>
      <c r="H47" s="317">
        <v>431.41666666666669</v>
      </c>
      <c r="I47" s="317">
        <v>459.31666666666666</v>
      </c>
      <c r="J47" s="317">
        <v>466.63333333333338</v>
      </c>
      <c r="K47" s="317">
        <v>473.26666666666665</v>
      </c>
      <c r="L47" s="304">
        <v>460</v>
      </c>
      <c r="M47" s="304">
        <v>446.05</v>
      </c>
      <c r="N47" s="319">
        <v>6214488</v>
      </c>
      <c r="O47" s="320">
        <v>-2.141274920009845E-2</v>
      </c>
    </row>
    <row r="48" spans="1:15" ht="15">
      <c r="A48" s="277">
        <v>38</v>
      </c>
      <c r="B48" s="392" t="s">
        <v>64</v>
      </c>
      <c r="C48" s="277" t="s">
        <v>87</v>
      </c>
      <c r="D48" s="316">
        <v>391.7</v>
      </c>
      <c r="E48" s="316">
        <v>390.15000000000003</v>
      </c>
      <c r="F48" s="317">
        <v>385.75000000000006</v>
      </c>
      <c r="G48" s="317">
        <v>379.8</v>
      </c>
      <c r="H48" s="317">
        <v>375.40000000000003</v>
      </c>
      <c r="I48" s="317">
        <v>396.10000000000008</v>
      </c>
      <c r="J48" s="317">
        <v>400.50000000000006</v>
      </c>
      <c r="K48" s="317">
        <v>406.4500000000001</v>
      </c>
      <c r="L48" s="304">
        <v>394.55</v>
      </c>
      <c r="M48" s="304">
        <v>384.2</v>
      </c>
      <c r="N48" s="319">
        <v>1870800</v>
      </c>
      <c r="O48" s="320">
        <v>-5.1125989044430921E-2</v>
      </c>
    </row>
    <row r="49" spans="1:15" ht="15">
      <c r="A49" s="277">
        <v>39</v>
      </c>
      <c r="B49" s="392" t="s">
        <v>50</v>
      </c>
      <c r="C49" s="277" t="s">
        <v>88</v>
      </c>
      <c r="D49" s="316">
        <v>482.55</v>
      </c>
      <c r="E49" s="316">
        <v>485.95</v>
      </c>
      <c r="F49" s="317">
        <v>476.2</v>
      </c>
      <c r="G49" s="317">
        <v>469.85</v>
      </c>
      <c r="H49" s="317">
        <v>460.1</v>
      </c>
      <c r="I49" s="317">
        <v>492.29999999999995</v>
      </c>
      <c r="J49" s="317">
        <v>502.04999999999995</v>
      </c>
      <c r="K49" s="317">
        <v>508.39999999999992</v>
      </c>
      <c r="L49" s="304">
        <v>495.7</v>
      </c>
      <c r="M49" s="304">
        <v>479.6</v>
      </c>
      <c r="N49" s="319">
        <v>14972500</v>
      </c>
      <c r="O49" s="320">
        <v>-1.5776499589153656E-2</v>
      </c>
    </row>
    <row r="50" spans="1:15" ht="15">
      <c r="A50" s="277">
        <v>40</v>
      </c>
      <c r="B50" s="392" t="s">
        <v>52</v>
      </c>
      <c r="C50" s="277" t="s">
        <v>91</v>
      </c>
      <c r="D50" s="316">
        <v>2267.15</v>
      </c>
      <c r="E50" s="316">
        <v>2275.5166666666669</v>
      </c>
      <c r="F50" s="317">
        <v>2242.1333333333337</v>
      </c>
      <c r="G50" s="317">
        <v>2217.1166666666668</v>
      </c>
      <c r="H50" s="317">
        <v>2183.7333333333336</v>
      </c>
      <c r="I50" s="317">
        <v>2300.5333333333338</v>
      </c>
      <c r="J50" s="317">
        <v>2333.916666666667</v>
      </c>
      <c r="K50" s="317">
        <v>2358.9333333333338</v>
      </c>
      <c r="L50" s="304">
        <v>2308.9</v>
      </c>
      <c r="M50" s="304">
        <v>2250.5</v>
      </c>
      <c r="N50" s="319">
        <v>4324800</v>
      </c>
      <c r="O50" s="320">
        <v>8.331019161344071E-4</v>
      </c>
    </row>
    <row r="51" spans="1:15" ht="15">
      <c r="A51" s="277">
        <v>41</v>
      </c>
      <c r="B51" s="392" t="s">
        <v>92</v>
      </c>
      <c r="C51" s="277" t="s">
        <v>93</v>
      </c>
      <c r="D51" s="316">
        <v>143.05000000000001</v>
      </c>
      <c r="E51" s="316">
        <v>143.71666666666667</v>
      </c>
      <c r="F51" s="317">
        <v>140.63333333333333</v>
      </c>
      <c r="G51" s="317">
        <v>138.21666666666667</v>
      </c>
      <c r="H51" s="317">
        <v>135.13333333333333</v>
      </c>
      <c r="I51" s="317">
        <v>146.13333333333333</v>
      </c>
      <c r="J51" s="317">
        <v>149.21666666666664</v>
      </c>
      <c r="K51" s="317">
        <v>151.63333333333333</v>
      </c>
      <c r="L51" s="304">
        <v>146.80000000000001</v>
      </c>
      <c r="M51" s="304">
        <v>141.30000000000001</v>
      </c>
      <c r="N51" s="319">
        <v>30105900</v>
      </c>
      <c r="O51" s="320">
        <v>-1.7341663076260231E-2</v>
      </c>
    </row>
    <row r="52" spans="1:15" ht="15">
      <c r="A52" s="277">
        <v>42</v>
      </c>
      <c r="B52" s="392" t="s">
        <v>52</v>
      </c>
      <c r="C52" s="277" t="s">
        <v>94</v>
      </c>
      <c r="D52" s="316">
        <v>4074.2</v>
      </c>
      <c r="E52" s="316">
        <v>4085.4166666666665</v>
      </c>
      <c r="F52" s="317">
        <v>4025.833333333333</v>
      </c>
      <c r="G52" s="317">
        <v>3977.4666666666667</v>
      </c>
      <c r="H52" s="317">
        <v>3917.8833333333332</v>
      </c>
      <c r="I52" s="317">
        <v>4133.7833333333328</v>
      </c>
      <c r="J52" s="317">
        <v>4193.3666666666659</v>
      </c>
      <c r="K52" s="317">
        <v>4241.7333333333327</v>
      </c>
      <c r="L52" s="304">
        <v>4145</v>
      </c>
      <c r="M52" s="304">
        <v>4037.05</v>
      </c>
      <c r="N52" s="319">
        <v>3227000</v>
      </c>
      <c r="O52" s="320">
        <v>-2.2121212121212121E-2</v>
      </c>
    </row>
    <row r="53" spans="1:15" ht="15">
      <c r="A53" s="277">
        <v>43</v>
      </c>
      <c r="B53" s="392" t="s">
        <v>44</v>
      </c>
      <c r="C53" s="277" t="s">
        <v>95</v>
      </c>
      <c r="D53" s="316">
        <v>19875.400000000001</v>
      </c>
      <c r="E53" s="316">
        <v>19967.600000000002</v>
      </c>
      <c r="F53" s="317">
        <v>19647.800000000003</v>
      </c>
      <c r="G53" s="317">
        <v>19420.2</v>
      </c>
      <c r="H53" s="317">
        <v>19100.400000000001</v>
      </c>
      <c r="I53" s="317">
        <v>20195.200000000004</v>
      </c>
      <c r="J53" s="317">
        <v>20515</v>
      </c>
      <c r="K53" s="317">
        <v>20742.600000000006</v>
      </c>
      <c r="L53" s="304">
        <v>20287.400000000001</v>
      </c>
      <c r="M53" s="304">
        <v>19740</v>
      </c>
      <c r="N53" s="319">
        <v>281540</v>
      </c>
      <c r="O53" s="320">
        <v>-1.7826617826617826E-2</v>
      </c>
    </row>
    <row r="54" spans="1:15" ht="15">
      <c r="A54" s="277">
        <v>44</v>
      </c>
      <c r="B54" s="392" t="s">
        <v>57</v>
      </c>
      <c r="C54" s="277" t="s">
        <v>96</v>
      </c>
      <c r="D54" s="316">
        <v>57.3</v>
      </c>
      <c r="E54" s="316">
        <v>57.533333333333339</v>
      </c>
      <c r="F54" s="317">
        <v>56.216666666666676</v>
      </c>
      <c r="G54" s="317">
        <v>55.13333333333334</v>
      </c>
      <c r="H54" s="317">
        <v>53.816666666666677</v>
      </c>
      <c r="I54" s="317">
        <v>58.616666666666674</v>
      </c>
      <c r="J54" s="317">
        <v>59.933333333333337</v>
      </c>
      <c r="K54" s="317">
        <v>61.016666666666673</v>
      </c>
      <c r="L54" s="304">
        <v>58.85</v>
      </c>
      <c r="M54" s="304">
        <v>56.45</v>
      </c>
      <c r="N54" s="319">
        <v>12175200</v>
      </c>
      <c r="O54" s="320">
        <v>3.0225080385852091E-2</v>
      </c>
    </row>
    <row r="55" spans="1:15" ht="15">
      <c r="A55" s="277">
        <v>45</v>
      </c>
      <c r="B55" s="392" t="s">
        <v>44</v>
      </c>
      <c r="C55" s="277" t="s">
        <v>97</v>
      </c>
      <c r="D55" s="316">
        <v>1203.75</v>
      </c>
      <c r="E55" s="316">
        <v>1194.6499999999999</v>
      </c>
      <c r="F55" s="317">
        <v>1170.5999999999997</v>
      </c>
      <c r="G55" s="317">
        <v>1137.4499999999998</v>
      </c>
      <c r="H55" s="317">
        <v>1113.3999999999996</v>
      </c>
      <c r="I55" s="317">
        <v>1227.7999999999997</v>
      </c>
      <c r="J55" s="317">
        <v>1251.8499999999999</v>
      </c>
      <c r="K55" s="317">
        <v>1284.9999999999998</v>
      </c>
      <c r="L55" s="304">
        <v>1218.7</v>
      </c>
      <c r="M55" s="304">
        <v>1161.5</v>
      </c>
      <c r="N55" s="319">
        <v>2900700</v>
      </c>
      <c r="O55" s="320">
        <v>-0.14383116883116884</v>
      </c>
    </row>
    <row r="56" spans="1:15" ht="15">
      <c r="A56" s="277">
        <v>46</v>
      </c>
      <c r="B56" s="392" t="s">
        <v>44</v>
      </c>
      <c r="C56" s="277" t="s">
        <v>98</v>
      </c>
      <c r="D56" s="316">
        <v>159.25</v>
      </c>
      <c r="E56" s="316">
        <v>160.16666666666666</v>
      </c>
      <c r="F56" s="317">
        <v>157.18333333333331</v>
      </c>
      <c r="G56" s="317">
        <v>155.11666666666665</v>
      </c>
      <c r="H56" s="317">
        <v>152.1333333333333</v>
      </c>
      <c r="I56" s="317">
        <v>162.23333333333332</v>
      </c>
      <c r="J56" s="317">
        <v>165.21666666666667</v>
      </c>
      <c r="K56" s="317">
        <v>167.28333333333333</v>
      </c>
      <c r="L56" s="304">
        <v>163.15</v>
      </c>
      <c r="M56" s="304">
        <v>158.1</v>
      </c>
      <c r="N56" s="319">
        <v>11257200</v>
      </c>
      <c r="O56" s="320">
        <v>1.8898664059954384E-2</v>
      </c>
    </row>
    <row r="57" spans="1:15" ht="15">
      <c r="A57" s="277">
        <v>47</v>
      </c>
      <c r="B57" s="392" t="s">
        <v>54</v>
      </c>
      <c r="C57" s="277" t="s">
        <v>99</v>
      </c>
      <c r="D57" s="316">
        <v>56.85</v>
      </c>
      <c r="E57" s="316">
        <v>55.783333333333339</v>
      </c>
      <c r="F57" s="317">
        <v>54.26666666666668</v>
      </c>
      <c r="G57" s="317">
        <v>51.683333333333344</v>
      </c>
      <c r="H57" s="317">
        <v>50.166666666666686</v>
      </c>
      <c r="I57" s="317">
        <v>58.366666666666674</v>
      </c>
      <c r="J57" s="317">
        <v>59.88333333333334</v>
      </c>
      <c r="K57" s="317">
        <v>62.466666666666669</v>
      </c>
      <c r="L57" s="304">
        <v>57.3</v>
      </c>
      <c r="M57" s="304">
        <v>53.2</v>
      </c>
      <c r="N57" s="319">
        <v>59347000</v>
      </c>
      <c r="O57" s="320">
        <v>4.1934039695567825E-2</v>
      </c>
    </row>
    <row r="58" spans="1:15" ht="15">
      <c r="A58" s="277">
        <v>48</v>
      </c>
      <c r="B58" s="392" t="s">
        <v>73</v>
      </c>
      <c r="C58" s="277" t="s">
        <v>100</v>
      </c>
      <c r="D58" s="316">
        <v>102.35</v>
      </c>
      <c r="E58" s="316">
        <v>102.91666666666667</v>
      </c>
      <c r="F58" s="317">
        <v>100.53333333333335</v>
      </c>
      <c r="G58" s="317">
        <v>98.716666666666669</v>
      </c>
      <c r="H58" s="317">
        <v>96.333333333333343</v>
      </c>
      <c r="I58" s="317">
        <v>104.73333333333335</v>
      </c>
      <c r="J58" s="317">
        <v>107.11666666666667</v>
      </c>
      <c r="K58" s="317">
        <v>108.93333333333335</v>
      </c>
      <c r="L58" s="304">
        <v>105.3</v>
      </c>
      <c r="M58" s="304">
        <v>101.1</v>
      </c>
      <c r="N58" s="319">
        <v>31793200</v>
      </c>
      <c r="O58" s="320">
        <v>-4.5836516424751722E-3</v>
      </c>
    </row>
    <row r="59" spans="1:15" ht="15">
      <c r="A59" s="277">
        <v>49</v>
      </c>
      <c r="B59" s="392" t="s">
        <v>52</v>
      </c>
      <c r="C59" s="277" t="s">
        <v>101</v>
      </c>
      <c r="D59" s="316">
        <v>415.2</v>
      </c>
      <c r="E59" s="316">
        <v>415.40000000000003</v>
      </c>
      <c r="F59" s="317">
        <v>411.50000000000006</v>
      </c>
      <c r="G59" s="317">
        <v>407.8</v>
      </c>
      <c r="H59" s="317">
        <v>403.90000000000003</v>
      </c>
      <c r="I59" s="317">
        <v>419.10000000000008</v>
      </c>
      <c r="J59" s="317">
        <v>423.00000000000006</v>
      </c>
      <c r="K59" s="317">
        <v>426.7000000000001</v>
      </c>
      <c r="L59" s="304">
        <v>419.3</v>
      </c>
      <c r="M59" s="304">
        <v>411.7</v>
      </c>
      <c r="N59" s="319">
        <v>6306600</v>
      </c>
      <c r="O59" s="320">
        <v>-2.6624068157614485E-2</v>
      </c>
    </row>
    <row r="60" spans="1:15" ht="15">
      <c r="A60" s="277">
        <v>50</v>
      </c>
      <c r="B60" s="392" t="s">
        <v>102</v>
      </c>
      <c r="C60" s="277" t="s">
        <v>103</v>
      </c>
      <c r="D60" s="316">
        <v>20.85</v>
      </c>
      <c r="E60" s="316">
        <v>20.466666666666665</v>
      </c>
      <c r="F60" s="317">
        <v>19.483333333333331</v>
      </c>
      <c r="G60" s="317">
        <v>18.116666666666667</v>
      </c>
      <c r="H60" s="317">
        <v>17.133333333333333</v>
      </c>
      <c r="I60" s="317">
        <v>21.833333333333329</v>
      </c>
      <c r="J60" s="317">
        <v>22.816666666666663</v>
      </c>
      <c r="K60" s="317">
        <v>24.183333333333326</v>
      </c>
      <c r="L60" s="304">
        <v>21.45</v>
      </c>
      <c r="M60" s="304">
        <v>19.100000000000001</v>
      </c>
      <c r="N60" s="319">
        <v>144000000</v>
      </c>
      <c r="O60" s="320">
        <v>0.24707716289945442</v>
      </c>
    </row>
    <row r="61" spans="1:15" ht="15">
      <c r="A61" s="277">
        <v>51</v>
      </c>
      <c r="B61" s="392" t="s">
        <v>50</v>
      </c>
      <c r="C61" s="277" t="s">
        <v>104</v>
      </c>
      <c r="D61" s="316">
        <v>693.8</v>
      </c>
      <c r="E61" s="316">
        <v>689.76666666666677</v>
      </c>
      <c r="F61" s="317">
        <v>682.33333333333348</v>
      </c>
      <c r="G61" s="317">
        <v>670.86666666666667</v>
      </c>
      <c r="H61" s="317">
        <v>663.43333333333339</v>
      </c>
      <c r="I61" s="317">
        <v>701.23333333333358</v>
      </c>
      <c r="J61" s="317">
        <v>708.66666666666674</v>
      </c>
      <c r="K61" s="317">
        <v>720.13333333333367</v>
      </c>
      <c r="L61" s="304">
        <v>697.2</v>
      </c>
      <c r="M61" s="304">
        <v>678.3</v>
      </c>
      <c r="N61" s="319">
        <v>6858000</v>
      </c>
      <c r="O61" s="320">
        <v>-3.490008443568815E-2</v>
      </c>
    </row>
    <row r="62" spans="1:15" ht="15">
      <c r="A62" s="277">
        <v>52</v>
      </c>
      <c r="B62" s="442" t="s">
        <v>39</v>
      </c>
      <c r="C62" s="277" t="s">
        <v>248</v>
      </c>
      <c r="D62" s="316">
        <v>887.75</v>
      </c>
      <c r="E62" s="316">
        <v>891.01666666666677</v>
      </c>
      <c r="F62" s="317">
        <v>874.28333333333353</v>
      </c>
      <c r="G62" s="317">
        <v>860.81666666666672</v>
      </c>
      <c r="H62" s="317">
        <v>844.08333333333348</v>
      </c>
      <c r="I62" s="317">
        <v>904.48333333333358</v>
      </c>
      <c r="J62" s="317">
        <v>921.21666666666692</v>
      </c>
      <c r="K62" s="317">
        <v>934.68333333333362</v>
      </c>
      <c r="L62" s="304">
        <v>907.75</v>
      </c>
      <c r="M62" s="304">
        <v>877.55</v>
      </c>
      <c r="N62" s="319">
        <v>330200</v>
      </c>
      <c r="O62" s="320">
        <v>-1.3592233009708738E-2</v>
      </c>
    </row>
    <row r="63" spans="1:15" ht="15">
      <c r="A63" s="277">
        <v>53</v>
      </c>
      <c r="B63" s="392" t="s">
        <v>37</v>
      </c>
      <c r="C63" s="277" t="s">
        <v>105</v>
      </c>
      <c r="D63" s="316">
        <v>603.70000000000005</v>
      </c>
      <c r="E63" s="316">
        <v>604.2833333333333</v>
      </c>
      <c r="F63" s="317">
        <v>594.56666666666661</v>
      </c>
      <c r="G63" s="317">
        <v>585.43333333333328</v>
      </c>
      <c r="H63" s="317">
        <v>575.71666666666658</v>
      </c>
      <c r="I63" s="317">
        <v>613.41666666666663</v>
      </c>
      <c r="J63" s="317">
        <v>623.13333333333333</v>
      </c>
      <c r="K63" s="317">
        <v>632.26666666666665</v>
      </c>
      <c r="L63" s="304">
        <v>614</v>
      </c>
      <c r="M63" s="304">
        <v>595.15</v>
      </c>
      <c r="N63" s="319">
        <v>18994300</v>
      </c>
      <c r="O63" s="320">
        <v>-1.1030321016965919E-2</v>
      </c>
    </row>
    <row r="64" spans="1:15" ht="15">
      <c r="A64" s="277">
        <v>54</v>
      </c>
      <c r="B64" s="392" t="s">
        <v>39</v>
      </c>
      <c r="C64" s="277" t="s">
        <v>106</v>
      </c>
      <c r="D64" s="316">
        <v>585.45000000000005</v>
      </c>
      <c r="E64" s="316">
        <v>584.26666666666677</v>
      </c>
      <c r="F64" s="317">
        <v>577.18333333333351</v>
      </c>
      <c r="G64" s="317">
        <v>568.91666666666674</v>
      </c>
      <c r="H64" s="317">
        <v>561.83333333333348</v>
      </c>
      <c r="I64" s="317">
        <v>592.53333333333353</v>
      </c>
      <c r="J64" s="317">
        <v>599.61666666666679</v>
      </c>
      <c r="K64" s="317">
        <v>607.88333333333355</v>
      </c>
      <c r="L64" s="304">
        <v>591.35</v>
      </c>
      <c r="M64" s="304">
        <v>576</v>
      </c>
      <c r="N64" s="319">
        <v>5824000</v>
      </c>
      <c r="O64" s="320">
        <v>-6.863417982155113E-4</v>
      </c>
    </row>
    <row r="65" spans="1:15" ht="15">
      <c r="A65" s="277">
        <v>55</v>
      </c>
      <c r="B65" s="392" t="s">
        <v>107</v>
      </c>
      <c r="C65" s="277" t="s">
        <v>108</v>
      </c>
      <c r="D65" s="316">
        <v>650.29999999999995</v>
      </c>
      <c r="E65" s="316">
        <v>649.91666666666663</v>
      </c>
      <c r="F65" s="317">
        <v>644.13333333333321</v>
      </c>
      <c r="G65" s="317">
        <v>637.96666666666658</v>
      </c>
      <c r="H65" s="317">
        <v>632.18333333333317</v>
      </c>
      <c r="I65" s="317">
        <v>656.08333333333326</v>
      </c>
      <c r="J65" s="317">
        <v>661.86666666666679</v>
      </c>
      <c r="K65" s="317">
        <v>668.0333333333333</v>
      </c>
      <c r="L65" s="304">
        <v>655.7</v>
      </c>
      <c r="M65" s="304">
        <v>643.75</v>
      </c>
      <c r="N65" s="319">
        <v>22653400</v>
      </c>
      <c r="O65" s="320">
        <v>-4.2461538461538465E-3</v>
      </c>
    </row>
    <row r="66" spans="1:15" ht="15">
      <c r="A66" s="277">
        <v>56</v>
      </c>
      <c r="B66" s="392" t="s">
        <v>57</v>
      </c>
      <c r="C66" s="277" t="s">
        <v>109</v>
      </c>
      <c r="D66" s="316">
        <v>1881.6</v>
      </c>
      <c r="E66" s="316">
        <v>1879.1666666666667</v>
      </c>
      <c r="F66" s="317">
        <v>1856.4833333333336</v>
      </c>
      <c r="G66" s="317">
        <v>1831.3666666666668</v>
      </c>
      <c r="H66" s="317">
        <v>1808.6833333333336</v>
      </c>
      <c r="I66" s="317">
        <v>1904.2833333333335</v>
      </c>
      <c r="J66" s="317">
        <v>1926.9666666666665</v>
      </c>
      <c r="K66" s="317">
        <v>1952.0833333333335</v>
      </c>
      <c r="L66" s="304">
        <v>1901.85</v>
      </c>
      <c r="M66" s="304">
        <v>1854.05</v>
      </c>
      <c r="N66" s="319">
        <v>29182200</v>
      </c>
      <c r="O66" s="320">
        <v>-1.1684142079167683E-2</v>
      </c>
    </row>
    <row r="67" spans="1:15" ht="15">
      <c r="A67" s="277">
        <v>57</v>
      </c>
      <c r="B67" s="392" t="s">
        <v>54</v>
      </c>
      <c r="C67" s="277" t="s">
        <v>110</v>
      </c>
      <c r="D67" s="316">
        <v>1122.3</v>
      </c>
      <c r="E67" s="316">
        <v>1126.5666666666666</v>
      </c>
      <c r="F67" s="317">
        <v>1109.2333333333331</v>
      </c>
      <c r="G67" s="317">
        <v>1096.1666666666665</v>
      </c>
      <c r="H67" s="317">
        <v>1078.833333333333</v>
      </c>
      <c r="I67" s="317">
        <v>1139.6333333333332</v>
      </c>
      <c r="J67" s="317">
        <v>1156.9666666666667</v>
      </c>
      <c r="K67" s="317">
        <v>1170.0333333333333</v>
      </c>
      <c r="L67" s="304">
        <v>1143.9000000000001</v>
      </c>
      <c r="M67" s="304">
        <v>1113.5</v>
      </c>
      <c r="N67" s="319">
        <v>43035850</v>
      </c>
      <c r="O67" s="320">
        <v>1.9504885993485342E-2</v>
      </c>
    </row>
    <row r="68" spans="1:15" ht="15">
      <c r="A68" s="277">
        <v>58</v>
      </c>
      <c r="B68" s="392" t="s">
        <v>57</v>
      </c>
      <c r="C68" s="277" t="s">
        <v>253</v>
      </c>
      <c r="D68" s="316">
        <v>609.35</v>
      </c>
      <c r="E68" s="316">
        <v>613.94999999999993</v>
      </c>
      <c r="F68" s="317">
        <v>600.89999999999986</v>
      </c>
      <c r="G68" s="317">
        <v>592.44999999999993</v>
      </c>
      <c r="H68" s="317">
        <v>579.39999999999986</v>
      </c>
      <c r="I68" s="317">
        <v>622.39999999999986</v>
      </c>
      <c r="J68" s="317">
        <v>635.44999999999982</v>
      </c>
      <c r="K68" s="317">
        <v>643.89999999999986</v>
      </c>
      <c r="L68" s="304">
        <v>627</v>
      </c>
      <c r="M68" s="304">
        <v>605.5</v>
      </c>
      <c r="N68" s="319">
        <v>12284800</v>
      </c>
      <c r="O68" s="320">
        <v>5.9448747973338137E-3</v>
      </c>
    </row>
    <row r="69" spans="1:15" ht="15">
      <c r="A69" s="277">
        <v>59</v>
      </c>
      <c r="B69" s="392" t="s">
        <v>44</v>
      </c>
      <c r="C69" s="277" t="s">
        <v>111</v>
      </c>
      <c r="D69" s="316">
        <v>2753.55</v>
      </c>
      <c r="E69" s="316">
        <v>2774.3166666666671</v>
      </c>
      <c r="F69" s="317">
        <v>2717.0833333333339</v>
      </c>
      <c r="G69" s="317">
        <v>2680.6166666666668</v>
      </c>
      <c r="H69" s="317">
        <v>2623.3833333333337</v>
      </c>
      <c r="I69" s="317">
        <v>2810.7833333333342</v>
      </c>
      <c r="J69" s="317">
        <v>2868.0166666666669</v>
      </c>
      <c r="K69" s="317">
        <v>2904.4833333333345</v>
      </c>
      <c r="L69" s="304">
        <v>2831.55</v>
      </c>
      <c r="M69" s="304">
        <v>2737.85</v>
      </c>
      <c r="N69" s="319">
        <v>2193600</v>
      </c>
      <c r="O69" s="320">
        <v>-6.2203411568552004E-2</v>
      </c>
    </row>
    <row r="70" spans="1:15" ht="15">
      <c r="A70" s="277">
        <v>60</v>
      </c>
      <c r="B70" s="392" t="s">
        <v>113</v>
      </c>
      <c r="C70" s="277" t="s">
        <v>114</v>
      </c>
      <c r="D70" s="316">
        <v>160.25</v>
      </c>
      <c r="E70" s="316">
        <v>160.68333333333331</v>
      </c>
      <c r="F70" s="317">
        <v>157.16666666666663</v>
      </c>
      <c r="G70" s="317">
        <v>154.08333333333331</v>
      </c>
      <c r="H70" s="317">
        <v>150.56666666666663</v>
      </c>
      <c r="I70" s="317">
        <v>163.76666666666662</v>
      </c>
      <c r="J70" s="317">
        <v>167.28333333333333</v>
      </c>
      <c r="K70" s="317">
        <v>170.36666666666662</v>
      </c>
      <c r="L70" s="304">
        <v>164.2</v>
      </c>
      <c r="M70" s="304">
        <v>157.6</v>
      </c>
      <c r="N70" s="319">
        <v>37018700</v>
      </c>
      <c r="O70" s="320">
        <v>-2.0480145636591195E-2</v>
      </c>
    </row>
    <row r="71" spans="1:15" ht="15">
      <c r="A71" s="277">
        <v>61</v>
      </c>
      <c r="B71" s="392" t="s">
        <v>73</v>
      </c>
      <c r="C71" s="277" t="s">
        <v>115</v>
      </c>
      <c r="D71" s="316">
        <v>228.9</v>
      </c>
      <c r="E71" s="316">
        <v>230.11666666666667</v>
      </c>
      <c r="F71" s="317">
        <v>224.83333333333334</v>
      </c>
      <c r="G71" s="317">
        <v>220.76666666666668</v>
      </c>
      <c r="H71" s="317">
        <v>215.48333333333335</v>
      </c>
      <c r="I71" s="317">
        <v>234.18333333333334</v>
      </c>
      <c r="J71" s="317">
        <v>239.46666666666664</v>
      </c>
      <c r="K71" s="317">
        <v>243.53333333333333</v>
      </c>
      <c r="L71" s="304">
        <v>235.4</v>
      </c>
      <c r="M71" s="304">
        <v>226.05</v>
      </c>
      <c r="N71" s="319">
        <v>23317200</v>
      </c>
      <c r="O71" s="320">
        <v>-2.1416430594900851E-2</v>
      </c>
    </row>
    <row r="72" spans="1:15" ht="15">
      <c r="A72" s="277">
        <v>62</v>
      </c>
      <c r="B72" s="392" t="s">
        <v>50</v>
      </c>
      <c r="C72" s="277" t="s">
        <v>116</v>
      </c>
      <c r="D72" s="316">
        <v>2241.1</v>
      </c>
      <c r="E72" s="316">
        <v>2264.7166666666667</v>
      </c>
      <c r="F72" s="317">
        <v>2209.4333333333334</v>
      </c>
      <c r="G72" s="317">
        <v>2177.7666666666669</v>
      </c>
      <c r="H72" s="317">
        <v>2122.4833333333336</v>
      </c>
      <c r="I72" s="317">
        <v>2296.3833333333332</v>
      </c>
      <c r="J72" s="317">
        <v>2351.666666666667</v>
      </c>
      <c r="K72" s="317">
        <v>2383.333333333333</v>
      </c>
      <c r="L72" s="304">
        <v>2320</v>
      </c>
      <c r="M72" s="304">
        <v>2233.0500000000002</v>
      </c>
      <c r="N72" s="319">
        <v>16594200</v>
      </c>
      <c r="O72" s="320">
        <v>-1.3694233443885739E-2</v>
      </c>
    </row>
    <row r="73" spans="1:15" ht="15">
      <c r="A73" s="277">
        <v>63</v>
      </c>
      <c r="B73" s="392" t="s">
        <v>57</v>
      </c>
      <c r="C73" s="277" t="s">
        <v>117</v>
      </c>
      <c r="D73" s="316">
        <v>220.1</v>
      </c>
      <c r="E73" s="316">
        <v>221.16666666666666</v>
      </c>
      <c r="F73" s="317">
        <v>216.0333333333333</v>
      </c>
      <c r="G73" s="317">
        <v>211.96666666666664</v>
      </c>
      <c r="H73" s="317">
        <v>206.83333333333329</v>
      </c>
      <c r="I73" s="317">
        <v>225.23333333333332</v>
      </c>
      <c r="J73" s="317">
        <v>230.3666666666667</v>
      </c>
      <c r="K73" s="317">
        <v>234.43333333333334</v>
      </c>
      <c r="L73" s="304">
        <v>226.3</v>
      </c>
      <c r="M73" s="304">
        <v>217.1</v>
      </c>
      <c r="N73" s="319">
        <v>12536400</v>
      </c>
      <c r="O73" s="320">
        <v>-1.9873969946679594E-2</v>
      </c>
    </row>
    <row r="74" spans="1:15" ht="15">
      <c r="A74" s="277">
        <v>64</v>
      </c>
      <c r="B74" s="392" t="s">
        <v>54</v>
      </c>
      <c r="C74" s="277" t="s">
        <v>118</v>
      </c>
      <c r="D74" s="316">
        <v>381.65</v>
      </c>
      <c r="E74" s="316">
        <v>382.4666666666667</v>
      </c>
      <c r="F74" s="317">
        <v>374.68333333333339</v>
      </c>
      <c r="G74" s="317">
        <v>367.7166666666667</v>
      </c>
      <c r="H74" s="317">
        <v>359.93333333333339</v>
      </c>
      <c r="I74" s="317">
        <v>389.43333333333339</v>
      </c>
      <c r="J74" s="317">
        <v>397.2166666666667</v>
      </c>
      <c r="K74" s="317">
        <v>404.18333333333339</v>
      </c>
      <c r="L74" s="304">
        <v>390.25</v>
      </c>
      <c r="M74" s="304">
        <v>375.5</v>
      </c>
      <c r="N74" s="319">
        <v>118322875</v>
      </c>
      <c r="O74" s="320">
        <v>3.8397026704154652E-2</v>
      </c>
    </row>
    <row r="75" spans="1:15" ht="15">
      <c r="A75" s="277">
        <v>65</v>
      </c>
      <c r="B75" s="392" t="s">
        <v>57</v>
      </c>
      <c r="C75" s="277" t="s">
        <v>119</v>
      </c>
      <c r="D75" s="316">
        <v>441.75</v>
      </c>
      <c r="E75" s="316">
        <v>441.88333333333338</v>
      </c>
      <c r="F75" s="317">
        <v>435.76666666666677</v>
      </c>
      <c r="G75" s="317">
        <v>429.78333333333336</v>
      </c>
      <c r="H75" s="317">
        <v>423.66666666666674</v>
      </c>
      <c r="I75" s="317">
        <v>447.86666666666679</v>
      </c>
      <c r="J75" s="317">
        <v>453.98333333333346</v>
      </c>
      <c r="K75" s="317">
        <v>459.96666666666681</v>
      </c>
      <c r="L75" s="304">
        <v>448</v>
      </c>
      <c r="M75" s="304">
        <v>435.9</v>
      </c>
      <c r="N75" s="319">
        <v>7921500</v>
      </c>
      <c r="O75" s="320">
        <v>-5.1714850062847907E-2</v>
      </c>
    </row>
    <row r="76" spans="1:15" ht="15">
      <c r="A76" s="277">
        <v>66</v>
      </c>
      <c r="B76" s="392" t="s">
        <v>68</v>
      </c>
      <c r="C76" s="277" t="s">
        <v>120</v>
      </c>
      <c r="D76" s="316">
        <v>8.5500000000000007</v>
      </c>
      <c r="E76" s="316">
        <v>8.6666666666666661</v>
      </c>
      <c r="F76" s="317">
        <v>8.2833333333333314</v>
      </c>
      <c r="G76" s="317">
        <v>8.0166666666666657</v>
      </c>
      <c r="H76" s="317">
        <v>7.6333333333333311</v>
      </c>
      <c r="I76" s="317">
        <v>8.9333333333333318</v>
      </c>
      <c r="J76" s="317">
        <v>9.3166666666666682</v>
      </c>
      <c r="K76" s="317">
        <v>9.5833333333333321</v>
      </c>
      <c r="L76" s="304">
        <v>9.0500000000000007</v>
      </c>
      <c r="M76" s="304">
        <v>8.4</v>
      </c>
      <c r="N76" s="319">
        <v>370720000</v>
      </c>
      <c r="O76" s="320">
        <v>0.23680523120037367</v>
      </c>
    </row>
    <row r="77" spans="1:15" ht="15">
      <c r="A77" s="277">
        <v>67</v>
      </c>
      <c r="B77" s="392" t="s">
        <v>54</v>
      </c>
      <c r="C77" s="277" t="s">
        <v>121</v>
      </c>
      <c r="D77" s="316">
        <v>26.95</v>
      </c>
      <c r="E77" s="316">
        <v>26.983333333333334</v>
      </c>
      <c r="F77" s="317">
        <v>26.416666666666668</v>
      </c>
      <c r="G77" s="317">
        <v>25.883333333333333</v>
      </c>
      <c r="H77" s="317">
        <v>25.316666666666666</v>
      </c>
      <c r="I77" s="317">
        <v>27.516666666666669</v>
      </c>
      <c r="J77" s="317">
        <v>28.083333333333332</v>
      </c>
      <c r="K77" s="317">
        <v>28.616666666666671</v>
      </c>
      <c r="L77" s="304">
        <v>27.55</v>
      </c>
      <c r="M77" s="304">
        <v>26.45</v>
      </c>
      <c r="N77" s="319">
        <v>145673000</v>
      </c>
      <c r="O77" s="320">
        <v>2.0633652822151224E-2</v>
      </c>
    </row>
    <row r="78" spans="1:15" ht="15">
      <c r="A78" s="277">
        <v>68</v>
      </c>
      <c r="B78" s="392" t="s">
        <v>73</v>
      </c>
      <c r="C78" s="277" t="s">
        <v>122</v>
      </c>
      <c r="D78" s="316">
        <v>407.5</v>
      </c>
      <c r="E78" s="316">
        <v>406.7</v>
      </c>
      <c r="F78" s="317">
        <v>400.4</v>
      </c>
      <c r="G78" s="317">
        <v>393.3</v>
      </c>
      <c r="H78" s="317">
        <v>387</v>
      </c>
      <c r="I78" s="317">
        <v>413.79999999999995</v>
      </c>
      <c r="J78" s="317">
        <v>420.1</v>
      </c>
      <c r="K78" s="317">
        <v>427.19999999999993</v>
      </c>
      <c r="L78" s="304">
        <v>413</v>
      </c>
      <c r="M78" s="304">
        <v>399.6</v>
      </c>
      <c r="N78" s="319">
        <v>11026125</v>
      </c>
      <c r="O78" s="320">
        <v>1.2627857052658164E-2</v>
      </c>
    </row>
    <row r="79" spans="1:15" ht="15">
      <c r="A79" s="277">
        <v>69</v>
      </c>
      <c r="B79" s="392" t="s">
        <v>39</v>
      </c>
      <c r="C79" s="277" t="s">
        <v>123</v>
      </c>
      <c r="D79" s="316">
        <v>968.1</v>
      </c>
      <c r="E79" s="316">
        <v>964</v>
      </c>
      <c r="F79" s="317">
        <v>951.25</v>
      </c>
      <c r="G79" s="317">
        <v>934.4</v>
      </c>
      <c r="H79" s="317">
        <v>921.65</v>
      </c>
      <c r="I79" s="317">
        <v>980.85</v>
      </c>
      <c r="J79" s="317">
        <v>993.6</v>
      </c>
      <c r="K79" s="317">
        <v>1010.45</v>
      </c>
      <c r="L79" s="304">
        <v>976.75</v>
      </c>
      <c r="M79" s="304">
        <v>947.15</v>
      </c>
      <c r="N79" s="319">
        <v>3038500</v>
      </c>
      <c r="O79" s="320">
        <v>1.2664555907348775E-2</v>
      </c>
    </row>
    <row r="80" spans="1:15" ht="15">
      <c r="A80" s="277">
        <v>70</v>
      </c>
      <c r="B80" s="392" t="s">
        <v>54</v>
      </c>
      <c r="C80" s="277" t="s">
        <v>124</v>
      </c>
      <c r="D80" s="316">
        <v>514.15</v>
      </c>
      <c r="E80" s="316">
        <v>516.96666666666658</v>
      </c>
      <c r="F80" s="317">
        <v>504.88333333333321</v>
      </c>
      <c r="G80" s="317">
        <v>495.61666666666662</v>
      </c>
      <c r="H80" s="317">
        <v>483.53333333333325</v>
      </c>
      <c r="I80" s="317">
        <v>526.23333333333312</v>
      </c>
      <c r="J80" s="317">
        <v>538.31666666666638</v>
      </c>
      <c r="K80" s="317">
        <v>547.58333333333314</v>
      </c>
      <c r="L80" s="304">
        <v>529.04999999999995</v>
      </c>
      <c r="M80" s="304">
        <v>507.7</v>
      </c>
      <c r="N80" s="319">
        <v>30655200</v>
      </c>
      <c r="O80" s="320">
        <v>-3.1306253424121471E-4</v>
      </c>
    </row>
    <row r="81" spans="1:15" ht="15">
      <c r="A81" s="277">
        <v>71</v>
      </c>
      <c r="B81" s="392" t="s">
        <v>68</v>
      </c>
      <c r="C81" s="277" t="s">
        <v>125</v>
      </c>
      <c r="D81" s="316">
        <v>200.75</v>
      </c>
      <c r="E81" s="316">
        <v>201.1</v>
      </c>
      <c r="F81" s="317">
        <v>197.95</v>
      </c>
      <c r="G81" s="317">
        <v>195.15</v>
      </c>
      <c r="H81" s="317">
        <v>192</v>
      </c>
      <c r="I81" s="317">
        <v>203.89999999999998</v>
      </c>
      <c r="J81" s="317">
        <v>207.05</v>
      </c>
      <c r="K81" s="317">
        <v>209.84999999999997</v>
      </c>
      <c r="L81" s="304">
        <v>204.25</v>
      </c>
      <c r="M81" s="304">
        <v>198.3</v>
      </c>
      <c r="N81" s="319">
        <v>13708800</v>
      </c>
      <c r="O81" s="320">
        <v>2.0466639377814161E-3</v>
      </c>
    </row>
    <row r="82" spans="1:15" ht="15">
      <c r="A82" s="277">
        <v>72</v>
      </c>
      <c r="B82" s="392" t="s">
        <v>107</v>
      </c>
      <c r="C82" s="277" t="s">
        <v>126</v>
      </c>
      <c r="D82" s="316">
        <v>921.6</v>
      </c>
      <c r="E82" s="316">
        <v>925.75</v>
      </c>
      <c r="F82" s="317">
        <v>910.45</v>
      </c>
      <c r="G82" s="317">
        <v>899.30000000000007</v>
      </c>
      <c r="H82" s="317">
        <v>884.00000000000011</v>
      </c>
      <c r="I82" s="317">
        <v>936.9</v>
      </c>
      <c r="J82" s="317">
        <v>952.19999999999993</v>
      </c>
      <c r="K82" s="317">
        <v>963.34999999999991</v>
      </c>
      <c r="L82" s="304">
        <v>941.05</v>
      </c>
      <c r="M82" s="304">
        <v>914.6</v>
      </c>
      <c r="N82" s="319">
        <v>52113600</v>
      </c>
      <c r="O82" s="320">
        <v>-2.3387604569578124E-2</v>
      </c>
    </row>
    <row r="83" spans="1:15" ht="15">
      <c r="A83" s="277">
        <v>73</v>
      </c>
      <c r="B83" s="392" t="s">
        <v>73</v>
      </c>
      <c r="C83" s="277" t="s">
        <v>127</v>
      </c>
      <c r="D83" s="316">
        <v>92.15</v>
      </c>
      <c r="E83" s="316">
        <v>93.050000000000011</v>
      </c>
      <c r="F83" s="317">
        <v>90.65000000000002</v>
      </c>
      <c r="G83" s="317">
        <v>89.15</v>
      </c>
      <c r="H83" s="317">
        <v>86.750000000000014</v>
      </c>
      <c r="I83" s="317">
        <v>94.550000000000026</v>
      </c>
      <c r="J83" s="317">
        <v>96.95</v>
      </c>
      <c r="K83" s="317">
        <v>98.450000000000031</v>
      </c>
      <c r="L83" s="304">
        <v>95.45</v>
      </c>
      <c r="M83" s="304">
        <v>91.55</v>
      </c>
      <c r="N83" s="319">
        <v>53049900</v>
      </c>
      <c r="O83" s="320">
        <v>-1.9490096923725244E-2</v>
      </c>
    </row>
    <row r="84" spans="1:15" ht="15">
      <c r="A84" s="277">
        <v>74</v>
      </c>
      <c r="B84" s="392" t="s">
        <v>50</v>
      </c>
      <c r="C84" s="277" t="s">
        <v>128</v>
      </c>
      <c r="D84" s="316">
        <v>197</v>
      </c>
      <c r="E84" s="316">
        <v>196.08333333333334</v>
      </c>
      <c r="F84" s="317">
        <v>193.66666666666669</v>
      </c>
      <c r="G84" s="317">
        <v>190.33333333333334</v>
      </c>
      <c r="H84" s="317">
        <v>187.91666666666669</v>
      </c>
      <c r="I84" s="317">
        <v>199.41666666666669</v>
      </c>
      <c r="J84" s="317">
        <v>201.83333333333337</v>
      </c>
      <c r="K84" s="317">
        <v>205.16666666666669</v>
      </c>
      <c r="L84" s="304">
        <v>198.5</v>
      </c>
      <c r="M84" s="304">
        <v>192.75</v>
      </c>
      <c r="N84" s="319">
        <v>93084800</v>
      </c>
      <c r="O84" s="320">
        <v>8.6017065785851912E-4</v>
      </c>
    </row>
    <row r="85" spans="1:15" ht="15">
      <c r="A85" s="277">
        <v>75</v>
      </c>
      <c r="B85" s="392" t="s">
        <v>113</v>
      </c>
      <c r="C85" s="277" t="s">
        <v>129</v>
      </c>
      <c r="D85" s="316">
        <v>174</v>
      </c>
      <c r="E85" s="316">
        <v>174.53333333333333</v>
      </c>
      <c r="F85" s="317">
        <v>168.06666666666666</v>
      </c>
      <c r="G85" s="317">
        <v>162.13333333333333</v>
      </c>
      <c r="H85" s="317">
        <v>155.66666666666666</v>
      </c>
      <c r="I85" s="317">
        <v>180.46666666666667</v>
      </c>
      <c r="J85" s="317">
        <v>186.93333333333331</v>
      </c>
      <c r="K85" s="317">
        <v>192.86666666666667</v>
      </c>
      <c r="L85" s="304">
        <v>181</v>
      </c>
      <c r="M85" s="304">
        <v>168.6</v>
      </c>
      <c r="N85" s="319">
        <v>17855000</v>
      </c>
      <c r="O85" s="320">
        <v>-0.17737848422022576</v>
      </c>
    </row>
    <row r="86" spans="1:15" ht="15">
      <c r="A86" s="277">
        <v>76</v>
      </c>
      <c r="B86" s="392" t="s">
        <v>113</v>
      </c>
      <c r="C86" s="277" t="s">
        <v>130</v>
      </c>
      <c r="D86" s="316">
        <v>207</v>
      </c>
      <c r="E86" s="316">
        <v>208.46666666666667</v>
      </c>
      <c r="F86" s="317">
        <v>202.53333333333333</v>
      </c>
      <c r="G86" s="317">
        <v>198.06666666666666</v>
      </c>
      <c r="H86" s="317">
        <v>192.13333333333333</v>
      </c>
      <c r="I86" s="317">
        <v>212.93333333333334</v>
      </c>
      <c r="J86" s="317">
        <v>218.86666666666667</v>
      </c>
      <c r="K86" s="317">
        <v>223.33333333333334</v>
      </c>
      <c r="L86" s="304">
        <v>214.4</v>
      </c>
      <c r="M86" s="304">
        <v>204</v>
      </c>
      <c r="N86" s="319">
        <v>45378900</v>
      </c>
      <c r="O86" s="320">
        <v>7.0101857399640505E-3</v>
      </c>
    </row>
    <row r="87" spans="1:15" ht="15">
      <c r="A87" s="277">
        <v>77</v>
      </c>
      <c r="B87" s="392" t="s">
        <v>39</v>
      </c>
      <c r="C87" s="277" t="s">
        <v>131</v>
      </c>
      <c r="D87" s="316">
        <v>1706.2</v>
      </c>
      <c r="E87" s="316">
        <v>1710.8333333333333</v>
      </c>
      <c r="F87" s="317">
        <v>1672.9666666666665</v>
      </c>
      <c r="G87" s="317">
        <v>1639.7333333333331</v>
      </c>
      <c r="H87" s="317">
        <v>1601.8666666666663</v>
      </c>
      <c r="I87" s="317">
        <v>1744.0666666666666</v>
      </c>
      <c r="J87" s="317">
        <v>1781.9333333333334</v>
      </c>
      <c r="K87" s="317">
        <v>1815.1666666666667</v>
      </c>
      <c r="L87" s="304">
        <v>1748.7</v>
      </c>
      <c r="M87" s="304">
        <v>1677.6</v>
      </c>
      <c r="N87" s="319">
        <v>2093500</v>
      </c>
      <c r="O87" s="320">
        <v>-6.1713743175884168E-3</v>
      </c>
    </row>
    <row r="88" spans="1:15" ht="15">
      <c r="A88" s="277">
        <v>78</v>
      </c>
      <c r="B88" s="392" t="s">
        <v>39</v>
      </c>
      <c r="C88" s="277" t="s">
        <v>132</v>
      </c>
      <c r="D88" s="316">
        <v>370.45</v>
      </c>
      <c r="E88" s="316">
        <v>368.68333333333334</v>
      </c>
      <c r="F88" s="317">
        <v>364.51666666666665</v>
      </c>
      <c r="G88" s="317">
        <v>358.58333333333331</v>
      </c>
      <c r="H88" s="317">
        <v>354.41666666666663</v>
      </c>
      <c r="I88" s="317">
        <v>374.61666666666667</v>
      </c>
      <c r="J88" s="317">
        <v>378.7833333333333</v>
      </c>
      <c r="K88" s="317">
        <v>384.7166666666667</v>
      </c>
      <c r="L88" s="304">
        <v>372.85</v>
      </c>
      <c r="M88" s="304">
        <v>362.75</v>
      </c>
      <c r="N88" s="319">
        <v>1390200</v>
      </c>
      <c r="O88" s="320">
        <v>-3.3106134371957155E-2</v>
      </c>
    </row>
    <row r="89" spans="1:15" ht="15">
      <c r="A89" s="277">
        <v>79</v>
      </c>
      <c r="B89" s="392" t="s">
        <v>54</v>
      </c>
      <c r="C89" s="277" t="s">
        <v>133</v>
      </c>
      <c r="D89" s="316">
        <v>1335.35</v>
      </c>
      <c r="E89" s="316">
        <v>1342.6333333333332</v>
      </c>
      <c r="F89" s="317">
        <v>1318.0166666666664</v>
      </c>
      <c r="G89" s="317">
        <v>1300.6833333333332</v>
      </c>
      <c r="H89" s="317">
        <v>1276.0666666666664</v>
      </c>
      <c r="I89" s="317">
        <v>1359.9666666666665</v>
      </c>
      <c r="J89" s="317">
        <v>1384.5833333333333</v>
      </c>
      <c r="K89" s="317">
        <v>1401.9166666666665</v>
      </c>
      <c r="L89" s="304">
        <v>1367.25</v>
      </c>
      <c r="M89" s="304">
        <v>1325.3</v>
      </c>
      <c r="N89" s="319">
        <v>10772400</v>
      </c>
      <c r="O89" s="320">
        <v>0.11069410648740051</v>
      </c>
    </row>
    <row r="90" spans="1:15" ht="15">
      <c r="A90" s="277">
        <v>80</v>
      </c>
      <c r="B90" s="392" t="s">
        <v>57</v>
      </c>
      <c r="C90" s="277" t="s">
        <v>134</v>
      </c>
      <c r="D90" s="316">
        <v>62.95</v>
      </c>
      <c r="E90" s="316">
        <v>62.883333333333333</v>
      </c>
      <c r="F90" s="317">
        <v>62.066666666666663</v>
      </c>
      <c r="G90" s="317">
        <v>61.18333333333333</v>
      </c>
      <c r="H90" s="317">
        <v>60.36666666666666</v>
      </c>
      <c r="I90" s="317">
        <v>63.766666666666666</v>
      </c>
      <c r="J90" s="317">
        <v>64.583333333333343</v>
      </c>
      <c r="K90" s="317">
        <v>65.466666666666669</v>
      </c>
      <c r="L90" s="304">
        <v>63.7</v>
      </c>
      <c r="M90" s="304">
        <v>62</v>
      </c>
      <c r="N90" s="319">
        <v>32130000</v>
      </c>
      <c r="O90" s="320">
        <v>-2.4969046636401156E-2</v>
      </c>
    </row>
    <row r="91" spans="1:15" ht="15">
      <c r="A91" s="277">
        <v>81</v>
      </c>
      <c r="B91" s="392" t="s">
        <v>57</v>
      </c>
      <c r="C91" s="277" t="s">
        <v>135</v>
      </c>
      <c r="D91" s="316">
        <v>271.75</v>
      </c>
      <c r="E91" s="316">
        <v>271.83333333333331</v>
      </c>
      <c r="F91" s="317">
        <v>266.71666666666664</v>
      </c>
      <c r="G91" s="317">
        <v>261.68333333333334</v>
      </c>
      <c r="H91" s="317">
        <v>256.56666666666666</v>
      </c>
      <c r="I91" s="317">
        <v>276.86666666666662</v>
      </c>
      <c r="J91" s="317">
        <v>281.98333333333329</v>
      </c>
      <c r="K91" s="317">
        <v>287.01666666666659</v>
      </c>
      <c r="L91" s="304">
        <v>276.95</v>
      </c>
      <c r="M91" s="304">
        <v>266.8</v>
      </c>
      <c r="N91" s="319">
        <v>10282000</v>
      </c>
      <c r="O91" s="320">
        <v>-7.1456160679799147E-3</v>
      </c>
    </row>
    <row r="92" spans="1:15" ht="15">
      <c r="A92" s="277">
        <v>82</v>
      </c>
      <c r="B92" s="392" t="s">
        <v>64</v>
      </c>
      <c r="C92" s="277" t="s">
        <v>136</v>
      </c>
      <c r="D92" s="316">
        <v>922.3</v>
      </c>
      <c r="E92" s="316">
        <v>925.61666666666667</v>
      </c>
      <c r="F92" s="317">
        <v>906.98333333333335</v>
      </c>
      <c r="G92" s="317">
        <v>891.66666666666663</v>
      </c>
      <c r="H92" s="317">
        <v>873.0333333333333</v>
      </c>
      <c r="I92" s="317">
        <v>940.93333333333339</v>
      </c>
      <c r="J92" s="317">
        <v>959.56666666666683</v>
      </c>
      <c r="K92" s="317">
        <v>974.88333333333344</v>
      </c>
      <c r="L92" s="304">
        <v>944.25</v>
      </c>
      <c r="M92" s="304">
        <v>910.3</v>
      </c>
      <c r="N92" s="319">
        <v>10494550</v>
      </c>
      <c r="O92" s="320">
        <v>1.2254641909814323E-2</v>
      </c>
    </row>
    <row r="93" spans="1:15" ht="15">
      <c r="A93" s="277">
        <v>83</v>
      </c>
      <c r="B93" s="392" t="s">
        <v>52</v>
      </c>
      <c r="C93" s="277" t="s">
        <v>137</v>
      </c>
      <c r="D93" s="316">
        <v>853.35</v>
      </c>
      <c r="E93" s="316">
        <v>857.4</v>
      </c>
      <c r="F93" s="317">
        <v>843</v>
      </c>
      <c r="G93" s="317">
        <v>832.65</v>
      </c>
      <c r="H93" s="317">
        <v>818.25</v>
      </c>
      <c r="I93" s="317">
        <v>867.75</v>
      </c>
      <c r="J93" s="317">
        <v>882.14999999999986</v>
      </c>
      <c r="K93" s="317">
        <v>892.5</v>
      </c>
      <c r="L93" s="304">
        <v>871.8</v>
      </c>
      <c r="M93" s="304">
        <v>847.05</v>
      </c>
      <c r="N93" s="319">
        <v>9412050</v>
      </c>
      <c r="O93" s="320">
        <v>5.0830534628301715E-3</v>
      </c>
    </row>
    <row r="94" spans="1:15" ht="15">
      <c r="A94" s="277">
        <v>84</v>
      </c>
      <c r="B94" s="392" t="s">
        <v>44</v>
      </c>
      <c r="C94" s="277" t="s">
        <v>138</v>
      </c>
      <c r="D94" s="316">
        <v>591.5</v>
      </c>
      <c r="E94" s="316">
        <v>595.43333333333339</v>
      </c>
      <c r="F94" s="317">
        <v>579.16666666666674</v>
      </c>
      <c r="G94" s="317">
        <v>566.83333333333337</v>
      </c>
      <c r="H94" s="317">
        <v>550.56666666666672</v>
      </c>
      <c r="I94" s="317">
        <v>607.76666666666677</v>
      </c>
      <c r="J94" s="317">
        <v>624.03333333333342</v>
      </c>
      <c r="K94" s="317">
        <v>636.36666666666679</v>
      </c>
      <c r="L94" s="304">
        <v>611.70000000000005</v>
      </c>
      <c r="M94" s="304">
        <v>583.1</v>
      </c>
      <c r="N94" s="319">
        <v>15824200</v>
      </c>
      <c r="O94" s="320">
        <v>-4.2362111327628571E-2</v>
      </c>
    </row>
    <row r="95" spans="1:15" ht="15">
      <c r="A95" s="277">
        <v>85</v>
      </c>
      <c r="B95" s="392" t="s">
        <v>57</v>
      </c>
      <c r="C95" s="277" t="s">
        <v>139</v>
      </c>
      <c r="D95" s="316">
        <v>149.9</v>
      </c>
      <c r="E95" s="316">
        <v>146.28333333333333</v>
      </c>
      <c r="F95" s="317">
        <v>138.56666666666666</v>
      </c>
      <c r="G95" s="317">
        <v>127.23333333333332</v>
      </c>
      <c r="H95" s="317">
        <v>119.51666666666665</v>
      </c>
      <c r="I95" s="317">
        <v>157.61666666666667</v>
      </c>
      <c r="J95" s="317">
        <v>165.33333333333331</v>
      </c>
      <c r="K95" s="317">
        <v>176.66666666666669</v>
      </c>
      <c r="L95" s="304">
        <v>154</v>
      </c>
      <c r="M95" s="304">
        <v>134.94999999999999</v>
      </c>
      <c r="N95" s="319">
        <v>25227300</v>
      </c>
      <c r="O95" s="320">
        <v>0.38654201292705448</v>
      </c>
    </row>
    <row r="96" spans="1:15" ht="15">
      <c r="A96" s="277">
        <v>86</v>
      </c>
      <c r="B96" s="392" t="s">
        <v>57</v>
      </c>
      <c r="C96" s="277" t="s">
        <v>140</v>
      </c>
      <c r="D96" s="316">
        <v>173.95</v>
      </c>
      <c r="E96" s="316">
        <v>172.81666666666669</v>
      </c>
      <c r="F96" s="317">
        <v>166.73333333333338</v>
      </c>
      <c r="G96" s="317">
        <v>159.51666666666668</v>
      </c>
      <c r="H96" s="317">
        <v>153.43333333333337</v>
      </c>
      <c r="I96" s="317">
        <v>180.03333333333339</v>
      </c>
      <c r="J96" s="317">
        <v>186.1166666666667</v>
      </c>
      <c r="K96" s="317">
        <v>193.3333333333334</v>
      </c>
      <c r="L96" s="304">
        <v>178.9</v>
      </c>
      <c r="M96" s="304">
        <v>165.6</v>
      </c>
      <c r="N96" s="319">
        <v>18870000</v>
      </c>
      <c r="O96" s="320">
        <v>1.1254019292604502E-2</v>
      </c>
    </row>
    <row r="97" spans="1:15" ht="15">
      <c r="A97" s="277">
        <v>87</v>
      </c>
      <c r="B97" s="392" t="s">
        <v>50</v>
      </c>
      <c r="C97" s="277" t="s">
        <v>141</v>
      </c>
      <c r="D97" s="316">
        <v>350.6</v>
      </c>
      <c r="E97" s="316">
        <v>352.05</v>
      </c>
      <c r="F97" s="317">
        <v>348.3</v>
      </c>
      <c r="G97" s="317">
        <v>346</v>
      </c>
      <c r="H97" s="317">
        <v>342.25</v>
      </c>
      <c r="I97" s="317">
        <v>354.35</v>
      </c>
      <c r="J97" s="317">
        <v>358.1</v>
      </c>
      <c r="K97" s="317">
        <v>360.40000000000003</v>
      </c>
      <c r="L97" s="304">
        <v>355.8</v>
      </c>
      <c r="M97" s="304">
        <v>349.75</v>
      </c>
      <c r="N97" s="319">
        <v>11400000</v>
      </c>
      <c r="O97" s="320">
        <v>-2.4473729248673626E-2</v>
      </c>
    </row>
    <row r="98" spans="1:15" ht="15">
      <c r="A98" s="277">
        <v>88</v>
      </c>
      <c r="B98" s="392" t="s">
        <v>44</v>
      </c>
      <c r="C98" s="277" t="s">
        <v>142</v>
      </c>
      <c r="D98" s="316">
        <v>6013.05</v>
      </c>
      <c r="E98" s="316">
        <v>6031.333333333333</v>
      </c>
      <c r="F98" s="317">
        <v>5923.7666666666664</v>
      </c>
      <c r="G98" s="317">
        <v>5834.4833333333336</v>
      </c>
      <c r="H98" s="317">
        <v>5726.916666666667</v>
      </c>
      <c r="I98" s="317">
        <v>6120.6166666666659</v>
      </c>
      <c r="J98" s="317">
        <v>6228.1833333333334</v>
      </c>
      <c r="K98" s="317">
        <v>6317.4666666666653</v>
      </c>
      <c r="L98" s="304">
        <v>6138.9</v>
      </c>
      <c r="M98" s="304">
        <v>5942.05</v>
      </c>
      <c r="N98" s="319">
        <v>2602100</v>
      </c>
      <c r="O98" s="320">
        <v>-4.5276096129150616E-2</v>
      </c>
    </row>
    <row r="99" spans="1:15" ht="15">
      <c r="A99" s="277">
        <v>89</v>
      </c>
      <c r="B99" s="392" t="s">
        <v>50</v>
      </c>
      <c r="C99" s="277" t="s">
        <v>143</v>
      </c>
      <c r="D99" s="316">
        <v>596.45000000000005</v>
      </c>
      <c r="E99" s="316">
        <v>598.5333333333333</v>
      </c>
      <c r="F99" s="317">
        <v>588.66666666666663</v>
      </c>
      <c r="G99" s="317">
        <v>580.88333333333333</v>
      </c>
      <c r="H99" s="317">
        <v>571.01666666666665</v>
      </c>
      <c r="I99" s="317">
        <v>606.31666666666661</v>
      </c>
      <c r="J99" s="317">
        <v>616.18333333333339</v>
      </c>
      <c r="K99" s="317">
        <v>623.96666666666658</v>
      </c>
      <c r="L99" s="304">
        <v>608.4</v>
      </c>
      <c r="M99" s="304">
        <v>590.75</v>
      </c>
      <c r="N99" s="319">
        <v>17158750</v>
      </c>
      <c r="O99" s="320">
        <v>1.6363097882422628E-2</v>
      </c>
    </row>
    <row r="100" spans="1:15" ht="15">
      <c r="A100" s="277">
        <v>90</v>
      </c>
      <c r="B100" s="392" t="s">
        <v>57</v>
      </c>
      <c r="C100" s="277" t="s">
        <v>144</v>
      </c>
      <c r="D100" s="316">
        <v>567.70000000000005</v>
      </c>
      <c r="E100" s="316">
        <v>571.25</v>
      </c>
      <c r="F100" s="317">
        <v>547.85</v>
      </c>
      <c r="G100" s="317">
        <v>528</v>
      </c>
      <c r="H100" s="317">
        <v>504.6</v>
      </c>
      <c r="I100" s="317">
        <v>591.1</v>
      </c>
      <c r="J100" s="317">
        <v>614.50000000000011</v>
      </c>
      <c r="K100" s="317">
        <v>634.35</v>
      </c>
      <c r="L100" s="304">
        <v>594.65</v>
      </c>
      <c r="M100" s="304">
        <v>551.4</v>
      </c>
      <c r="N100" s="319">
        <v>1666600</v>
      </c>
      <c r="O100" s="320">
        <v>-9.2735703245749607E-3</v>
      </c>
    </row>
    <row r="101" spans="1:15" ht="15">
      <c r="A101" s="277">
        <v>91</v>
      </c>
      <c r="B101" s="392" t="s">
        <v>73</v>
      </c>
      <c r="C101" s="277" t="s">
        <v>145</v>
      </c>
      <c r="D101" s="316">
        <v>1004.45</v>
      </c>
      <c r="E101" s="316">
        <v>1001.9333333333334</v>
      </c>
      <c r="F101" s="317">
        <v>988.31666666666683</v>
      </c>
      <c r="G101" s="317">
        <v>972.18333333333339</v>
      </c>
      <c r="H101" s="317">
        <v>958.56666666666683</v>
      </c>
      <c r="I101" s="317">
        <v>1018.0666666666668</v>
      </c>
      <c r="J101" s="317">
        <v>1031.6833333333334</v>
      </c>
      <c r="K101" s="317">
        <v>1047.8166666666668</v>
      </c>
      <c r="L101" s="304">
        <v>1015.55</v>
      </c>
      <c r="M101" s="304">
        <v>985.8</v>
      </c>
      <c r="N101" s="319">
        <v>1000200</v>
      </c>
      <c r="O101" s="320">
        <v>-1.3025458851391355E-2</v>
      </c>
    </row>
    <row r="102" spans="1:15" ht="15">
      <c r="A102" s="277">
        <v>92</v>
      </c>
      <c r="B102" s="392" t="s">
        <v>107</v>
      </c>
      <c r="C102" s="277" t="s">
        <v>146</v>
      </c>
      <c r="D102" s="316">
        <v>1016.1</v>
      </c>
      <c r="E102" s="316">
        <v>1015.1166666666668</v>
      </c>
      <c r="F102" s="317">
        <v>1003.5333333333335</v>
      </c>
      <c r="G102" s="317">
        <v>990.9666666666667</v>
      </c>
      <c r="H102" s="317">
        <v>979.38333333333344</v>
      </c>
      <c r="I102" s="317">
        <v>1027.6833333333336</v>
      </c>
      <c r="J102" s="317">
        <v>1039.2666666666669</v>
      </c>
      <c r="K102" s="317">
        <v>1051.8333333333337</v>
      </c>
      <c r="L102" s="304">
        <v>1026.7</v>
      </c>
      <c r="M102" s="304">
        <v>1002.55</v>
      </c>
      <c r="N102" s="319">
        <v>1510400</v>
      </c>
      <c r="O102" s="320">
        <v>-3.2786885245901641E-2</v>
      </c>
    </row>
    <row r="103" spans="1:15" ht="15">
      <c r="A103" s="277">
        <v>93</v>
      </c>
      <c r="B103" s="392" t="s">
        <v>44</v>
      </c>
      <c r="C103" s="277" t="s">
        <v>147</v>
      </c>
      <c r="D103" s="316">
        <v>95.85</v>
      </c>
      <c r="E103" s="316">
        <v>96.149999999999991</v>
      </c>
      <c r="F103" s="317">
        <v>94.249999999999986</v>
      </c>
      <c r="G103" s="317">
        <v>92.649999999999991</v>
      </c>
      <c r="H103" s="317">
        <v>90.749999999999986</v>
      </c>
      <c r="I103" s="317">
        <v>97.749999999999986</v>
      </c>
      <c r="J103" s="317">
        <v>99.649999999999991</v>
      </c>
      <c r="K103" s="317">
        <v>101.24999999999999</v>
      </c>
      <c r="L103" s="304">
        <v>98.05</v>
      </c>
      <c r="M103" s="304">
        <v>94.55</v>
      </c>
      <c r="N103" s="319">
        <v>27146000</v>
      </c>
      <c r="O103" s="320">
        <v>-4.6201232032854209E-3</v>
      </c>
    </row>
    <row r="104" spans="1:15" ht="15">
      <c r="A104" s="277">
        <v>94</v>
      </c>
      <c r="B104" s="392" t="s">
        <v>44</v>
      </c>
      <c r="C104" s="277" t="s">
        <v>148</v>
      </c>
      <c r="D104" s="316">
        <v>64559.45</v>
      </c>
      <c r="E104" s="316">
        <v>64847.316666666673</v>
      </c>
      <c r="F104" s="317">
        <v>64095.583333333343</v>
      </c>
      <c r="G104" s="317">
        <v>63631.716666666667</v>
      </c>
      <c r="H104" s="317">
        <v>62879.983333333337</v>
      </c>
      <c r="I104" s="317">
        <v>65311.183333333349</v>
      </c>
      <c r="J104" s="317">
        <v>66062.916666666672</v>
      </c>
      <c r="K104" s="317">
        <v>66526.783333333355</v>
      </c>
      <c r="L104" s="304">
        <v>65599.05</v>
      </c>
      <c r="M104" s="304">
        <v>64383.45</v>
      </c>
      <c r="N104" s="319">
        <v>17700</v>
      </c>
      <c r="O104" s="320">
        <v>1.697792869269949E-3</v>
      </c>
    </row>
    <row r="105" spans="1:15" ht="15">
      <c r="A105" s="277">
        <v>95</v>
      </c>
      <c r="B105" s="392" t="s">
        <v>57</v>
      </c>
      <c r="C105" s="277" t="s">
        <v>149</v>
      </c>
      <c r="D105" s="316">
        <v>1316.1</v>
      </c>
      <c r="E105" s="316">
        <v>1296.5</v>
      </c>
      <c r="F105" s="317">
        <v>1251.25</v>
      </c>
      <c r="G105" s="317">
        <v>1186.4000000000001</v>
      </c>
      <c r="H105" s="317">
        <v>1141.1500000000001</v>
      </c>
      <c r="I105" s="317">
        <v>1361.35</v>
      </c>
      <c r="J105" s="317">
        <v>1406.6</v>
      </c>
      <c r="K105" s="317">
        <v>1471.4499999999998</v>
      </c>
      <c r="L105" s="304">
        <v>1341.75</v>
      </c>
      <c r="M105" s="304">
        <v>1231.6500000000001</v>
      </c>
      <c r="N105" s="319">
        <v>3513750</v>
      </c>
      <c r="O105" s="320">
        <v>2.5837530107291437E-2</v>
      </c>
    </row>
    <row r="106" spans="1:15" ht="15">
      <c r="A106" s="277">
        <v>96</v>
      </c>
      <c r="B106" s="392" t="s">
        <v>113</v>
      </c>
      <c r="C106" s="277" t="s">
        <v>150</v>
      </c>
      <c r="D106" s="316">
        <v>34</v>
      </c>
      <c r="E106" s="316">
        <v>34.033333333333331</v>
      </c>
      <c r="F106" s="317">
        <v>33.566666666666663</v>
      </c>
      <c r="G106" s="317">
        <v>33.133333333333333</v>
      </c>
      <c r="H106" s="317">
        <v>32.666666666666664</v>
      </c>
      <c r="I106" s="317">
        <v>34.466666666666661</v>
      </c>
      <c r="J106" s="317">
        <v>34.93333333333333</v>
      </c>
      <c r="K106" s="317">
        <v>35.36666666666666</v>
      </c>
      <c r="L106" s="304">
        <v>34.5</v>
      </c>
      <c r="M106" s="304">
        <v>33.6</v>
      </c>
      <c r="N106" s="319">
        <v>40341000</v>
      </c>
      <c r="O106" s="320">
        <v>-1.7798013245033113E-2</v>
      </c>
    </row>
    <row r="107" spans="1:15" ht="15">
      <c r="A107" s="277">
        <v>97</v>
      </c>
      <c r="B107" s="392" t="s">
        <v>39</v>
      </c>
      <c r="C107" s="277" t="s">
        <v>261</v>
      </c>
      <c r="D107" s="316">
        <v>3199.65</v>
      </c>
      <c r="E107" s="316">
        <v>3198.3833333333332</v>
      </c>
      <c r="F107" s="317">
        <v>3154.2666666666664</v>
      </c>
      <c r="G107" s="317">
        <v>3108.8833333333332</v>
      </c>
      <c r="H107" s="317">
        <v>3064.7666666666664</v>
      </c>
      <c r="I107" s="317">
        <v>3243.7666666666664</v>
      </c>
      <c r="J107" s="317">
        <v>3287.8833333333332</v>
      </c>
      <c r="K107" s="317">
        <v>3333.2666666666664</v>
      </c>
      <c r="L107" s="304">
        <v>3242.5</v>
      </c>
      <c r="M107" s="304">
        <v>3153</v>
      </c>
      <c r="N107" s="319">
        <v>805250</v>
      </c>
      <c r="O107" s="320">
        <v>-6.1709348966368406E-3</v>
      </c>
    </row>
    <row r="108" spans="1:15" ht="15">
      <c r="A108" s="277">
        <v>98</v>
      </c>
      <c r="B108" s="392" t="s">
        <v>102</v>
      </c>
      <c r="C108" s="277" t="s">
        <v>152</v>
      </c>
      <c r="D108" s="316">
        <v>31.95</v>
      </c>
      <c r="E108" s="316">
        <v>32.116666666666667</v>
      </c>
      <c r="F108" s="317">
        <v>31.433333333333337</v>
      </c>
      <c r="G108" s="317">
        <v>30.916666666666671</v>
      </c>
      <c r="H108" s="317">
        <v>30.233333333333341</v>
      </c>
      <c r="I108" s="317">
        <v>32.633333333333333</v>
      </c>
      <c r="J108" s="317">
        <v>33.316666666666656</v>
      </c>
      <c r="K108" s="317">
        <v>33.833333333333329</v>
      </c>
      <c r="L108" s="304">
        <v>32.799999999999997</v>
      </c>
      <c r="M108" s="304">
        <v>31.6</v>
      </c>
      <c r="N108" s="319">
        <v>20790000</v>
      </c>
      <c r="O108" s="320">
        <v>-2.0771513353115726E-2</v>
      </c>
    </row>
    <row r="109" spans="1:15" ht="15">
      <c r="A109" s="277">
        <v>99</v>
      </c>
      <c r="B109" s="392" t="s">
        <v>50</v>
      </c>
      <c r="C109" s="277" t="s">
        <v>153</v>
      </c>
      <c r="D109" s="316">
        <v>17127.650000000001</v>
      </c>
      <c r="E109" s="316">
        <v>17196.583333333332</v>
      </c>
      <c r="F109" s="317">
        <v>16921.516666666663</v>
      </c>
      <c r="G109" s="317">
        <v>16715.383333333331</v>
      </c>
      <c r="H109" s="317">
        <v>16440.316666666662</v>
      </c>
      <c r="I109" s="317">
        <v>17402.716666666664</v>
      </c>
      <c r="J109" s="317">
        <v>17677.783333333336</v>
      </c>
      <c r="K109" s="317">
        <v>17883.916666666664</v>
      </c>
      <c r="L109" s="304">
        <v>17471.650000000001</v>
      </c>
      <c r="M109" s="304">
        <v>16990.45</v>
      </c>
      <c r="N109" s="319">
        <v>573050</v>
      </c>
      <c r="O109" s="320">
        <v>-1.9001968672430026E-2</v>
      </c>
    </row>
    <row r="110" spans="1:15" ht="15">
      <c r="A110" s="277">
        <v>100</v>
      </c>
      <c r="B110" s="392" t="s">
        <v>107</v>
      </c>
      <c r="C110" s="277" t="s">
        <v>154</v>
      </c>
      <c r="D110" s="316">
        <v>1653.3</v>
      </c>
      <c r="E110" s="316">
        <v>1656.7666666666667</v>
      </c>
      <c r="F110" s="317">
        <v>1634.8333333333333</v>
      </c>
      <c r="G110" s="317">
        <v>1616.3666666666666</v>
      </c>
      <c r="H110" s="317">
        <v>1594.4333333333332</v>
      </c>
      <c r="I110" s="317">
        <v>1675.2333333333333</v>
      </c>
      <c r="J110" s="317">
        <v>1697.1666666666667</v>
      </c>
      <c r="K110" s="317">
        <v>1715.6333333333334</v>
      </c>
      <c r="L110" s="304">
        <v>1678.7</v>
      </c>
      <c r="M110" s="304">
        <v>1638.3</v>
      </c>
      <c r="N110" s="319">
        <v>467250</v>
      </c>
      <c r="O110" s="320">
        <v>7.2756669361358122E-3</v>
      </c>
    </row>
    <row r="111" spans="1:15" ht="15">
      <c r="A111" s="277">
        <v>101</v>
      </c>
      <c r="B111" s="392" t="s">
        <v>113</v>
      </c>
      <c r="C111" s="277" t="s">
        <v>155</v>
      </c>
      <c r="D111" s="316">
        <v>84.9</v>
      </c>
      <c r="E111" s="316">
        <v>84.5</v>
      </c>
      <c r="F111" s="317">
        <v>83.1</v>
      </c>
      <c r="G111" s="317">
        <v>81.3</v>
      </c>
      <c r="H111" s="317">
        <v>79.899999999999991</v>
      </c>
      <c r="I111" s="317">
        <v>86.3</v>
      </c>
      <c r="J111" s="317">
        <v>87.7</v>
      </c>
      <c r="K111" s="317">
        <v>89.5</v>
      </c>
      <c r="L111" s="304">
        <v>85.9</v>
      </c>
      <c r="M111" s="304">
        <v>82.7</v>
      </c>
      <c r="N111" s="319">
        <v>34612200</v>
      </c>
      <c r="O111" s="320">
        <v>2.7650686294012333E-2</v>
      </c>
    </row>
    <row r="112" spans="1:15" ht="15">
      <c r="A112" s="277">
        <v>102</v>
      </c>
      <c r="B112" s="392" t="s">
        <v>42</v>
      </c>
      <c r="C112" s="277" t="s">
        <v>156</v>
      </c>
      <c r="D112" s="316">
        <v>90.55</v>
      </c>
      <c r="E112" s="316">
        <v>90.61666666666666</v>
      </c>
      <c r="F112" s="317">
        <v>88.633333333333326</v>
      </c>
      <c r="G112" s="317">
        <v>86.716666666666669</v>
      </c>
      <c r="H112" s="317">
        <v>84.733333333333334</v>
      </c>
      <c r="I112" s="317">
        <v>92.533333333333317</v>
      </c>
      <c r="J112" s="317">
        <v>94.516666666666637</v>
      </c>
      <c r="K112" s="317">
        <v>96.433333333333309</v>
      </c>
      <c r="L112" s="304">
        <v>92.6</v>
      </c>
      <c r="M112" s="304">
        <v>88.7</v>
      </c>
      <c r="N112" s="319">
        <v>76288800</v>
      </c>
      <c r="O112" s="320">
        <v>-3.6637155402001007E-2</v>
      </c>
    </row>
    <row r="113" spans="1:15" ht="15">
      <c r="A113" s="277">
        <v>103</v>
      </c>
      <c r="B113" s="392" t="s">
        <v>73</v>
      </c>
      <c r="C113" s="277" t="s">
        <v>158</v>
      </c>
      <c r="D113" s="316">
        <v>82.85</v>
      </c>
      <c r="E113" s="316">
        <v>82.86666666666666</v>
      </c>
      <c r="F113" s="317">
        <v>81.933333333333323</v>
      </c>
      <c r="G113" s="317">
        <v>81.016666666666666</v>
      </c>
      <c r="H113" s="317">
        <v>80.083333333333329</v>
      </c>
      <c r="I113" s="317">
        <v>83.783333333333317</v>
      </c>
      <c r="J113" s="317">
        <v>84.716666666666654</v>
      </c>
      <c r="K113" s="317">
        <v>85.633333333333312</v>
      </c>
      <c r="L113" s="304">
        <v>83.8</v>
      </c>
      <c r="M113" s="304">
        <v>81.95</v>
      </c>
      <c r="N113" s="319">
        <v>60352600</v>
      </c>
      <c r="O113" s="320">
        <v>1.2774655084312723E-3</v>
      </c>
    </row>
    <row r="114" spans="1:15" ht="15">
      <c r="A114" s="277">
        <v>104</v>
      </c>
      <c r="B114" s="392" t="s">
        <v>79</v>
      </c>
      <c r="C114" s="277" t="s">
        <v>159</v>
      </c>
      <c r="D114" s="316">
        <v>19195.8</v>
      </c>
      <c r="E114" s="316">
        <v>19125.066666666669</v>
      </c>
      <c r="F114" s="317">
        <v>18903.133333333339</v>
      </c>
      <c r="G114" s="317">
        <v>18610.466666666671</v>
      </c>
      <c r="H114" s="317">
        <v>18388.53333333334</v>
      </c>
      <c r="I114" s="317">
        <v>19417.733333333337</v>
      </c>
      <c r="J114" s="317">
        <v>19639.666666666664</v>
      </c>
      <c r="K114" s="317">
        <v>19932.333333333336</v>
      </c>
      <c r="L114" s="304">
        <v>19347</v>
      </c>
      <c r="M114" s="304">
        <v>18832.400000000001</v>
      </c>
      <c r="N114" s="319">
        <v>120420</v>
      </c>
      <c r="O114" s="320">
        <v>1.2471938139186831E-3</v>
      </c>
    </row>
    <row r="115" spans="1:15" ht="15">
      <c r="A115" s="277">
        <v>105</v>
      </c>
      <c r="B115" s="392" t="s">
        <v>52</v>
      </c>
      <c r="C115" s="277" t="s">
        <v>160</v>
      </c>
      <c r="D115" s="316">
        <v>1489.9</v>
      </c>
      <c r="E115" s="316">
        <v>1506.6166666666668</v>
      </c>
      <c r="F115" s="317">
        <v>1459.4833333333336</v>
      </c>
      <c r="G115" s="317">
        <v>1429.0666666666668</v>
      </c>
      <c r="H115" s="317">
        <v>1381.9333333333336</v>
      </c>
      <c r="I115" s="317">
        <v>1537.0333333333335</v>
      </c>
      <c r="J115" s="317">
        <v>1584.1666666666667</v>
      </c>
      <c r="K115" s="317">
        <v>1614.5833333333335</v>
      </c>
      <c r="L115" s="304">
        <v>1553.75</v>
      </c>
      <c r="M115" s="304">
        <v>1476.2</v>
      </c>
      <c r="N115" s="319">
        <v>3370950</v>
      </c>
      <c r="O115" s="320">
        <v>-2.8376664552948638E-2</v>
      </c>
    </row>
    <row r="116" spans="1:15" ht="15">
      <c r="A116" s="277">
        <v>106</v>
      </c>
      <c r="B116" s="392" t="s">
        <v>73</v>
      </c>
      <c r="C116" s="277" t="s">
        <v>161</v>
      </c>
      <c r="D116" s="316">
        <v>255.55</v>
      </c>
      <c r="E116" s="316">
        <v>256.4666666666667</v>
      </c>
      <c r="F116" s="317">
        <v>251.08333333333337</v>
      </c>
      <c r="G116" s="317">
        <v>246.61666666666667</v>
      </c>
      <c r="H116" s="317">
        <v>241.23333333333335</v>
      </c>
      <c r="I116" s="317">
        <v>260.93333333333339</v>
      </c>
      <c r="J116" s="317">
        <v>266.31666666666672</v>
      </c>
      <c r="K116" s="317">
        <v>270.78333333333342</v>
      </c>
      <c r="L116" s="304">
        <v>261.85000000000002</v>
      </c>
      <c r="M116" s="304">
        <v>252</v>
      </c>
      <c r="N116" s="319">
        <v>13347000</v>
      </c>
      <c r="O116" s="320">
        <v>-5.810055865921788E-3</v>
      </c>
    </row>
    <row r="117" spans="1:15" ht="15">
      <c r="A117" s="277">
        <v>107</v>
      </c>
      <c r="B117" s="392" t="s">
        <v>57</v>
      </c>
      <c r="C117" s="277" t="s">
        <v>162</v>
      </c>
      <c r="D117" s="316">
        <v>85.05</v>
      </c>
      <c r="E117" s="316">
        <v>85.316666666666663</v>
      </c>
      <c r="F117" s="317">
        <v>83.73333333333332</v>
      </c>
      <c r="G117" s="317">
        <v>82.416666666666657</v>
      </c>
      <c r="H117" s="317">
        <v>80.833333333333314</v>
      </c>
      <c r="I117" s="317">
        <v>86.633333333333326</v>
      </c>
      <c r="J117" s="317">
        <v>88.216666666666669</v>
      </c>
      <c r="K117" s="317">
        <v>89.533333333333331</v>
      </c>
      <c r="L117" s="304">
        <v>86.9</v>
      </c>
      <c r="M117" s="304">
        <v>84</v>
      </c>
      <c r="N117" s="319">
        <v>51112800</v>
      </c>
      <c r="O117" s="320">
        <v>4.3859649122807015E-3</v>
      </c>
    </row>
    <row r="118" spans="1:15" ht="15">
      <c r="A118" s="277">
        <v>108</v>
      </c>
      <c r="B118" s="392" t="s">
        <v>50</v>
      </c>
      <c r="C118" s="277" t="s">
        <v>163</v>
      </c>
      <c r="D118" s="316">
        <v>1385.75</v>
      </c>
      <c r="E118" s="316">
        <v>1390.7333333333333</v>
      </c>
      <c r="F118" s="317">
        <v>1367.9666666666667</v>
      </c>
      <c r="G118" s="317">
        <v>1350.1833333333334</v>
      </c>
      <c r="H118" s="317">
        <v>1327.4166666666667</v>
      </c>
      <c r="I118" s="317">
        <v>1408.5166666666667</v>
      </c>
      <c r="J118" s="317">
        <v>1431.2833333333335</v>
      </c>
      <c r="K118" s="317">
        <v>1449.0666666666666</v>
      </c>
      <c r="L118" s="304">
        <v>1413.5</v>
      </c>
      <c r="M118" s="304">
        <v>1372.95</v>
      </c>
      <c r="N118" s="319">
        <v>3372000</v>
      </c>
      <c r="O118" s="320">
        <v>1.8885027949841367E-2</v>
      </c>
    </row>
    <row r="119" spans="1:15" ht="15">
      <c r="A119" s="277">
        <v>109</v>
      </c>
      <c r="B119" s="392" t="s">
        <v>54</v>
      </c>
      <c r="C119" s="277" t="s">
        <v>164</v>
      </c>
      <c r="D119" s="316">
        <v>34.299999999999997</v>
      </c>
      <c r="E119" s="316">
        <v>34.5</v>
      </c>
      <c r="F119" s="317">
        <v>33.700000000000003</v>
      </c>
      <c r="G119" s="317">
        <v>33.1</v>
      </c>
      <c r="H119" s="317">
        <v>32.300000000000004</v>
      </c>
      <c r="I119" s="317">
        <v>35.1</v>
      </c>
      <c r="J119" s="317">
        <v>35.9</v>
      </c>
      <c r="K119" s="317">
        <v>36.5</v>
      </c>
      <c r="L119" s="304">
        <v>35.299999999999997</v>
      </c>
      <c r="M119" s="304">
        <v>33.9</v>
      </c>
      <c r="N119" s="319">
        <v>55748000</v>
      </c>
      <c r="O119" s="320">
        <v>4.034291477559254E-3</v>
      </c>
    </row>
    <row r="120" spans="1:15" ht="15">
      <c r="A120" s="277">
        <v>110</v>
      </c>
      <c r="B120" s="392" t="s">
        <v>42</v>
      </c>
      <c r="C120" s="277" t="s">
        <v>165</v>
      </c>
      <c r="D120" s="316">
        <v>179.8</v>
      </c>
      <c r="E120" s="316">
        <v>178.46666666666667</v>
      </c>
      <c r="F120" s="317">
        <v>175.43333333333334</v>
      </c>
      <c r="G120" s="317">
        <v>171.06666666666666</v>
      </c>
      <c r="H120" s="317">
        <v>168.03333333333333</v>
      </c>
      <c r="I120" s="317">
        <v>182.83333333333334</v>
      </c>
      <c r="J120" s="317">
        <v>185.8666666666667</v>
      </c>
      <c r="K120" s="317">
        <v>190.23333333333335</v>
      </c>
      <c r="L120" s="304">
        <v>181.5</v>
      </c>
      <c r="M120" s="304">
        <v>174.1</v>
      </c>
      <c r="N120" s="319">
        <v>28164000</v>
      </c>
      <c r="O120" s="320">
        <v>-6.6304203686513727E-2</v>
      </c>
    </row>
    <row r="121" spans="1:15" ht="15">
      <c r="A121" s="277">
        <v>111</v>
      </c>
      <c r="B121" s="392" t="s">
        <v>89</v>
      </c>
      <c r="C121" s="277" t="s">
        <v>166</v>
      </c>
      <c r="D121" s="316">
        <v>1105.2</v>
      </c>
      <c r="E121" s="316">
        <v>1076.5666666666666</v>
      </c>
      <c r="F121" s="317">
        <v>1039.6333333333332</v>
      </c>
      <c r="G121" s="317">
        <v>974.06666666666661</v>
      </c>
      <c r="H121" s="317">
        <v>937.13333333333321</v>
      </c>
      <c r="I121" s="317">
        <v>1142.1333333333332</v>
      </c>
      <c r="J121" s="317">
        <v>1179.0666666666666</v>
      </c>
      <c r="K121" s="317">
        <v>1244.6333333333332</v>
      </c>
      <c r="L121" s="304">
        <v>1113.5</v>
      </c>
      <c r="M121" s="304">
        <v>1011</v>
      </c>
      <c r="N121" s="319">
        <v>1824988</v>
      </c>
      <c r="O121" s="320">
        <v>9.2592592592592587E-2</v>
      </c>
    </row>
    <row r="122" spans="1:15" ht="15">
      <c r="A122" s="277">
        <v>112</v>
      </c>
      <c r="B122" s="392" t="s">
        <v>37</v>
      </c>
      <c r="C122" s="277" t="s">
        <v>167</v>
      </c>
      <c r="D122" s="316">
        <v>683.9</v>
      </c>
      <c r="E122" s="316">
        <v>682.05000000000007</v>
      </c>
      <c r="F122" s="317">
        <v>670.10000000000014</v>
      </c>
      <c r="G122" s="317">
        <v>656.30000000000007</v>
      </c>
      <c r="H122" s="317">
        <v>644.35000000000014</v>
      </c>
      <c r="I122" s="317">
        <v>695.85000000000014</v>
      </c>
      <c r="J122" s="317">
        <v>707.80000000000018</v>
      </c>
      <c r="K122" s="317">
        <v>721.60000000000014</v>
      </c>
      <c r="L122" s="304">
        <v>694</v>
      </c>
      <c r="M122" s="304">
        <v>668.25</v>
      </c>
      <c r="N122" s="319">
        <v>1421200</v>
      </c>
      <c r="O122" s="320">
        <v>1.2106537530266344E-2</v>
      </c>
    </row>
    <row r="123" spans="1:15" ht="15">
      <c r="A123" s="277">
        <v>113</v>
      </c>
      <c r="B123" s="392" t="s">
        <v>54</v>
      </c>
      <c r="C123" s="277" t="s">
        <v>168</v>
      </c>
      <c r="D123" s="316">
        <v>174.35</v>
      </c>
      <c r="E123" s="316">
        <v>175.38333333333335</v>
      </c>
      <c r="F123" s="317">
        <v>170.51666666666671</v>
      </c>
      <c r="G123" s="317">
        <v>166.68333333333337</v>
      </c>
      <c r="H123" s="317">
        <v>161.81666666666672</v>
      </c>
      <c r="I123" s="317">
        <v>179.2166666666667</v>
      </c>
      <c r="J123" s="317">
        <v>184.08333333333331</v>
      </c>
      <c r="K123" s="317">
        <v>187.91666666666669</v>
      </c>
      <c r="L123" s="304">
        <v>180.25</v>
      </c>
      <c r="M123" s="304">
        <v>171.55</v>
      </c>
      <c r="N123" s="319">
        <v>19843200</v>
      </c>
      <c r="O123" s="320">
        <v>-3.3679412509496076E-2</v>
      </c>
    </row>
    <row r="124" spans="1:15" ht="15">
      <c r="A124" s="277">
        <v>114</v>
      </c>
      <c r="B124" s="392" t="s">
        <v>42</v>
      </c>
      <c r="C124" s="277" t="s">
        <v>169</v>
      </c>
      <c r="D124" s="316">
        <v>107.95</v>
      </c>
      <c r="E124" s="316">
        <v>108.45</v>
      </c>
      <c r="F124" s="317">
        <v>106.30000000000001</v>
      </c>
      <c r="G124" s="317">
        <v>104.65</v>
      </c>
      <c r="H124" s="317">
        <v>102.50000000000001</v>
      </c>
      <c r="I124" s="317">
        <v>110.10000000000001</v>
      </c>
      <c r="J124" s="317">
        <v>112.25000000000001</v>
      </c>
      <c r="K124" s="317">
        <v>113.9</v>
      </c>
      <c r="L124" s="304">
        <v>110.6</v>
      </c>
      <c r="M124" s="304">
        <v>106.8</v>
      </c>
      <c r="N124" s="319">
        <v>18786000</v>
      </c>
      <c r="O124" s="320">
        <v>-4.309290953545232E-2</v>
      </c>
    </row>
    <row r="125" spans="1:15" ht="15">
      <c r="A125" s="277">
        <v>115</v>
      </c>
      <c r="B125" s="392" t="s">
        <v>73</v>
      </c>
      <c r="C125" s="277" t="s">
        <v>170</v>
      </c>
      <c r="D125" s="316">
        <v>2003.2</v>
      </c>
      <c r="E125" s="316">
        <v>1991.6000000000001</v>
      </c>
      <c r="F125" s="317">
        <v>1973.3000000000002</v>
      </c>
      <c r="G125" s="317">
        <v>1943.4</v>
      </c>
      <c r="H125" s="317">
        <v>1925.1000000000001</v>
      </c>
      <c r="I125" s="317">
        <v>2021.5000000000002</v>
      </c>
      <c r="J125" s="317">
        <v>2039.8</v>
      </c>
      <c r="K125" s="317">
        <v>2069.7000000000003</v>
      </c>
      <c r="L125" s="304">
        <v>2009.9</v>
      </c>
      <c r="M125" s="304">
        <v>1961.7</v>
      </c>
      <c r="N125" s="319">
        <v>40060135</v>
      </c>
      <c r="O125" s="320">
        <v>-3.1534611158588695E-2</v>
      </c>
    </row>
    <row r="126" spans="1:15" ht="15">
      <c r="A126" s="277">
        <v>116</v>
      </c>
      <c r="B126" s="392" t="s">
        <v>113</v>
      </c>
      <c r="C126" s="277" t="s">
        <v>171</v>
      </c>
      <c r="D126" s="316">
        <v>35.25</v>
      </c>
      <c r="E126" s="316">
        <v>35.616666666666667</v>
      </c>
      <c r="F126" s="317">
        <v>34.383333333333333</v>
      </c>
      <c r="G126" s="317">
        <v>33.516666666666666</v>
      </c>
      <c r="H126" s="317">
        <v>32.283333333333331</v>
      </c>
      <c r="I126" s="317">
        <v>36.483333333333334</v>
      </c>
      <c r="J126" s="317">
        <v>37.716666666666669</v>
      </c>
      <c r="K126" s="317">
        <v>38.583333333333336</v>
      </c>
      <c r="L126" s="304">
        <v>36.85</v>
      </c>
      <c r="M126" s="304">
        <v>34.75</v>
      </c>
      <c r="N126" s="319">
        <v>50692000</v>
      </c>
      <c r="O126" s="320">
        <v>2.4971187091817133E-2</v>
      </c>
    </row>
    <row r="127" spans="1:15" ht="15">
      <c r="A127" s="277">
        <v>117</v>
      </c>
      <c r="B127" s="442" t="s">
        <v>57</v>
      </c>
      <c r="C127" s="277" t="s">
        <v>280</v>
      </c>
      <c r="D127" s="316">
        <v>862.15</v>
      </c>
      <c r="E127" s="316">
        <v>871.58333333333337</v>
      </c>
      <c r="F127" s="317">
        <v>847.36666666666679</v>
      </c>
      <c r="G127" s="317">
        <v>832.58333333333337</v>
      </c>
      <c r="H127" s="317">
        <v>808.36666666666679</v>
      </c>
      <c r="I127" s="317">
        <v>886.36666666666679</v>
      </c>
      <c r="J127" s="317">
        <v>910.58333333333326</v>
      </c>
      <c r="K127" s="317">
        <v>925.36666666666679</v>
      </c>
      <c r="L127" s="304">
        <v>895.8</v>
      </c>
      <c r="M127" s="304">
        <v>856.8</v>
      </c>
      <c r="N127" s="319">
        <v>6222750</v>
      </c>
      <c r="O127" s="320">
        <v>-1.9035232915582879E-2</v>
      </c>
    </row>
    <row r="128" spans="1:15" ht="15">
      <c r="A128" s="277">
        <v>118</v>
      </c>
      <c r="B128" s="392" t="s">
        <v>54</v>
      </c>
      <c r="C128" s="277" t="s">
        <v>172</v>
      </c>
      <c r="D128" s="316">
        <v>192.15</v>
      </c>
      <c r="E128" s="316">
        <v>193.10000000000002</v>
      </c>
      <c r="F128" s="317">
        <v>189.15000000000003</v>
      </c>
      <c r="G128" s="317">
        <v>186.15</v>
      </c>
      <c r="H128" s="317">
        <v>182.20000000000002</v>
      </c>
      <c r="I128" s="317">
        <v>196.10000000000005</v>
      </c>
      <c r="J128" s="317">
        <v>200.05000000000004</v>
      </c>
      <c r="K128" s="317">
        <v>203.05000000000007</v>
      </c>
      <c r="L128" s="304">
        <v>197.05</v>
      </c>
      <c r="M128" s="304">
        <v>190.1</v>
      </c>
      <c r="N128" s="319">
        <v>110829000</v>
      </c>
      <c r="O128" s="320">
        <v>7.0428257984126558E-4</v>
      </c>
    </row>
    <row r="129" spans="1:15" ht="15">
      <c r="A129" s="277">
        <v>119</v>
      </c>
      <c r="B129" s="392" t="s">
        <v>37</v>
      </c>
      <c r="C129" s="277" t="s">
        <v>173</v>
      </c>
      <c r="D129" s="316">
        <v>22059.9</v>
      </c>
      <c r="E129" s="316">
        <v>22187.366666666669</v>
      </c>
      <c r="F129" s="317">
        <v>21847.333333333336</v>
      </c>
      <c r="G129" s="317">
        <v>21634.766666666666</v>
      </c>
      <c r="H129" s="317">
        <v>21294.733333333334</v>
      </c>
      <c r="I129" s="317">
        <v>22399.933333333338</v>
      </c>
      <c r="J129" s="317">
        <v>22739.966666666671</v>
      </c>
      <c r="K129" s="317">
        <v>22952.53333333334</v>
      </c>
      <c r="L129" s="304">
        <v>22527.4</v>
      </c>
      <c r="M129" s="304">
        <v>21974.799999999999</v>
      </c>
      <c r="N129" s="319">
        <v>157000</v>
      </c>
      <c r="O129" s="320">
        <v>1.5852474927208024E-2</v>
      </c>
    </row>
    <row r="130" spans="1:15" ht="15">
      <c r="A130" s="277">
        <v>120</v>
      </c>
      <c r="B130" s="392" t="s">
        <v>64</v>
      </c>
      <c r="C130" s="277" t="s">
        <v>174</v>
      </c>
      <c r="D130" s="316">
        <v>1173.8499999999999</v>
      </c>
      <c r="E130" s="316">
        <v>1173.0333333333333</v>
      </c>
      <c r="F130" s="317">
        <v>1158.3166666666666</v>
      </c>
      <c r="G130" s="317">
        <v>1142.7833333333333</v>
      </c>
      <c r="H130" s="317">
        <v>1128.0666666666666</v>
      </c>
      <c r="I130" s="317">
        <v>1188.5666666666666</v>
      </c>
      <c r="J130" s="317">
        <v>1203.2833333333333</v>
      </c>
      <c r="K130" s="317">
        <v>1218.8166666666666</v>
      </c>
      <c r="L130" s="304">
        <v>1187.75</v>
      </c>
      <c r="M130" s="304">
        <v>1157.5</v>
      </c>
      <c r="N130" s="319">
        <v>2223100</v>
      </c>
      <c r="O130" s="320">
        <v>-4.9835448989186647E-2</v>
      </c>
    </row>
    <row r="131" spans="1:15" ht="15">
      <c r="A131" s="277">
        <v>121</v>
      </c>
      <c r="B131" s="392" t="s">
        <v>79</v>
      </c>
      <c r="C131" s="277" t="s">
        <v>175</v>
      </c>
      <c r="D131" s="316">
        <v>3820.45</v>
      </c>
      <c r="E131" s="316">
        <v>3821.3833333333332</v>
      </c>
      <c r="F131" s="317">
        <v>3768.8166666666666</v>
      </c>
      <c r="G131" s="317">
        <v>3717.1833333333334</v>
      </c>
      <c r="H131" s="317">
        <v>3664.6166666666668</v>
      </c>
      <c r="I131" s="317">
        <v>3873.0166666666664</v>
      </c>
      <c r="J131" s="317">
        <v>3925.583333333333</v>
      </c>
      <c r="K131" s="317">
        <v>3977.2166666666662</v>
      </c>
      <c r="L131" s="304">
        <v>3873.95</v>
      </c>
      <c r="M131" s="304">
        <v>3769.75</v>
      </c>
      <c r="N131" s="319">
        <v>703250</v>
      </c>
      <c r="O131" s="320">
        <v>3.5676061362825543E-3</v>
      </c>
    </row>
    <row r="132" spans="1:15" ht="15">
      <c r="A132" s="277">
        <v>122</v>
      </c>
      <c r="B132" s="392" t="s">
        <v>57</v>
      </c>
      <c r="C132" s="277" t="s">
        <v>176</v>
      </c>
      <c r="D132" s="316">
        <v>696.65</v>
      </c>
      <c r="E132" s="316">
        <v>693.76666666666677</v>
      </c>
      <c r="F132" s="317">
        <v>680.68333333333351</v>
      </c>
      <c r="G132" s="317">
        <v>664.7166666666667</v>
      </c>
      <c r="H132" s="317">
        <v>651.63333333333344</v>
      </c>
      <c r="I132" s="317">
        <v>709.73333333333358</v>
      </c>
      <c r="J132" s="317">
        <v>722.81666666666683</v>
      </c>
      <c r="K132" s="317">
        <v>738.78333333333364</v>
      </c>
      <c r="L132" s="304">
        <v>706.85</v>
      </c>
      <c r="M132" s="304">
        <v>677.8</v>
      </c>
      <c r="N132" s="319">
        <v>3531765</v>
      </c>
      <c r="O132" s="320">
        <v>5.8999999999999997E-2</v>
      </c>
    </row>
    <row r="133" spans="1:15" ht="15">
      <c r="A133" s="277">
        <v>123</v>
      </c>
      <c r="B133" s="392" t="s">
        <v>52</v>
      </c>
      <c r="C133" s="277" t="s">
        <v>178</v>
      </c>
      <c r="D133" s="316">
        <v>475.9</v>
      </c>
      <c r="E133" s="316">
        <v>478.9666666666667</v>
      </c>
      <c r="F133" s="317">
        <v>469.53333333333342</v>
      </c>
      <c r="G133" s="317">
        <v>463.16666666666674</v>
      </c>
      <c r="H133" s="317">
        <v>453.73333333333346</v>
      </c>
      <c r="I133" s="317">
        <v>485.33333333333337</v>
      </c>
      <c r="J133" s="317">
        <v>494.76666666666665</v>
      </c>
      <c r="K133" s="317">
        <v>501.13333333333333</v>
      </c>
      <c r="L133" s="304">
        <v>488.4</v>
      </c>
      <c r="M133" s="304">
        <v>472.6</v>
      </c>
      <c r="N133" s="319">
        <v>30508800</v>
      </c>
      <c r="O133" s="320">
        <v>5.6223342380767739E-2</v>
      </c>
    </row>
    <row r="134" spans="1:15" ht="15">
      <c r="A134" s="277">
        <v>124</v>
      </c>
      <c r="B134" s="392" t="s">
        <v>89</v>
      </c>
      <c r="C134" s="277" t="s">
        <v>179</v>
      </c>
      <c r="D134" s="316">
        <v>380.15</v>
      </c>
      <c r="E134" s="316">
        <v>378.7833333333333</v>
      </c>
      <c r="F134" s="317">
        <v>375.26666666666659</v>
      </c>
      <c r="G134" s="317">
        <v>370.38333333333327</v>
      </c>
      <c r="H134" s="317">
        <v>366.86666666666656</v>
      </c>
      <c r="I134" s="317">
        <v>383.66666666666663</v>
      </c>
      <c r="J134" s="317">
        <v>387.18333333333328</v>
      </c>
      <c r="K134" s="317">
        <v>392.06666666666666</v>
      </c>
      <c r="L134" s="304">
        <v>382.3</v>
      </c>
      <c r="M134" s="304">
        <v>373.9</v>
      </c>
      <c r="N134" s="319">
        <v>5676000</v>
      </c>
      <c r="O134" s="320">
        <v>-9.6833289714734361E-3</v>
      </c>
    </row>
    <row r="135" spans="1:15" ht="15">
      <c r="A135" s="277">
        <v>125</v>
      </c>
      <c r="B135" s="392" t="s">
        <v>180</v>
      </c>
      <c r="C135" s="277" t="s">
        <v>181</v>
      </c>
      <c r="D135" s="316">
        <v>304.14999999999998</v>
      </c>
      <c r="E135" s="316">
        <v>304.46666666666664</v>
      </c>
      <c r="F135" s="317">
        <v>301.48333333333329</v>
      </c>
      <c r="G135" s="317">
        <v>298.81666666666666</v>
      </c>
      <c r="H135" s="317">
        <v>295.83333333333331</v>
      </c>
      <c r="I135" s="317">
        <v>307.13333333333327</v>
      </c>
      <c r="J135" s="317">
        <v>310.11666666666662</v>
      </c>
      <c r="K135" s="317">
        <v>312.78333333333325</v>
      </c>
      <c r="L135" s="304">
        <v>307.45</v>
      </c>
      <c r="M135" s="304">
        <v>301.8</v>
      </c>
      <c r="N135" s="319">
        <v>3216000</v>
      </c>
      <c r="O135" s="320">
        <v>-3.0156815440289506E-2</v>
      </c>
    </row>
    <row r="136" spans="1:15" ht="15">
      <c r="A136" s="277">
        <v>126</v>
      </c>
      <c r="B136" s="392" t="s">
        <v>39</v>
      </c>
      <c r="C136" s="277" t="s">
        <v>3465</v>
      </c>
      <c r="D136" s="316">
        <v>408.25</v>
      </c>
      <c r="E136" s="316">
        <v>410.4666666666667</v>
      </c>
      <c r="F136" s="317">
        <v>403.08333333333337</v>
      </c>
      <c r="G136" s="317">
        <v>397.91666666666669</v>
      </c>
      <c r="H136" s="317">
        <v>390.53333333333336</v>
      </c>
      <c r="I136" s="317">
        <v>415.63333333333338</v>
      </c>
      <c r="J136" s="317">
        <v>423.01666666666671</v>
      </c>
      <c r="K136" s="317">
        <v>428.18333333333339</v>
      </c>
      <c r="L136" s="304">
        <v>417.85</v>
      </c>
      <c r="M136" s="304">
        <v>405.3</v>
      </c>
      <c r="N136" s="319">
        <v>16721100</v>
      </c>
      <c r="O136" s="320">
        <v>1.5578878320760905E-2</v>
      </c>
    </row>
    <row r="137" spans="1:15" ht="15">
      <c r="A137" s="277">
        <v>127</v>
      </c>
      <c r="B137" s="392" t="s">
        <v>44</v>
      </c>
      <c r="C137" s="277" t="s">
        <v>183</v>
      </c>
      <c r="D137" s="316">
        <v>105.4</v>
      </c>
      <c r="E137" s="316">
        <v>106.53333333333335</v>
      </c>
      <c r="F137" s="317">
        <v>103.01666666666669</v>
      </c>
      <c r="G137" s="317">
        <v>100.63333333333335</v>
      </c>
      <c r="H137" s="317">
        <v>97.116666666666703</v>
      </c>
      <c r="I137" s="317">
        <v>108.91666666666669</v>
      </c>
      <c r="J137" s="317">
        <v>112.43333333333334</v>
      </c>
      <c r="K137" s="317">
        <v>114.81666666666668</v>
      </c>
      <c r="L137" s="304">
        <v>110.05</v>
      </c>
      <c r="M137" s="304">
        <v>104.15</v>
      </c>
      <c r="N137" s="319">
        <v>92744700</v>
      </c>
      <c r="O137" s="320">
        <v>-1.5341188021600392E-3</v>
      </c>
    </row>
    <row r="138" spans="1:15" ht="15">
      <c r="A138" s="277">
        <v>128</v>
      </c>
      <c r="B138" s="392" t="s">
        <v>42</v>
      </c>
      <c r="C138" s="277" t="s">
        <v>185</v>
      </c>
      <c r="D138" s="316">
        <v>50.2</v>
      </c>
      <c r="E138" s="316">
        <v>50.150000000000006</v>
      </c>
      <c r="F138" s="317">
        <v>48.70000000000001</v>
      </c>
      <c r="G138" s="317">
        <v>47.2</v>
      </c>
      <c r="H138" s="317">
        <v>45.750000000000007</v>
      </c>
      <c r="I138" s="317">
        <v>51.650000000000013</v>
      </c>
      <c r="J138" s="317">
        <v>53.1</v>
      </c>
      <c r="K138" s="317">
        <v>54.600000000000016</v>
      </c>
      <c r="L138" s="304">
        <v>51.6</v>
      </c>
      <c r="M138" s="304">
        <v>48.65</v>
      </c>
      <c r="N138" s="319">
        <v>52758000</v>
      </c>
      <c r="O138" s="320">
        <v>6.4270152505446626E-2</v>
      </c>
    </row>
    <row r="139" spans="1:15" ht="15">
      <c r="A139" s="277">
        <v>129</v>
      </c>
      <c r="B139" s="392" t="s">
        <v>113</v>
      </c>
      <c r="C139" s="277" t="s">
        <v>186</v>
      </c>
      <c r="D139" s="316">
        <v>350.7</v>
      </c>
      <c r="E139" s="316">
        <v>353.59999999999997</v>
      </c>
      <c r="F139" s="317">
        <v>343.64999999999992</v>
      </c>
      <c r="G139" s="317">
        <v>336.59999999999997</v>
      </c>
      <c r="H139" s="317">
        <v>326.64999999999992</v>
      </c>
      <c r="I139" s="317">
        <v>360.64999999999992</v>
      </c>
      <c r="J139" s="317">
        <v>370.59999999999997</v>
      </c>
      <c r="K139" s="317">
        <v>377.64999999999992</v>
      </c>
      <c r="L139" s="304">
        <v>363.55</v>
      </c>
      <c r="M139" s="304">
        <v>346.55</v>
      </c>
      <c r="N139" s="319">
        <v>18054000</v>
      </c>
      <c r="O139" s="320">
        <v>4.568727845608507E-2</v>
      </c>
    </row>
    <row r="140" spans="1:15" ht="15">
      <c r="A140" s="277">
        <v>130</v>
      </c>
      <c r="B140" s="392" t="s">
        <v>107</v>
      </c>
      <c r="C140" s="277" t="s">
        <v>187</v>
      </c>
      <c r="D140" s="316">
        <v>2198.9</v>
      </c>
      <c r="E140" s="316">
        <v>2206.7166666666667</v>
      </c>
      <c r="F140" s="317">
        <v>2182.8333333333335</v>
      </c>
      <c r="G140" s="317">
        <v>2166.7666666666669</v>
      </c>
      <c r="H140" s="317">
        <v>2142.8833333333337</v>
      </c>
      <c r="I140" s="317">
        <v>2222.7833333333333</v>
      </c>
      <c r="J140" s="317">
        <v>2246.6666666666665</v>
      </c>
      <c r="K140" s="317">
        <v>2262.7333333333331</v>
      </c>
      <c r="L140" s="304">
        <v>2230.6</v>
      </c>
      <c r="M140" s="304">
        <v>2190.65</v>
      </c>
      <c r="N140" s="319">
        <v>10044000</v>
      </c>
      <c r="O140" s="320">
        <v>7.1596173515432286E-3</v>
      </c>
    </row>
    <row r="141" spans="1:15" ht="15">
      <c r="A141" s="277">
        <v>131</v>
      </c>
      <c r="B141" s="392" t="s">
        <v>107</v>
      </c>
      <c r="C141" s="277" t="s">
        <v>188</v>
      </c>
      <c r="D141" s="316">
        <v>614.4</v>
      </c>
      <c r="E141" s="316">
        <v>615.23333333333323</v>
      </c>
      <c r="F141" s="317">
        <v>607.56666666666649</v>
      </c>
      <c r="G141" s="317">
        <v>600.73333333333323</v>
      </c>
      <c r="H141" s="317">
        <v>593.06666666666649</v>
      </c>
      <c r="I141" s="317">
        <v>622.06666666666649</v>
      </c>
      <c r="J141" s="317">
        <v>629.73333333333323</v>
      </c>
      <c r="K141" s="317">
        <v>636.56666666666649</v>
      </c>
      <c r="L141" s="304">
        <v>622.9</v>
      </c>
      <c r="M141" s="304">
        <v>608.4</v>
      </c>
      <c r="N141" s="319">
        <v>14796000</v>
      </c>
      <c r="O141" s="320">
        <v>1.1153026078399212E-2</v>
      </c>
    </row>
    <row r="142" spans="1:15" ht="15">
      <c r="A142" s="277">
        <v>132</v>
      </c>
      <c r="B142" s="392" t="s">
        <v>50</v>
      </c>
      <c r="C142" s="277" t="s">
        <v>189</v>
      </c>
      <c r="D142" s="316">
        <v>1060.05</v>
      </c>
      <c r="E142" s="316">
        <v>1048.0333333333331</v>
      </c>
      <c r="F142" s="317">
        <v>1029.2166666666662</v>
      </c>
      <c r="G142" s="317">
        <v>998.38333333333321</v>
      </c>
      <c r="H142" s="317">
        <v>979.56666666666638</v>
      </c>
      <c r="I142" s="317">
        <v>1078.8666666666661</v>
      </c>
      <c r="J142" s="317">
        <v>1097.6833333333332</v>
      </c>
      <c r="K142" s="317">
        <v>1128.516666666666</v>
      </c>
      <c r="L142" s="304">
        <v>1066.8499999999999</v>
      </c>
      <c r="M142" s="304">
        <v>1017.2</v>
      </c>
      <c r="N142" s="319">
        <v>7341000</v>
      </c>
      <c r="O142" s="320">
        <v>2.2779519331243468E-2</v>
      </c>
    </row>
    <row r="143" spans="1:15" ht="15">
      <c r="A143" s="277">
        <v>133</v>
      </c>
      <c r="B143" s="392" t="s">
        <v>52</v>
      </c>
      <c r="C143" s="277" t="s">
        <v>190</v>
      </c>
      <c r="D143" s="316">
        <v>2348.5</v>
      </c>
      <c r="E143" s="316">
        <v>2365.5</v>
      </c>
      <c r="F143" s="317">
        <v>2321</v>
      </c>
      <c r="G143" s="317">
        <v>2293.5</v>
      </c>
      <c r="H143" s="317">
        <v>2249</v>
      </c>
      <c r="I143" s="317">
        <v>2393</v>
      </c>
      <c r="J143" s="317">
        <v>2437.5</v>
      </c>
      <c r="K143" s="317">
        <v>2465</v>
      </c>
      <c r="L143" s="304">
        <v>2410</v>
      </c>
      <c r="M143" s="304">
        <v>2338</v>
      </c>
      <c r="N143" s="319">
        <v>1759000</v>
      </c>
      <c r="O143" s="320">
        <v>1.7645357246167198E-2</v>
      </c>
    </row>
    <row r="144" spans="1:15" ht="15">
      <c r="A144" s="277">
        <v>134</v>
      </c>
      <c r="B144" s="392" t="s">
        <v>42</v>
      </c>
      <c r="C144" s="277" t="s">
        <v>191</v>
      </c>
      <c r="D144" s="316">
        <v>320.39999999999998</v>
      </c>
      <c r="E144" s="316">
        <v>321.45</v>
      </c>
      <c r="F144" s="317">
        <v>317</v>
      </c>
      <c r="G144" s="317">
        <v>313.60000000000002</v>
      </c>
      <c r="H144" s="317">
        <v>309.15000000000003</v>
      </c>
      <c r="I144" s="317">
        <v>324.84999999999997</v>
      </c>
      <c r="J144" s="317">
        <v>329.2999999999999</v>
      </c>
      <c r="K144" s="317">
        <v>332.69999999999993</v>
      </c>
      <c r="L144" s="304">
        <v>325.89999999999998</v>
      </c>
      <c r="M144" s="304">
        <v>318.05</v>
      </c>
      <c r="N144" s="319">
        <v>1902000</v>
      </c>
      <c r="O144" s="320">
        <v>2.2580645161290321E-2</v>
      </c>
    </row>
    <row r="145" spans="1:15" ht="15">
      <c r="A145" s="277">
        <v>135</v>
      </c>
      <c r="B145" s="392" t="s">
        <v>44</v>
      </c>
      <c r="C145" s="277" t="s">
        <v>192</v>
      </c>
      <c r="D145" s="316">
        <v>392.85</v>
      </c>
      <c r="E145" s="316">
        <v>394.11666666666662</v>
      </c>
      <c r="F145" s="317">
        <v>384.28333333333325</v>
      </c>
      <c r="G145" s="317">
        <v>375.71666666666664</v>
      </c>
      <c r="H145" s="317">
        <v>365.88333333333327</v>
      </c>
      <c r="I145" s="317">
        <v>402.68333333333322</v>
      </c>
      <c r="J145" s="317">
        <v>412.51666666666659</v>
      </c>
      <c r="K145" s="317">
        <v>421.0833333333332</v>
      </c>
      <c r="L145" s="304">
        <v>403.95</v>
      </c>
      <c r="M145" s="304">
        <v>385.55</v>
      </c>
      <c r="N145" s="319">
        <v>5024600</v>
      </c>
      <c r="O145" s="320">
        <v>8.4290030211480363E-2</v>
      </c>
    </row>
    <row r="146" spans="1:15" ht="15">
      <c r="A146" s="277">
        <v>136</v>
      </c>
      <c r="B146" s="392" t="s">
        <v>50</v>
      </c>
      <c r="C146" s="277" t="s">
        <v>193</v>
      </c>
      <c r="D146" s="316">
        <v>991.15</v>
      </c>
      <c r="E146" s="316">
        <v>992.26666666666677</v>
      </c>
      <c r="F146" s="317">
        <v>973.88333333333355</v>
      </c>
      <c r="G146" s="317">
        <v>956.61666666666679</v>
      </c>
      <c r="H146" s="317">
        <v>938.23333333333358</v>
      </c>
      <c r="I146" s="317">
        <v>1009.5333333333335</v>
      </c>
      <c r="J146" s="317">
        <v>1027.9166666666667</v>
      </c>
      <c r="K146" s="317">
        <v>1045.1833333333334</v>
      </c>
      <c r="L146" s="304">
        <v>1010.65</v>
      </c>
      <c r="M146" s="304">
        <v>975</v>
      </c>
      <c r="N146" s="319">
        <v>1034600</v>
      </c>
      <c r="O146" s="320">
        <v>-2.8909329829172142E-2</v>
      </c>
    </row>
    <row r="147" spans="1:15" ht="15">
      <c r="A147" s="277">
        <v>137</v>
      </c>
      <c r="B147" s="392" t="s">
        <v>57</v>
      </c>
      <c r="C147" s="277" t="s">
        <v>194</v>
      </c>
      <c r="D147" s="316">
        <v>253.3</v>
      </c>
      <c r="E147" s="316">
        <v>253.20000000000005</v>
      </c>
      <c r="F147" s="317">
        <v>247.30000000000007</v>
      </c>
      <c r="G147" s="317">
        <v>241.3</v>
      </c>
      <c r="H147" s="317">
        <v>235.40000000000003</v>
      </c>
      <c r="I147" s="317">
        <v>259.2000000000001</v>
      </c>
      <c r="J147" s="317">
        <v>265.10000000000008</v>
      </c>
      <c r="K147" s="317">
        <v>271.10000000000014</v>
      </c>
      <c r="L147" s="304">
        <v>259.10000000000002</v>
      </c>
      <c r="M147" s="304">
        <v>247.2</v>
      </c>
      <c r="N147" s="319">
        <v>2937000</v>
      </c>
      <c r="O147" s="320">
        <v>-0.1040268456375839</v>
      </c>
    </row>
    <row r="148" spans="1:15" ht="15">
      <c r="A148" s="277">
        <v>138</v>
      </c>
      <c r="B148" s="392" t="s">
        <v>37</v>
      </c>
      <c r="C148" s="277" t="s">
        <v>195</v>
      </c>
      <c r="D148" s="316">
        <v>3853.5</v>
      </c>
      <c r="E148" s="316">
        <v>3864.0333333333333</v>
      </c>
      <c r="F148" s="317">
        <v>3823.9666666666667</v>
      </c>
      <c r="G148" s="317">
        <v>3794.4333333333334</v>
      </c>
      <c r="H148" s="317">
        <v>3754.3666666666668</v>
      </c>
      <c r="I148" s="317">
        <v>3893.5666666666666</v>
      </c>
      <c r="J148" s="317">
        <v>3933.6333333333332</v>
      </c>
      <c r="K148" s="317">
        <v>3963.1666666666665</v>
      </c>
      <c r="L148" s="304">
        <v>3904.1</v>
      </c>
      <c r="M148" s="304">
        <v>3834.5</v>
      </c>
      <c r="N148" s="319">
        <v>2340400</v>
      </c>
      <c r="O148" s="320">
        <v>4.8948046371833408E-3</v>
      </c>
    </row>
    <row r="149" spans="1:15" ht="15">
      <c r="A149" s="277">
        <v>139</v>
      </c>
      <c r="B149" s="392" t="s">
        <v>180</v>
      </c>
      <c r="C149" s="277" t="s">
        <v>197</v>
      </c>
      <c r="D149" s="316">
        <v>462</v>
      </c>
      <c r="E149" s="316">
        <v>458.3</v>
      </c>
      <c r="F149" s="317">
        <v>451.70000000000005</v>
      </c>
      <c r="G149" s="317">
        <v>441.40000000000003</v>
      </c>
      <c r="H149" s="317">
        <v>434.80000000000007</v>
      </c>
      <c r="I149" s="317">
        <v>468.6</v>
      </c>
      <c r="J149" s="317">
        <v>475.20000000000005</v>
      </c>
      <c r="K149" s="317">
        <v>485.5</v>
      </c>
      <c r="L149" s="304">
        <v>464.9</v>
      </c>
      <c r="M149" s="304">
        <v>448</v>
      </c>
      <c r="N149" s="319">
        <v>14207700</v>
      </c>
      <c r="O149" s="320">
        <v>-9.1491308325709062E-5</v>
      </c>
    </row>
    <row r="150" spans="1:15" ht="15">
      <c r="A150" s="277">
        <v>140</v>
      </c>
      <c r="B150" s="392" t="s">
        <v>113</v>
      </c>
      <c r="C150" s="277" t="s">
        <v>198</v>
      </c>
      <c r="D150" s="316">
        <v>112.35</v>
      </c>
      <c r="E150" s="316">
        <v>113.35000000000001</v>
      </c>
      <c r="F150" s="317">
        <v>108.75000000000001</v>
      </c>
      <c r="G150" s="317">
        <v>105.15</v>
      </c>
      <c r="H150" s="317">
        <v>100.55000000000001</v>
      </c>
      <c r="I150" s="317">
        <v>116.95000000000002</v>
      </c>
      <c r="J150" s="317">
        <v>121.55000000000001</v>
      </c>
      <c r="K150" s="317">
        <v>125.15000000000002</v>
      </c>
      <c r="L150" s="304">
        <v>117.95</v>
      </c>
      <c r="M150" s="304">
        <v>109.75</v>
      </c>
      <c r="N150" s="319">
        <v>108903000</v>
      </c>
      <c r="O150" s="320">
        <v>2.8546959748786756E-3</v>
      </c>
    </row>
    <row r="151" spans="1:15" ht="15">
      <c r="A151" s="277">
        <v>141</v>
      </c>
      <c r="B151" s="392" t="s">
        <v>64</v>
      </c>
      <c r="C151" s="277" t="s">
        <v>199</v>
      </c>
      <c r="D151" s="316">
        <v>595.70000000000005</v>
      </c>
      <c r="E151" s="316">
        <v>596.88333333333333</v>
      </c>
      <c r="F151" s="317">
        <v>588.9666666666667</v>
      </c>
      <c r="G151" s="317">
        <v>582.23333333333335</v>
      </c>
      <c r="H151" s="317">
        <v>574.31666666666672</v>
      </c>
      <c r="I151" s="317">
        <v>603.61666666666667</v>
      </c>
      <c r="J151" s="317">
        <v>611.53333333333342</v>
      </c>
      <c r="K151" s="317">
        <v>618.26666666666665</v>
      </c>
      <c r="L151" s="304">
        <v>604.79999999999995</v>
      </c>
      <c r="M151" s="304">
        <v>590.15</v>
      </c>
      <c r="N151" s="319">
        <v>3011000</v>
      </c>
      <c r="O151" s="320">
        <v>-5.4334170854271356E-2</v>
      </c>
    </row>
    <row r="152" spans="1:15" ht="15">
      <c r="A152" s="277">
        <v>142</v>
      </c>
      <c r="B152" s="392" t="s">
        <v>107</v>
      </c>
      <c r="C152" s="277" t="s">
        <v>200</v>
      </c>
      <c r="D152" s="316">
        <v>266.8</v>
      </c>
      <c r="E152" s="316">
        <v>267.91666666666669</v>
      </c>
      <c r="F152" s="317">
        <v>263.28333333333336</v>
      </c>
      <c r="G152" s="317">
        <v>259.76666666666665</v>
      </c>
      <c r="H152" s="317">
        <v>255.13333333333333</v>
      </c>
      <c r="I152" s="317">
        <v>271.43333333333339</v>
      </c>
      <c r="J152" s="317">
        <v>276.06666666666672</v>
      </c>
      <c r="K152" s="317">
        <v>279.58333333333343</v>
      </c>
      <c r="L152" s="304">
        <v>272.55</v>
      </c>
      <c r="M152" s="304">
        <v>264.39999999999998</v>
      </c>
      <c r="N152" s="319">
        <v>27788800</v>
      </c>
      <c r="O152" s="320">
        <v>-3.7143807517463136E-2</v>
      </c>
    </row>
    <row r="153" spans="1:15" ht="15">
      <c r="A153" s="277">
        <v>143</v>
      </c>
      <c r="B153" s="392" t="s">
        <v>89</v>
      </c>
      <c r="C153" s="277" t="s">
        <v>202</v>
      </c>
      <c r="D153" s="316">
        <v>157.9</v>
      </c>
      <c r="E153" s="316">
        <v>155.66666666666666</v>
      </c>
      <c r="F153" s="317">
        <v>151.63333333333333</v>
      </c>
      <c r="G153" s="317">
        <v>145.36666666666667</v>
      </c>
      <c r="H153" s="317">
        <v>141.33333333333334</v>
      </c>
      <c r="I153" s="317">
        <v>161.93333333333331</v>
      </c>
      <c r="J153" s="317">
        <v>165.96666666666667</v>
      </c>
      <c r="K153" s="317">
        <v>172.23333333333329</v>
      </c>
      <c r="L153" s="304">
        <v>159.69999999999999</v>
      </c>
      <c r="M153" s="304">
        <v>149.4</v>
      </c>
      <c r="N153" s="319">
        <v>31263000</v>
      </c>
      <c r="O153" s="320">
        <v>0.15391429520540362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35" sqref="F3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44035</v>
      </c>
    </row>
    <row r="7" spans="1:15">
      <c r="A7"/>
    </row>
    <row r="8" spans="1:15" ht="28.5" customHeight="1">
      <c r="A8" s="597" t="s">
        <v>16</v>
      </c>
      <c r="B8" s="598" t="s">
        <v>18</v>
      </c>
      <c r="C8" s="596" t="s">
        <v>19</v>
      </c>
      <c r="D8" s="596" t="s">
        <v>20</v>
      </c>
      <c r="E8" s="596" t="s">
        <v>21</v>
      </c>
      <c r="F8" s="596"/>
      <c r="G8" s="596"/>
      <c r="H8" s="596" t="s">
        <v>22</v>
      </c>
      <c r="I8" s="596"/>
      <c r="J8" s="596"/>
      <c r="K8" s="274"/>
      <c r="L8" s="282"/>
      <c r="M8" s="282"/>
    </row>
    <row r="9" spans="1:15" ht="36" customHeight="1">
      <c r="A9" s="592"/>
      <c r="B9" s="594"/>
      <c r="C9" s="599" t="s">
        <v>23</v>
      </c>
      <c r="D9" s="599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11132.6</v>
      </c>
      <c r="D10" s="303">
        <v>11142.416666666666</v>
      </c>
      <c r="E10" s="303">
        <v>11046.733333333332</v>
      </c>
      <c r="F10" s="303">
        <v>10960.866666666665</v>
      </c>
      <c r="G10" s="303">
        <v>10865.183333333331</v>
      </c>
      <c r="H10" s="303">
        <v>11228.283333333333</v>
      </c>
      <c r="I10" s="303">
        <v>11323.966666666667</v>
      </c>
      <c r="J10" s="303">
        <v>11409.833333333334</v>
      </c>
      <c r="K10" s="302">
        <v>11238.1</v>
      </c>
      <c r="L10" s="302">
        <v>11056.55</v>
      </c>
      <c r="M10" s="307"/>
    </row>
    <row r="11" spans="1:15">
      <c r="A11" s="301">
        <v>2</v>
      </c>
      <c r="B11" s="277" t="s">
        <v>220</v>
      </c>
      <c r="C11" s="304">
        <v>22882.6</v>
      </c>
      <c r="D11" s="279">
        <v>22917.383333333331</v>
      </c>
      <c r="E11" s="279">
        <v>22623.416666666664</v>
      </c>
      <c r="F11" s="279">
        <v>22364.233333333334</v>
      </c>
      <c r="G11" s="279">
        <v>22070.266666666666</v>
      </c>
      <c r="H11" s="279">
        <v>23176.566666666662</v>
      </c>
      <c r="I11" s="279">
        <v>23470.533333333329</v>
      </c>
      <c r="J11" s="279">
        <v>23729.71666666666</v>
      </c>
      <c r="K11" s="304">
        <v>23211.35</v>
      </c>
      <c r="L11" s="304">
        <v>22658.2</v>
      </c>
      <c r="M11" s="307"/>
    </row>
    <row r="12" spans="1:15">
      <c r="A12" s="301">
        <v>3</v>
      </c>
      <c r="B12" s="285" t="s">
        <v>221</v>
      </c>
      <c r="C12" s="304">
        <v>1456.25</v>
      </c>
      <c r="D12" s="279">
        <v>1455.95</v>
      </c>
      <c r="E12" s="279">
        <v>1437.65</v>
      </c>
      <c r="F12" s="279">
        <v>1419.05</v>
      </c>
      <c r="G12" s="279">
        <v>1400.75</v>
      </c>
      <c r="H12" s="279">
        <v>1474.5500000000002</v>
      </c>
      <c r="I12" s="279">
        <v>1492.85</v>
      </c>
      <c r="J12" s="279">
        <v>1511.4500000000003</v>
      </c>
      <c r="K12" s="304">
        <v>1474.25</v>
      </c>
      <c r="L12" s="304">
        <v>1437.35</v>
      </c>
      <c r="M12" s="307"/>
    </row>
    <row r="13" spans="1:15">
      <c r="A13" s="301">
        <v>4</v>
      </c>
      <c r="B13" s="277" t="s">
        <v>222</v>
      </c>
      <c r="C13" s="304">
        <v>3155.75</v>
      </c>
      <c r="D13" s="279">
        <v>3158.6166666666668</v>
      </c>
      <c r="E13" s="279">
        <v>3133.7333333333336</v>
      </c>
      <c r="F13" s="279">
        <v>3111.7166666666667</v>
      </c>
      <c r="G13" s="279">
        <v>3086.8333333333335</v>
      </c>
      <c r="H13" s="279">
        <v>3180.6333333333337</v>
      </c>
      <c r="I13" s="279">
        <v>3205.5166666666669</v>
      </c>
      <c r="J13" s="279">
        <v>3227.5333333333338</v>
      </c>
      <c r="K13" s="304">
        <v>3183.5</v>
      </c>
      <c r="L13" s="304">
        <v>3136.6</v>
      </c>
      <c r="M13" s="307"/>
    </row>
    <row r="14" spans="1:15">
      <c r="A14" s="301">
        <v>5</v>
      </c>
      <c r="B14" s="277" t="s">
        <v>223</v>
      </c>
      <c r="C14" s="304">
        <v>17076.05</v>
      </c>
      <c r="D14" s="279">
        <v>17125.383333333335</v>
      </c>
      <c r="E14" s="279">
        <v>16929.066666666669</v>
      </c>
      <c r="F14" s="279">
        <v>16782.083333333336</v>
      </c>
      <c r="G14" s="279">
        <v>16585.76666666667</v>
      </c>
      <c r="H14" s="279">
        <v>17272.366666666669</v>
      </c>
      <c r="I14" s="279">
        <v>17468.683333333334</v>
      </c>
      <c r="J14" s="279">
        <v>17615.666666666668</v>
      </c>
      <c r="K14" s="304">
        <v>17321.7</v>
      </c>
      <c r="L14" s="304">
        <v>16978.400000000001</v>
      </c>
      <c r="M14" s="307"/>
    </row>
    <row r="15" spans="1:15">
      <c r="A15" s="301">
        <v>6</v>
      </c>
      <c r="B15" s="277" t="s">
        <v>224</v>
      </c>
      <c r="C15" s="304">
        <v>2587.5</v>
      </c>
      <c r="D15" s="279">
        <v>2596.2666666666669</v>
      </c>
      <c r="E15" s="279">
        <v>2562.2833333333338</v>
      </c>
      <c r="F15" s="279">
        <v>2537.0666666666671</v>
      </c>
      <c r="G15" s="279">
        <v>2503.0833333333339</v>
      </c>
      <c r="H15" s="279">
        <v>2621.4833333333336</v>
      </c>
      <c r="I15" s="279">
        <v>2655.4666666666662</v>
      </c>
      <c r="J15" s="279">
        <v>2680.6833333333334</v>
      </c>
      <c r="K15" s="304">
        <v>2630.25</v>
      </c>
      <c r="L15" s="304">
        <v>2571.0500000000002</v>
      </c>
      <c r="M15" s="307"/>
    </row>
    <row r="16" spans="1:15">
      <c r="A16" s="301">
        <v>7</v>
      </c>
      <c r="B16" s="277" t="s">
        <v>225</v>
      </c>
      <c r="C16" s="304">
        <v>4288.8</v>
      </c>
      <c r="D16" s="279">
        <v>4290.2000000000007</v>
      </c>
      <c r="E16" s="279">
        <v>4250.8000000000011</v>
      </c>
      <c r="F16" s="279">
        <v>4212.8</v>
      </c>
      <c r="G16" s="279">
        <v>4173.4000000000005</v>
      </c>
      <c r="H16" s="279">
        <v>4328.2000000000016</v>
      </c>
      <c r="I16" s="279">
        <v>4367.6000000000013</v>
      </c>
      <c r="J16" s="279">
        <v>4405.6000000000022</v>
      </c>
      <c r="K16" s="304">
        <v>4329.6000000000004</v>
      </c>
      <c r="L16" s="304">
        <v>4252.2</v>
      </c>
      <c r="M16" s="307"/>
    </row>
    <row r="17" spans="1:13">
      <c r="A17" s="301">
        <v>8</v>
      </c>
      <c r="B17" s="277" t="s">
        <v>38</v>
      </c>
      <c r="C17" s="277">
        <v>1372.3</v>
      </c>
      <c r="D17" s="279">
        <v>1374.2</v>
      </c>
      <c r="E17" s="279">
        <v>1359.1000000000001</v>
      </c>
      <c r="F17" s="279">
        <v>1345.9</v>
      </c>
      <c r="G17" s="279">
        <v>1330.8000000000002</v>
      </c>
      <c r="H17" s="279">
        <v>1387.4</v>
      </c>
      <c r="I17" s="279">
        <v>1402.5</v>
      </c>
      <c r="J17" s="279">
        <v>1415.7</v>
      </c>
      <c r="K17" s="277">
        <v>1389.3</v>
      </c>
      <c r="L17" s="277">
        <v>1361</v>
      </c>
      <c r="M17" s="277">
        <v>11.33996</v>
      </c>
    </row>
    <row r="18" spans="1:13">
      <c r="A18" s="301">
        <v>9</v>
      </c>
      <c r="B18" s="277" t="s">
        <v>226</v>
      </c>
      <c r="C18" s="277">
        <v>722.4</v>
      </c>
      <c r="D18" s="279">
        <v>715.41666666666663</v>
      </c>
      <c r="E18" s="279">
        <v>696.98333333333323</v>
      </c>
      <c r="F18" s="279">
        <v>671.56666666666661</v>
      </c>
      <c r="G18" s="279">
        <v>653.13333333333321</v>
      </c>
      <c r="H18" s="279">
        <v>740.83333333333326</v>
      </c>
      <c r="I18" s="279">
        <v>759.26666666666665</v>
      </c>
      <c r="J18" s="279">
        <v>784.68333333333328</v>
      </c>
      <c r="K18" s="277">
        <v>733.85</v>
      </c>
      <c r="L18" s="277">
        <v>690</v>
      </c>
      <c r="M18" s="277">
        <v>11.518739999999999</v>
      </c>
    </row>
    <row r="19" spans="1:13">
      <c r="A19" s="301">
        <v>10</v>
      </c>
      <c r="B19" s="277" t="s">
        <v>41</v>
      </c>
      <c r="C19" s="277">
        <v>312</v>
      </c>
      <c r="D19" s="279">
        <v>313.25</v>
      </c>
      <c r="E19" s="279">
        <v>307.85000000000002</v>
      </c>
      <c r="F19" s="279">
        <v>303.70000000000005</v>
      </c>
      <c r="G19" s="279">
        <v>298.30000000000007</v>
      </c>
      <c r="H19" s="279">
        <v>317.39999999999998</v>
      </c>
      <c r="I19" s="279">
        <v>322.79999999999995</v>
      </c>
      <c r="J19" s="279">
        <v>326.94999999999993</v>
      </c>
      <c r="K19" s="277">
        <v>318.64999999999998</v>
      </c>
      <c r="L19" s="277">
        <v>309.10000000000002</v>
      </c>
      <c r="M19" s="277">
        <v>30.68805</v>
      </c>
    </row>
    <row r="20" spans="1:13">
      <c r="A20" s="301">
        <v>11</v>
      </c>
      <c r="B20" s="277" t="s">
        <v>43</v>
      </c>
      <c r="C20" s="277">
        <v>35.049999999999997</v>
      </c>
      <c r="D20" s="279">
        <v>35.133333333333333</v>
      </c>
      <c r="E20" s="279">
        <v>34.766666666666666</v>
      </c>
      <c r="F20" s="279">
        <v>34.483333333333334</v>
      </c>
      <c r="G20" s="279">
        <v>34.116666666666667</v>
      </c>
      <c r="H20" s="279">
        <v>35.416666666666664</v>
      </c>
      <c r="I20" s="279">
        <v>35.783333333333324</v>
      </c>
      <c r="J20" s="279">
        <v>36.066666666666663</v>
      </c>
      <c r="K20" s="277">
        <v>35.5</v>
      </c>
      <c r="L20" s="277">
        <v>34.85</v>
      </c>
      <c r="M20" s="277">
        <v>32.576590000000003</v>
      </c>
    </row>
    <row r="21" spans="1:13">
      <c r="A21" s="301">
        <v>12</v>
      </c>
      <c r="B21" s="277" t="s">
        <v>227</v>
      </c>
      <c r="C21" s="277">
        <v>59.2</v>
      </c>
      <c r="D21" s="279">
        <v>59.550000000000004</v>
      </c>
      <c r="E21" s="279">
        <v>58.250000000000007</v>
      </c>
      <c r="F21" s="279">
        <v>57.300000000000004</v>
      </c>
      <c r="G21" s="279">
        <v>56.000000000000007</v>
      </c>
      <c r="H21" s="279">
        <v>60.500000000000007</v>
      </c>
      <c r="I21" s="279">
        <v>61.800000000000004</v>
      </c>
      <c r="J21" s="279">
        <v>62.750000000000007</v>
      </c>
      <c r="K21" s="277">
        <v>60.85</v>
      </c>
      <c r="L21" s="277">
        <v>58.6</v>
      </c>
      <c r="M21" s="277">
        <v>20.321059999999999</v>
      </c>
    </row>
    <row r="22" spans="1:13">
      <c r="A22" s="301">
        <v>13</v>
      </c>
      <c r="B22" s="277" t="s">
        <v>228</v>
      </c>
      <c r="C22" s="277">
        <v>120.3</v>
      </c>
      <c r="D22" s="279">
        <v>118.53333333333335</v>
      </c>
      <c r="E22" s="279">
        <v>113.86666666666669</v>
      </c>
      <c r="F22" s="279">
        <v>107.43333333333334</v>
      </c>
      <c r="G22" s="279">
        <v>102.76666666666668</v>
      </c>
      <c r="H22" s="279">
        <v>124.9666666666667</v>
      </c>
      <c r="I22" s="279">
        <v>129.63333333333335</v>
      </c>
      <c r="J22" s="279">
        <v>136.06666666666672</v>
      </c>
      <c r="K22" s="277">
        <v>123.2</v>
      </c>
      <c r="L22" s="277">
        <v>112.1</v>
      </c>
      <c r="M22" s="277">
        <v>55.952800000000003</v>
      </c>
    </row>
    <row r="23" spans="1:13">
      <c r="A23" s="301">
        <v>14</v>
      </c>
      <c r="B23" s="277" t="s">
        <v>229</v>
      </c>
      <c r="C23" s="277">
        <v>1460.85</v>
      </c>
      <c r="D23" s="279">
        <v>1452.4166666666667</v>
      </c>
      <c r="E23" s="279">
        <v>1431.9833333333336</v>
      </c>
      <c r="F23" s="279">
        <v>1403.1166666666668</v>
      </c>
      <c r="G23" s="279">
        <v>1382.6833333333336</v>
      </c>
      <c r="H23" s="279">
        <v>1481.2833333333335</v>
      </c>
      <c r="I23" s="279">
        <v>1501.7166666666665</v>
      </c>
      <c r="J23" s="279">
        <v>1530.5833333333335</v>
      </c>
      <c r="K23" s="277">
        <v>1472.85</v>
      </c>
      <c r="L23" s="277">
        <v>1423.55</v>
      </c>
      <c r="M23" s="277">
        <v>1.89076</v>
      </c>
    </row>
    <row r="24" spans="1:13">
      <c r="A24" s="301">
        <v>15</v>
      </c>
      <c r="B24" s="277" t="s">
        <v>230</v>
      </c>
      <c r="C24" s="277">
        <v>2453.65</v>
      </c>
      <c r="D24" s="279">
        <v>2457.9500000000003</v>
      </c>
      <c r="E24" s="279">
        <v>2415.7500000000005</v>
      </c>
      <c r="F24" s="279">
        <v>2377.8500000000004</v>
      </c>
      <c r="G24" s="279">
        <v>2335.6500000000005</v>
      </c>
      <c r="H24" s="279">
        <v>2495.8500000000004</v>
      </c>
      <c r="I24" s="279">
        <v>2538.0500000000002</v>
      </c>
      <c r="J24" s="279">
        <v>2575.9500000000003</v>
      </c>
      <c r="K24" s="277">
        <v>2500.15</v>
      </c>
      <c r="L24" s="277">
        <v>2420.0500000000002</v>
      </c>
      <c r="M24" s="277">
        <v>1.1580999999999999</v>
      </c>
    </row>
    <row r="25" spans="1:13">
      <c r="A25" s="301">
        <v>16</v>
      </c>
      <c r="B25" s="277" t="s">
        <v>45</v>
      </c>
      <c r="C25" s="277">
        <v>698.3</v>
      </c>
      <c r="D25" s="279">
        <v>700.81666666666661</v>
      </c>
      <c r="E25" s="279">
        <v>684.63333333333321</v>
      </c>
      <c r="F25" s="279">
        <v>670.96666666666658</v>
      </c>
      <c r="G25" s="279">
        <v>654.78333333333319</v>
      </c>
      <c r="H25" s="279">
        <v>714.48333333333323</v>
      </c>
      <c r="I25" s="279">
        <v>730.66666666666663</v>
      </c>
      <c r="J25" s="279">
        <v>744.33333333333326</v>
      </c>
      <c r="K25" s="277">
        <v>717</v>
      </c>
      <c r="L25" s="277">
        <v>687.15</v>
      </c>
      <c r="M25" s="277">
        <v>14.73686</v>
      </c>
    </row>
    <row r="26" spans="1:13">
      <c r="A26" s="301">
        <v>17</v>
      </c>
      <c r="B26" s="277" t="s">
        <v>46</v>
      </c>
      <c r="C26" s="277">
        <v>200.9</v>
      </c>
      <c r="D26" s="279">
        <v>201.65</v>
      </c>
      <c r="E26" s="279">
        <v>198.35000000000002</v>
      </c>
      <c r="F26" s="279">
        <v>195.8</v>
      </c>
      <c r="G26" s="279">
        <v>192.50000000000003</v>
      </c>
      <c r="H26" s="279">
        <v>204.20000000000002</v>
      </c>
      <c r="I26" s="279">
        <v>207.50000000000003</v>
      </c>
      <c r="J26" s="279">
        <v>210.05</v>
      </c>
      <c r="K26" s="277">
        <v>204.95</v>
      </c>
      <c r="L26" s="277">
        <v>199.1</v>
      </c>
      <c r="M26" s="277">
        <v>33.200859999999999</v>
      </c>
    </row>
    <row r="27" spans="1:13">
      <c r="A27" s="301">
        <v>18</v>
      </c>
      <c r="B27" s="277" t="s">
        <v>47</v>
      </c>
      <c r="C27" s="277">
        <v>1481.15</v>
      </c>
      <c r="D27" s="279">
        <v>1485.4833333333333</v>
      </c>
      <c r="E27" s="279">
        <v>1463.9166666666667</v>
      </c>
      <c r="F27" s="279">
        <v>1446.6833333333334</v>
      </c>
      <c r="G27" s="279">
        <v>1425.1166666666668</v>
      </c>
      <c r="H27" s="279">
        <v>1502.7166666666667</v>
      </c>
      <c r="I27" s="279">
        <v>1524.2833333333333</v>
      </c>
      <c r="J27" s="279">
        <v>1541.5166666666667</v>
      </c>
      <c r="K27" s="277">
        <v>1507.05</v>
      </c>
      <c r="L27" s="277">
        <v>1468.25</v>
      </c>
      <c r="M27" s="277">
        <v>4.77433</v>
      </c>
    </row>
    <row r="28" spans="1:13">
      <c r="A28" s="301">
        <v>19</v>
      </c>
      <c r="B28" s="277" t="s">
        <v>48</v>
      </c>
      <c r="C28" s="277">
        <v>109.65</v>
      </c>
      <c r="D28" s="279">
        <v>109.26666666666667</v>
      </c>
      <c r="E28" s="279">
        <v>107.38333333333333</v>
      </c>
      <c r="F28" s="279">
        <v>105.11666666666666</v>
      </c>
      <c r="G28" s="279">
        <v>103.23333333333332</v>
      </c>
      <c r="H28" s="279">
        <v>111.53333333333333</v>
      </c>
      <c r="I28" s="279">
        <v>113.41666666666669</v>
      </c>
      <c r="J28" s="279">
        <v>115.68333333333334</v>
      </c>
      <c r="K28" s="277">
        <v>111.15</v>
      </c>
      <c r="L28" s="277">
        <v>107</v>
      </c>
      <c r="M28" s="277">
        <v>72.614109999999997</v>
      </c>
    </row>
    <row r="29" spans="1:13">
      <c r="A29" s="301">
        <v>20</v>
      </c>
      <c r="B29" s="277" t="s">
        <v>49</v>
      </c>
      <c r="C29" s="277">
        <v>51.65</v>
      </c>
      <c r="D29" s="279">
        <v>51.716666666666669</v>
      </c>
      <c r="E29" s="279">
        <v>50.833333333333336</v>
      </c>
      <c r="F29" s="279">
        <v>50.016666666666666</v>
      </c>
      <c r="G29" s="279">
        <v>49.133333333333333</v>
      </c>
      <c r="H29" s="279">
        <v>52.533333333333339</v>
      </c>
      <c r="I29" s="279">
        <v>53.416666666666664</v>
      </c>
      <c r="J29" s="279">
        <v>54.233333333333341</v>
      </c>
      <c r="K29" s="277">
        <v>52.6</v>
      </c>
      <c r="L29" s="277">
        <v>50.9</v>
      </c>
      <c r="M29" s="277">
        <v>271.00529</v>
      </c>
    </row>
    <row r="30" spans="1:13">
      <c r="A30" s="301">
        <v>21</v>
      </c>
      <c r="B30" s="277" t="s">
        <v>51</v>
      </c>
      <c r="C30" s="277">
        <v>1695.75</v>
      </c>
      <c r="D30" s="279">
        <v>1707.7166666666665</v>
      </c>
      <c r="E30" s="279">
        <v>1679.0333333333328</v>
      </c>
      <c r="F30" s="279">
        <v>1662.3166666666664</v>
      </c>
      <c r="G30" s="279">
        <v>1633.6333333333328</v>
      </c>
      <c r="H30" s="279">
        <v>1724.4333333333329</v>
      </c>
      <c r="I30" s="279">
        <v>1753.1166666666668</v>
      </c>
      <c r="J30" s="279">
        <v>1769.833333333333</v>
      </c>
      <c r="K30" s="277">
        <v>1736.4</v>
      </c>
      <c r="L30" s="277">
        <v>1691</v>
      </c>
      <c r="M30" s="277">
        <v>13.00414</v>
      </c>
    </row>
    <row r="31" spans="1:13">
      <c r="A31" s="301">
        <v>22</v>
      </c>
      <c r="B31" s="277" t="s">
        <v>53</v>
      </c>
      <c r="C31" s="277">
        <v>824.9</v>
      </c>
      <c r="D31" s="279">
        <v>823.73333333333323</v>
      </c>
      <c r="E31" s="279">
        <v>804.91666666666652</v>
      </c>
      <c r="F31" s="279">
        <v>784.93333333333328</v>
      </c>
      <c r="G31" s="279">
        <v>766.11666666666656</v>
      </c>
      <c r="H31" s="279">
        <v>843.71666666666647</v>
      </c>
      <c r="I31" s="279">
        <v>862.5333333333333</v>
      </c>
      <c r="J31" s="279">
        <v>882.51666666666642</v>
      </c>
      <c r="K31" s="277">
        <v>842.55</v>
      </c>
      <c r="L31" s="277">
        <v>803.75</v>
      </c>
      <c r="M31" s="277">
        <v>59.917070000000002</v>
      </c>
    </row>
    <row r="32" spans="1:13">
      <c r="A32" s="301">
        <v>23</v>
      </c>
      <c r="B32" s="277" t="s">
        <v>231</v>
      </c>
      <c r="C32" s="277">
        <v>2110</v>
      </c>
      <c r="D32" s="279">
        <v>2080.2000000000003</v>
      </c>
      <c r="E32" s="279">
        <v>2039.8000000000006</v>
      </c>
      <c r="F32" s="279">
        <v>1969.6000000000004</v>
      </c>
      <c r="G32" s="279">
        <v>1929.2000000000007</v>
      </c>
      <c r="H32" s="279">
        <v>2150.4000000000005</v>
      </c>
      <c r="I32" s="279">
        <v>2190.8000000000002</v>
      </c>
      <c r="J32" s="279">
        <v>2261.0000000000005</v>
      </c>
      <c r="K32" s="277">
        <v>2120.6</v>
      </c>
      <c r="L32" s="277">
        <v>2010</v>
      </c>
      <c r="M32" s="277">
        <v>17.21557</v>
      </c>
    </row>
    <row r="33" spans="1:13">
      <c r="A33" s="301">
        <v>24</v>
      </c>
      <c r="B33" s="277" t="s">
        <v>55</v>
      </c>
      <c r="C33" s="277">
        <v>478.95</v>
      </c>
      <c r="D33" s="279">
        <v>474.55</v>
      </c>
      <c r="E33" s="279">
        <v>464.5</v>
      </c>
      <c r="F33" s="279">
        <v>450.05</v>
      </c>
      <c r="G33" s="279">
        <v>440</v>
      </c>
      <c r="H33" s="279">
        <v>489</v>
      </c>
      <c r="I33" s="279">
        <v>499.05000000000007</v>
      </c>
      <c r="J33" s="279">
        <v>513.5</v>
      </c>
      <c r="K33" s="277">
        <v>484.6</v>
      </c>
      <c r="L33" s="277">
        <v>460.1</v>
      </c>
      <c r="M33" s="277">
        <v>896.12153000000001</v>
      </c>
    </row>
    <row r="34" spans="1:13">
      <c r="A34" s="301">
        <v>25</v>
      </c>
      <c r="B34" s="277" t="s">
        <v>56</v>
      </c>
      <c r="C34" s="277">
        <v>2985.4</v>
      </c>
      <c r="D34" s="279">
        <v>2974.0333333333333</v>
      </c>
      <c r="E34" s="279">
        <v>2917.9166666666665</v>
      </c>
      <c r="F34" s="279">
        <v>2850.4333333333334</v>
      </c>
      <c r="G34" s="279">
        <v>2794.3166666666666</v>
      </c>
      <c r="H34" s="279">
        <v>3041.5166666666664</v>
      </c>
      <c r="I34" s="279">
        <v>3097.6333333333332</v>
      </c>
      <c r="J34" s="279">
        <v>3165.1166666666663</v>
      </c>
      <c r="K34" s="277">
        <v>3030.15</v>
      </c>
      <c r="L34" s="277">
        <v>2906.55</v>
      </c>
      <c r="M34" s="277">
        <v>20.508199999999999</v>
      </c>
    </row>
    <row r="35" spans="1:13">
      <c r="A35" s="301">
        <v>26</v>
      </c>
      <c r="B35" s="277" t="s">
        <v>59</v>
      </c>
      <c r="C35" s="277">
        <v>3253</v>
      </c>
      <c r="D35" s="279">
        <v>3262.2000000000003</v>
      </c>
      <c r="E35" s="279">
        <v>3184.4000000000005</v>
      </c>
      <c r="F35" s="279">
        <v>3115.8</v>
      </c>
      <c r="G35" s="279">
        <v>3038.0000000000005</v>
      </c>
      <c r="H35" s="279">
        <v>3330.8000000000006</v>
      </c>
      <c r="I35" s="279">
        <v>3408.6000000000008</v>
      </c>
      <c r="J35" s="279">
        <v>3477.2000000000007</v>
      </c>
      <c r="K35" s="277">
        <v>3340</v>
      </c>
      <c r="L35" s="277">
        <v>3193.6</v>
      </c>
      <c r="M35" s="277">
        <v>170.70170999999999</v>
      </c>
    </row>
    <row r="36" spans="1:13">
      <c r="A36" s="301">
        <v>27</v>
      </c>
      <c r="B36" s="277" t="s">
        <v>58</v>
      </c>
      <c r="C36" s="277">
        <v>6347.4</v>
      </c>
      <c r="D36" s="279">
        <v>6405.8</v>
      </c>
      <c r="E36" s="279">
        <v>6212.6</v>
      </c>
      <c r="F36" s="279">
        <v>6077.8</v>
      </c>
      <c r="G36" s="279">
        <v>5884.6</v>
      </c>
      <c r="H36" s="279">
        <v>6540.6</v>
      </c>
      <c r="I36" s="279">
        <v>6733.7999999999993</v>
      </c>
      <c r="J36" s="279">
        <v>6868.6</v>
      </c>
      <c r="K36" s="277">
        <v>6599</v>
      </c>
      <c r="L36" s="277">
        <v>6271</v>
      </c>
      <c r="M36" s="277">
        <v>21.580539999999999</v>
      </c>
    </row>
    <row r="37" spans="1:13">
      <c r="A37" s="301">
        <v>28</v>
      </c>
      <c r="B37" s="277" t="s">
        <v>232</v>
      </c>
      <c r="C37" s="277">
        <v>2660.15</v>
      </c>
      <c r="D37" s="279">
        <v>2684.5166666666669</v>
      </c>
      <c r="E37" s="279">
        <v>2597.6333333333337</v>
      </c>
      <c r="F37" s="279">
        <v>2535.1166666666668</v>
      </c>
      <c r="G37" s="279">
        <v>2448.2333333333336</v>
      </c>
      <c r="H37" s="279">
        <v>2747.0333333333338</v>
      </c>
      <c r="I37" s="279">
        <v>2833.916666666667</v>
      </c>
      <c r="J37" s="279">
        <v>2896.4333333333338</v>
      </c>
      <c r="K37" s="277">
        <v>2771.4</v>
      </c>
      <c r="L37" s="277">
        <v>2622</v>
      </c>
      <c r="M37" s="277">
        <v>0.78710999999999998</v>
      </c>
    </row>
    <row r="38" spans="1:13">
      <c r="A38" s="301">
        <v>29</v>
      </c>
      <c r="B38" s="277" t="s">
        <v>60</v>
      </c>
      <c r="C38" s="277">
        <v>1257.5</v>
      </c>
      <c r="D38" s="279">
        <v>1257.9833333333333</v>
      </c>
      <c r="E38" s="279">
        <v>1241.5166666666667</v>
      </c>
      <c r="F38" s="279">
        <v>1225.5333333333333</v>
      </c>
      <c r="G38" s="279">
        <v>1209.0666666666666</v>
      </c>
      <c r="H38" s="279">
        <v>1273.9666666666667</v>
      </c>
      <c r="I38" s="279">
        <v>1290.4333333333334</v>
      </c>
      <c r="J38" s="279">
        <v>1306.4166666666667</v>
      </c>
      <c r="K38" s="277">
        <v>1274.45</v>
      </c>
      <c r="L38" s="277">
        <v>1242</v>
      </c>
      <c r="M38" s="277">
        <v>11.51253</v>
      </c>
    </row>
    <row r="39" spans="1:13">
      <c r="A39" s="301">
        <v>30</v>
      </c>
      <c r="B39" s="277" t="s">
        <v>233</v>
      </c>
      <c r="C39" s="277">
        <v>343.9</v>
      </c>
      <c r="D39" s="279">
        <v>346.63333333333338</v>
      </c>
      <c r="E39" s="279">
        <v>336.26666666666677</v>
      </c>
      <c r="F39" s="279">
        <v>328.63333333333338</v>
      </c>
      <c r="G39" s="279">
        <v>318.26666666666677</v>
      </c>
      <c r="H39" s="279">
        <v>354.26666666666677</v>
      </c>
      <c r="I39" s="279">
        <v>364.63333333333344</v>
      </c>
      <c r="J39" s="279">
        <v>372.26666666666677</v>
      </c>
      <c r="K39" s="277">
        <v>357</v>
      </c>
      <c r="L39" s="277">
        <v>339</v>
      </c>
      <c r="M39" s="277">
        <v>99.068479999999994</v>
      </c>
    </row>
    <row r="40" spans="1:13">
      <c r="A40" s="301">
        <v>31</v>
      </c>
      <c r="B40" s="277" t="s">
        <v>61</v>
      </c>
      <c r="C40" s="277">
        <v>48.7</v>
      </c>
      <c r="D40" s="279">
        <v>49</v>
      </c>
      <c r="E40" s="279">
        <v>48.05</v>
      </c>
      <c r="F40" s="279">
        <v>47.4</v>
      </c>
      <c r="G40" s="279">
        <v>46.449999999999996</v>
      </c>
      <c r="H40" s="279">
        <v>49.65</v>
      </c>
      <c r="I40" s="279">
        <v>50.6</v>
      </c>
      <c r="J40" s="279">
        <v>51.25</v>
      </c>
      <c r="K40" s="277">
        <v>49.95</v>
      </c>
      <c r="L40" s="277">
        <v>48.35</v>
      </c>
      <c r="M40" s="277">
        <v>274.24761999999998</v>
      </c>
    </row>
    <row r="41" spans="1:13">
      <c r="A41" s="301">
        <v>32</v>
      </c>
      <c r="B41" s="277" t="s">
        <v>62</v>
      </c>
      <c r="C41" s="277">
        <v>48.55</v>
      </c>
      <c r="D41" s="279">
        <v>49.20000000000001</v>
      </c>
      <c r="E41" s="279">
        <v>47.800000000000018</v>
      </c>
      <c r="F41" s="279">
        <v>47.050000000000011</v>
      </c>
      <c r="G41" s="279">
        <v>45.65000000000002</v>
      </c>
      <c r="H41" s="279">
        <v>49.950000000000017</v>
      </c>
      <c r="I41" s="279">
        <v>51.350000000000009</v>
      </c>
      <c r="J41" s="279">
        <v>52.100000000000016</v>
      </c>
      <c r="K41" s="277">
        <v>50.6</v>
      </c>
      <c r="L41" s="277">
        <v>48.45</v>
      </c>
      <c r="M41" s="277">
        <v>25.405049999999999</v>
      </c>
    </row>
    <row r="42" spans="1:13">
      <c r="A42" s="301">
        <v>33</v>
      </c>
      <c r="B42" s="277" t="s">
        <v>63</v>
      </c>
      <c r="C42" s="277">
        <v>1293.05</v>
      </c>
      <c r="D42" s="279">
        <v>1295.95</v>
      </c>
      <c r="E42" s="279">
        <v>1280.7</v>
      </c>
      <c r="F42" s="279">
        <v>1268.3499999999999</v>
      </c>
      <c r="G42" s="279">
        <v>1253.0999999999999</v>
      </c>
      <c r="H42" s="279">
        <v>1308.3000000000002</v>
      </c>
      <c r="I42" s="279">
        <v>1323.5500000000002</v>
      </c>
      <c r="J42" s="279">
        <v>1335.9000000000003</v>
      </c>
      <c r="K42" s="277">
        <v>1311.2</v>
      </c>
      <c r="L42" s="277">
        <v>1283.5999999999999</v>
      </c>
      <c r="M42" s="277">
        <v>7.9377500000000003</v>
      </c>
    </row>
    <row r="43" spans="1:13">
      <c r="A43" s="301">
        <v>34</v>
      </c>
      <c r="B43" s="277" t="s">
        <v>66</v>
      </c>
      <c r="C43" s="277">
        <v>519.45000000000005</v>
      </c>
      <c r="D43" s="279">
        <v>516.58333333333337</v>
      </c>
      <c r="E43" s="279">
        <v>512.16666666666674</v>
      </c>
      <c r="F43" s="279">
        <v>504.88333333333338</v>
      </c>
      <c r="G43" s="279">
        <v>500.46666666666675</v>
      </c>
      <c r="H43" s="279">
        <v>523.86666666666679</v>
      </c>
      <c r="I43" s="279">
        <v>528.28333333333353</v>
      </c>
      <c r="J43" s="279">
        <v>535.56666666666672</v>
      </c>
      <c r="K43" s="277">
        <v>521</v>
      </c>
      <c r="L43" s="277">
        <v>509.3</v>
      </c>
      <c r="M43" s="277">
        <v>13.196059999999999</v>
      </c>
    </row>
    <row r="44" spans="1:13">
      <c r="A44" s="301">
        <v>35</v>
      </c>
      <c r="B44" s="277" t="s">
        <v>65</v>
      </c>
      <c r="C44" s="277">
        <v>97.9</v>
      </c>
      <c r="D44" s="279">
        <v>98.116666666666674</v>
      </c>
      <c r="E44" s="279">
        <v>96.283333333333346</v>
      </c>
      <c r="F44" s="279">
        <v>94.666666666666671</v>
      </c>
      <c r="G44" s="279">
        <v>92.833333333333343</v>
      </c>
      <c r="H44" s="279">
        <v>99.733333333333348</v>
      </c>
      <c r="I44" s="279">
        <v>101.56666666666666</v>
      </c>
      <c r="J44" s="279">
        <v>103.18333333333335</v>
      </c>
      <c r="K44" s="277">
        <v>99.95</v>
      </c>
      <c r="L44" s="277">
        <v>96.5</v>
      </c>
      <c r="M44" s="277">
        <v>89.007810000000006</v>
      </c>
    </row>
    <row r="45" spans="1:13">
      <c r="A45" s="301">
        <v>36</v>
      </c>
      <c r="B45" s="277" t="s">
        <v>67</v>
      </c>
      <c r="C45" s="277">
        <v>387.2</v>
      </c>
      <c r="D45" s="279">
        <v>385.15000000000003</v>
      </c>
      <c r="E45" s="279">
        <v>381.30000000000007</v>
      </c>
      <c r="F45" s="279">
        <v>375.40000000000003</v>
      </c>
      <c r="G45" s="279">
        <v>371.55000000000007</v>
      </c>
      <c r="H45" s="279">
        <v>391.05000000000007</v>
      </c>
      <c r="I45" s="279">
        <v>394.90000000000009</v>
      </c>
      <c r="J45" s="279">
        <v>400.80000000000007</v>
      </c>
      <c r="K45" s="277">
        <v>389</v>
      </c>
      <c r="L45" s="277">
        <v>379.25</v>
      </c>
      <c r="M45" s="277">
        <v>33.375709999999998</v>
      </c>
    </row>
    <row r="46" spans="1:13">
      <c r="A46" s="301">
        <v>37</v>
      </c>
      <c r="B46" s="277" t="s">
        <v>70</v>
      </c>
      <c r="C46" s="277">
        <v>38</v>
      </c>
      <c r="D46" s="279">
        <v>38.15</v>
      </c>
      <c r="E46" s="279">
        <v>37.349999999999994</v>
      </c>
      <c r="F46" s="279">
        <v>36.699999999999996</v>
      </c>
      <c r="G46" s="279">
        <v>35.899999999999991</v>
      </c>
      <c r="H46" s="279">
        <v>38.799999999999997</v>
      </c>
      <c r="I46" s="279">
        <v>39.599999999999994</v>
      </c>
      <c r="J46" s="279">
        <v>40.25</v>
      </c>
      <c r="K46" s="277">
        <v>38.950000000000003</v>
      </c>
      <c r="L46" s="277">
        <v>37.5</v>
      </c>
      <c r="M46" s="277">
        <v>395.43713000000002</v>
      </c>
    </row>
    <row r="47" spans="1:13">
      <c r="A47" s="301">
        <v>38</v>
      </c>
      <c r="B47" s="277" t="s">
        <v>74</v>
      </c>
      <c r="C47" s="277">
        <v>450.6</v>
      </c>
      <c r="D47" s="279">
        <v>454.41666666666669</v>
      </c>
      <c r="E47" s="279">
        <v>443.88333333333338</v>
      </c>
      <c r="F47" s="279">
        <v>437.16666666666669</v>
      </c>
      <c r="G47" s="279">
        <v>426.63333333333338</v>
      </c>
      <c r="H47" s="279">
        <v>461.13333333333338</v>
      </c>
      <c r="I47" s="279">
        <v>471.66666666666669</v>
      </c>
      <c r="J47" s="279">
        <v>478.38333333333338</v>
      </c>
      <c r="K47" s="277">
        <v>464.95</v>
      </c>
      <c r="L47" s="277">
        <v>447.7</v>
      </c>
      <c r="M47" s="277">
        <v>126.82375999999999</v>
      </c>
    </row>
    <row r="48" spans="1:13">
      <c r="A48" s="301">
        <v>39</v>
      </c>
      <c r="B48" s="277" t="s">
        <v>69</v>
      </c>
      <c r="C48" s="277">
        <v>569.15</v>
      </c>
      <c r="D48" s="279">
        <v>569.15</v>
      </c>
      <c r="E48" s="279">
        <v>562.79999999999995</v>
      </c>
      <c r="F48" s="279">
        <v>556.44999999999993</v>
      </c>
      <c r="G48" s="279">
        <v>550.09999999999991</v>
      </c>
      <c r="H48" s="279">
        <v>575.5</v>
      </c>
      <c r="I48" s="279">
        <v>581.85000000000014</v>
      </c>
      <c r="J48" s="279">
        <v>588.20000000000005</v>
      </c>
      <c r="K48" s="277">
        <v>575.5</v>
      </c>
      <c r="L48" s="277">
        <v>562.79999999999995</v>
      </c>
      <c r="M48" s="277">
        <v>108.3117</v>
      </c>
    </row>
    <row r="49" spans="1:13">
      <c r="A49" s="301">
        <v>40</v>
      </c>
      <c r="B49" s="277" t="s">
        <v>125</v>
      </c>
      <c r="C49" s="277">
        <v>200.55</v>
      </c>
      <c r="D49" s="279">
        <v>200.9</v>
      </c>
      <c r="E49" s="279">
        <v>197.9</v>
      </c>
      <c r="F49" s="279">
        <v>195.25</v>
      </c>
      <c r="G49" s="279">
        <v>192.25</v>
      </c>
      <c r="H49" s="279">
        <v>203.55</v>
      </c>
      <c r="I49" s="279">
        <v>206.55</v>
      </c>
      <c r="J49" s="279">
        <v>209.20000000000002</v>
      </c>
      <c r="K49" s="277">
        <v>203.9</v>
      </c>
      <c r="L49" s="277">
        <v>198.25</v>
      </c>
      <c r="M49" s="277">
        <v>69.697109999999995</v>
      </c>
    </row>
    <row r="50" spans="1:13">
      <c r="A50" s="301">
        <v>41</v>
      </c>
      <c r="B50" s="277" t="s">
        <v>71</v>
      </c>
      <c r="C50" s="277">
        <v>430.7</v>
      </c>
      <c r="D50" s="279">
        <v>432.4666666666667</v>
      </c>
      <c r="E50" s="279">
        <v>423.93333333333339</v>
      </c>
      <c r="F50" s="279">
        <v>417.16666666666669</v>
      </c>
      <c r="G50" s="279">
        <v>408.63333333333338</v>
      </c>
      <c r="H50" s="279">
        <v>439.23333333333341</v>
      </c>
      <c r="I50" s="279">
        <v>447.76666666666671</v>
      </c>
      <c r="J50" s="279">
        <v>454.53333333333342</v>
      </c>
      <c r="K50" s="277">
        <v>441</v>
      </c>
      <c r="L50" s="277">
        <v>425.7</v>
      </c>
      <c r="M50" s="277">
        <v>90.928870000000003</v>
      </c>
    </row>
    <row r="51" spans="1:13">
      <c r="A51" s="301">
        <v>42</v>
      </c>
      <c r="B51" s="277" t="s">
        <v>234</v>
      </c>
      <c r="C51" s="277">
        <v>1268.5999999999999</v>
      </c>
      <c r="D51" s="279">
        <v>1267.2</v>
      </c>
      <c r="E51" s="279">
        <v>1246.4000000000001</v>
      </c>
      <c r="F51" s="279">
        <v>1224.2</v>
      </c>
      <c r="G51" s="279">
        <v>1203.4000000000001</v>
      </c>
      <c r="H51" s="279">
        <v>1289.4000000000001</v>
      </c>
      <c r="I51" s="279">
        <v>1310.1999999999998</v>
      </c>
      <c r="J51" s="279">
        <v>1332.4</v>
      </c>
      <c r="K51" s="277">
        <v>1288</v>
      </c>
      <c r="L51" s="277">
        <v>1245</v>
      </c>
      <c r="M51" s="277">
        <v>2.2354400000000001</v>
      </c>
    </row>
    <row r="52" spans="1:13">
      <c r="A52" s="301">
        <v>43</v>
      </c>
      <c r="B52" s="277" t="s">
        <v>72</v>
      </c>
      <c r="C52" s="277">
        <v>13264.7</v>
      </c>
      <c r="D52" s="279">
        <v>13270.9</v>
      </c>
      <c r="E52" s="279">
        <v>13043.8</v>
      </c>
      <c r="F52" s="279">
        <v>12822.9</v>
      </c>
      <c r="G52" s="279">
        <v>12595.8</v>
      </c>
      <c r="H52" s="279">
        <v>13491.8</v>
      </c>
      <c r="I52" s="279">
        <v>13718.900000000001</v>
      </c>
      <c r="J52" s="279">
        <v>13939.8</v>
      </c>
      <c r="K52" s="277">
        <v>13498</v>
      </c>
      <c r="L52" s="277">
        <v>13050</v>
      </c>
      <c r="M52" s="277">
        <v>0.47893999999999998</v>
      </c>
    </row>
    <row r="53" spans="1:13">
      <c r="A53" s="301">
        <v>44</v>
      </c>
      <c r="B53" s="277" t="s">
        <v>75</v>
      </c>
      <c r="C53" s="277">
        <v>3805.05</v>
      </c>
      <c r="D53" s="279">
        <v>3840.1666666666665</v>
      </c>
      <c r="E53" s="279">
        <v>3755.9333333333329</v>
      </c>
      <c r="F53" s="279">
        <v>3706.8166666666666</v>
      </c>
      <c r="G53" s="279">
        <v>3622.583333333333</v>
      </c>
      <c r="H53" s="279">
        <v>3889.2833333333328</v>
      </c>
      <c r="I53" s="279">
        <v>3973.5166666666664</v>
      </c>
      <c r="J53" s="279">
        <v>4022.6333333333328</v>
      </c>
      <c r="K53" s="277">
        <v>3924.4</v>
      </c>
      <c r="L53" s="277">
        <v>3791.05</v>
      </c>
      <c r="M53" s="277">
        <v>10.193</v>
      </c>
    </row>
    <row r="54" spans="1:13">
      <c r="A54" s="301">
        <v>45</v>
      </c>
      <c r="B54" s="277" t="s">
        <v>81</v>
      </c>
      <c r="C54" s="277">
        <v>573.95000000000005</v>
      </c>
      <c r="D54" s="279">
        <v>579.9</v>
      </c>
      <c r="E54" s="279">
        <v>565.9</v>
      </c>
      <c r="F54" s="279">
        <v>557.85</v>
      </c>
      <c r="G54" s="279">
        <v>543.85</v>
      </c>
      <c r="H54" s="279">
        <v>587.94999999999993</v>
      </c>
      <c r="I54" s="279">
        <v>601.94999999999993</v>
      </c>
      <c r="J54" s="279">
        <v>609.99999999999989</v>
      </c>
      <c r="K54" s="277">
        <v>593.9</v>
      </c>
      <c r="L54" s="277">
        <v>571.85</v>
      </c>
      <c r="M54" s="277">
        <v>5.3967499999999999</v>
      </c>
    </row>
    <row r="55" spans="1:13">
      <c r="A55" s="301">
        <v>46</v>
      </c>
      <c r="B55" s="277" t="s">
        <v>76</v>
      </c>
      <c r="C55" s="277">
        <v>366.65</v>
      </c>
      <c r="D55" s="279">
        <v>367.25</v>
      </c>
      <c r="E55" s="279">
        <v>360.9</v>
      </c>
      <c r="F55" s="279">
        <v>355.15</v>
      </c>
      <c r="G55" s="279">
        <v>348.79999999999995</v>
      </c>
      <c r="H55" s="279">
        <v>373</v>
      </c>
      <c r="I55" s="279">
        <v>379.35</v>
      </c>
      <c r="J55" s="279">
        <v>385.1</v>
      </c>
      <c r="K55" s="277">
        <v>373.6</v>
      </c>
      <c r="L55" s="277">
        <v>361.5</v>
      </c>
      <c r="M55" s="277">
        <v>34.700220000000002</v>
      </c>
    </row>
    <row r="56" spans="1:13">
      <c r="A56" s="301">
        <v>47</v>
      </c>
      <c r="B56" s="277" t="s">
        <v>77</v>
      </c>
      <c r="C56" s="277">
        <v>102.1</v>
      </c>
      <c r="D56" s="279">
        <v>102.93333333333332</v>
      </c>
      <c r="E56" s="279">
        <v>100.56666666666665</v>
      </c>
      <c r="F56" s="279">
        <v>99.033333333333331</v>
      </c>
      <c r="G56" s="279">
        <v>96.666666666666657</v>
      </c>
      <c r="H56" s="279">
        <v>104.46666666666664</v>
      </c>
      <c r="I56" s="279">
        <v>106.83333333333331</v>
      </c>
      <c r="J56" s="279">
        <v>108.36666666666663</v>
      </c>
      <c r="K56" s="277">
        <v>105.3</v>
      </c>
      <c r="L56" s="277">
        <v>101.4</v>
      </c>
      <c r="M56" s="277">
        <v>127.86523</v>
      </c>
    </row>
    <row r="57" spans="1:13">
      <c r="A57" s="301">
        <v>48</v>
      </c>
      <c r="B57" s="277" t="s">
        <v>78</v>
      </c>
      <c r="C57" s="277">
        <v>115.15</v>
      </c>
      <c r="D57" s="279">
        <v>115.71666666666665</v>
      </c>
      <c r="E57" s="279">
        <v>113.93333333333331</v>
      </c>
      <c r="F57" s="279">
        <v>112.71666666666665</v>
      </c>
      <c r="G57" s="279">
        <v>110.93333333333331</v>
      </c>
      <c r="H57" s="279">
        <v>116.93333333333331</v>
      </c>
      <c r="I57" s="279">
        <v>118.71666666666664</v>
      </c>
      <c r="J57" s="279">
        <v>119.93333333333331</v>
      </c>
      <c r="K57" s="277">
        <v>117.5</v>
      </c>
      <c r="L57" s="277">
        <v>114.5</v>
      </c>
      <c r="M57" s="277">
        <v>15.4703</v>
      </c>
    </row>
    <row r="58" spans="1:13">
      <c r="A58" s="301">
        <v>49</v>
      </c>
      <c r="B58" s="277" t="s">
        <v>82</v>
      </c>
      <c r="C58" s="277">
        <v>220.9</v>
      </c>
      <c r="D58" s="279">
        <v>217.38333333333335</v>
      </c>
      <c r="E58" s="279">
        <v>210.56666666666672</v>
      </c>
      <c r="F58" s="279">
        <v>200.23333333333338</v>
      </c>
      <c r="G58" s="279">
        <v>193.41666666666674</v>
      </c>
      <c r="H58" s="279">
        <v>227.7166666666667</v>
      </c>
      <c r="I58" s="279">
        <v>234.53333333333336</v>
      </c>
      <c r="J58" s="279">
        <v>244.86666666666667</v>
      </c>
      <c r="K58" s="277">
        <v>224.2</v>
      </c>
      <c r="L58" s="277">
        <v>207.05</v>
      </c>
      <c r="M58" s="277">
        <v>165.91574</v>
      </c>
    </row>
    <row r="59" spans="1:13">
      <c r="A59" s="301">
        <v>50</v>
      </c>
      <c r="B59" s="277" t="s">
        <v>83</v>
      </c>
      <c r="C59" s="277">
        <v>661.7</v>
      </c>
      <c r="D59" s="279">
        <v>665.66666666666663</v>
      </c>
      <c r="E59" s="279">
        <v>653.5333333333333</v>
      </c>
      <c r="F59" s="279">
        <v>645.36666666666667</v>
      </c>
      <c r="G59" s="279">
        <v>633.23333333333335</v>
      </c>
      <c r="H59" s="279">
        <v>673.83333333333326</v>
      </c>
      <c r="I59" s="279">
        <v>685.9666666666667</v>
      </c>
      <c r="J59" s="279">
        <v>694.13333333333321</v>
      </c>
      <c r="K59" s="277">
        <v>677.8</v>
      </c>
      <c r="L59" s="277">
        <v>657.5</v>
      </c>
      <c r="M59" s="277">
        <v>59.181539999999998</v>
      </c>
    </row>
    <row r="60" spans="1:13">
      <c r="A60" s="301">
        <v>51</v>
      </c>
      <c r="B60" s="277" t="s">
        <v>235</v>
      </c>
      <c r="C60" s="277">
        <v>124.3</v>
      </c>
      <c r="D60" s="279">
        <v>125.10000000000001</v>
      </c>
      <c r="E60" s="279">
        <v>123.20000000000002</v>
      </c>
      <c r="F60" s="279">
        <v>122.10000000000001</v>
      </c>
      <c r="G60" s="279">
        <v>120.20000000000002</v>
      </c>
      <c r="H60" s="279">
        <v>126.20000000000002</v>
      </c>
      <c r="I60" s="279">
        <v>128.10000000000002</v>
      </c>
      <c r="J60" s="279">
        <v>129.20000000000002</v>
      </c>
      <c r="K60" s="277">
        <v>127</v>
      </c>
      <c r="L60" s="277">
        <v>124</v>
      </c>
      <c r="M60" s="277">
        <v>9.5796399999999995</v>
      </c>
    </row>
    <row r="61" spans="1:13">
      <c r="A61" s="301">
        <v>52</v>
      </c>
      <c r="B61" s="277" t="s">
        <v>84</v>
      </c>
      <c r="C61" s="277">
        <v>134.1</v>
      </c>
      <c r="D61" s="279">
        <v>134.51666666666665</v>
      </c>
      <c r="E61" s="279">
        <v>132.33333333333331</v>
      </c>
      <c r="F61" s="279">
        <v>130.56666666666666</v>
      </c>
      <c r="G61" s="279">
        <v>128.38333333333333</v>
      </c>
      <c r="H61" s="279">
        <v>136.2833333333333</v>
      </c>
      <c r="I61" s="279">
        <v>138.46666666666664</v>
      </c>
      <c r="J61" s="279">
        <v>140.23333333333329</v>
      </c>
      <c r="K61" s="277">
        <v>136.69999999999999</v>
      </c>
      <c r="L61" s="277">
        <v>132.75</v>
      </c>
      <c r="M61" s="277">
        <v>141.23442</v>
      </c>
    </row>
    <row r="62" spans="1:13">
      <c r="A62" s="301">
        <v>53</v>
      </c>
      <c r="B62" s="277" t="s">
        <v>85</v>
      </c>
      <c r="C62" s="277">
        <v>1392.15</v>
      </c>
      <c r="D62" s="279">
        <v>1401.7333333333333</v>
      </c>
      <c r="E62" s="279">
        <v>1375.4166666666667</v>
      </c>
      <c r="F62" s="279">
        <v>1358.6833333333334</v>
      </c>
      <c r="G62" s="279">
        <v>1332.3666666666668</v>
      </c>
      <c r="H62" s="279">
        <v>1418.4666666666667</v>
      </c>
      <c r="I62" s="279">
        <v>1444.7833333333333</v>
      </c>
      <c r="J62" s="279">
        <v>1461.5166666666667</v>
      </c>
      <c r="K62" s="277">
        <v>1428.05</v>
      </c>
      <c r="L62" s="277">
        <v>1385</v>
      </c>
      <c r="M62" s="277">
        <v>6.3284599999999998</v>
      </c>
    </row>
    <row r="63" spans="1:13">
      <c r="A63" s="301">
        <v>54</v>
      </c>
      <c r="B63" s="277" t="s">
        <v>86</v>
      </c>
      <c r="C63" s="277">
        <v>451.65</v>
      </c>
      <c r="D63" s="279">
        <v>452.58333333333331</v>
      </c>
      <c r="E63" s="279">
        <v>445.16666666666663</v>
      </c>
      <c r="F63" s="279">
        <v>438.68333333333334</v>
      </c>
      <c r="G63" s="279">
        <v>431.26666666666665</v>
      </c>
      <c r="H63" s="279">
        <v>459.06666666666661</v>
      </c>
      <c r="I63" s="279">
        <v>466.48333333333323</v>
      </c>
      <c r="J63" s="279">
        <v>472.96666666666658</v>
      </c>
      <c r="K63" s="277">
        <v>460</v>
      </c>
      <c r="L63" s="277">
        <v>446.1</v>
      </c>
      <c r="M63" s="277">
        <v>14.14955</v>
      </c>
    </row>
    <row r="64" spans="1:13">
      <c r="A64" s="301">
        <v>55</v>
      </c>
      <c r="B64" s="277" t="s">
        <v>236</v>
      </c>
      <c r="C64" s="277">
        <v>813.1</v>
      </c>
      <c r="D64" s="279">
        <v>810.98333333333323</v>
      </c>
      <c r="E64" s="279">
        <v>802.56666666666649</v>
      </c>
      <c r="F64" s="279">
        <v>792.0333333333333</v>
      </c>
      <c r="G64" s="279">
        <v>783.61666666666656</v>
      </c>
      <c r="H64" s="279">
        <v>821.51666666666642</v>
      </c>
      <c r="I64" s="279">
        <v>829.93333333333317</v>
      </c>
      <c r="J64" s="279">
        <v>840.46666666666636</v>
      </c>
      <c r="K64" s="277">
        <v>819.4</v>
      </c>
      <c r="L64" s="277">
        <v>800.45</v>
      </c>
      <c r="M64" s="277">
        <v>3.5236000000000001</v>
      </c>
    </row>
    <row r="65" spans="1:13">
      <c r="A65" s="301">
        <v>56</v>
      </c>
      <c r="B65" s="277" t="s">
        <v>237</v>
      </c>
      <c r="C65" s="277">
        <v>246</v>
      </c>
      <c r="D65" s="279">
        <v>244.78333333333333</v>
      </c>
      <c r="E65" s="279">
        <v>242.61666666666667</v>
      </c>
      <c r="F65" s="279">
        <v>239.23333333333335</v>
      </c>
      <c r="G65" s="279">
        <v>237.06666666666669</v>
      </c>
      <c r="H65" s="279">
        <v>248.16666666666666</v>
      </c>
      <c r="I65" s="279">
        <v>250.33333333333334</v>
      </c>
      <c r="J65" s="279">
        <v>253.71666666666664</v>
      </c>
      <c r="K65" s="277">
        <v>246.95</v>
      </c>
      <c r="L65" s="277">
        <v>241.4</v>
      </c>
      <c r="M65" s="277">
        <v>5.9790400000000004</v>
      </c>
    </row>
    <row r="66" spans="1:13">
      <c r="A66" s="301">
        <v>57</v>
      </c>
      <c r="B66" s="277" t="s">
        <v>87</v>
      </c>
      <c r="C66" s="277">
        <v>393.3</v>
      </c>
      <c r="D66" s="279">
        <v>391.09999999999997</v>
      </c>
      <c r="E66" s="279">
        <v>387.19999999999993</v>
      </c>
      <c r="F66" s="279">
        <v>381.09999999999997</v>
      </c>
      <c r="G66" s="279">
        <v>377.19999999999993</v>
      </c>
      <c r="H66" s="279">
        <v>397.19999999999993</v>
      </c>
      <c r="I66" s="279">
        <v>401.09999999999991</v>
      </c>
      <c r="J66" s="279">
        <v>407.19999999999993</v>
      </c>
      <c r="K66" s="277">
        <v>395</v>
      </c>
      <c r="L66" s="277">
        <v>385</v>
      </c>
      <c r="M66" s="277">
        <v>9.9960199999999997</v>
      </c>
    </row>
    <row r="67" spans="1:13">
      <c r="A67" s="301">
        <v>58</v>
      </c>
      <c r="B67" s="277" t="s">
        <v>93</v>
      </c>
      <c r="C67" s="277">
        <v>142.69999999999999</v>
      </c>
      <c r="D67" s="279">
        <v>143.44999999999999</v>
      </c>
      <c r="E67" s="279">
        <v>140.44999999999999</v>
      </c>
      <c r="F67" s="279">
        <v>138.19999999999999</v>
      </c>
      <c r="G67" s="279">
        <v>135.19999999999999</v>
      </c>
      <c r="H67" s="279">
        <v>145.69999999999999</v>
      </c>
      <c r="I67" s="279">
        <v>148.69999999999999</v>
      </c>
      <c r="J67" s="279">
        <v>150.94999999999999</v>
      </c>
      <c r="K67" s="277">
        <v>146.44999999999999</v>
      </c>
      <c r="L67" s="277">
        <v>141.19999999999999</v>
      </c>
      <c r="M67" s="277">
        <v>97.753119999999996</v>
      </c>
    </row>
    <row r="68" spans="1:13">
      <c r="A68" s="301">
        <v>59</v>
      </c>
      <c r="B68" s="277" t="s">
        <v>88</v>
      </c>
      <c r="C68" s="277">
        <v>481.05</v>
      </c>
      <c r="D68" s="279">
        <v>484.88333333333338</v>
      </c>
      <c r="E68" s="279">
        <v>474.56666666666678</v>
      </c>
      <c r="F68" s="279">
        <v>468.08333333333337</v>
      </c>
      <c r="G68" s="279">
        <v>457.76666666666677</v>
      </c>
      <c r="H68" s="279">
        <v>491.36666666666679</v>
      </c>
      <c r="I68" s="279">
        <v>501.68333333333339</v>
      </c>
      <c r="J68" s="279">
        <v>508.1666666666668</v>
      </c>
      <c r="K68" s="277">
        <v>495.2</v>
      </c>
      <c r="L68" s="277">
        <v>478.4</v>
      </c>
      <c r="M68" s="277">
        <v>30.731100000000001</v>
      </c>
    </row>
    <row r="69" spans="1:13">
      <c r="A69" s="301">
        <v>60</v>
      </c>
      <c r="B69" s="277" t="s">
        <v>238</v>
      </c>
      <c r="C69" s="277">
        <v>726.65</v>
      </c>
      <c r="D69" s="279">
        <v>717.88333333333333</v>
      </c>
      <c r="E69" s="279">
        <v>700.76666666666665</v>
      </c>
      <c r="F69" s="279">
        <v>674.88333333333333</v>
      </c>
      <c r="G69" s="279">
        <v>657.76666666666665</v>
      </c>
      <c r="H69" s="279">
        <v>743.76666666666665</v>
      </c>
      <c r="I69" s="279">
        <v>760.88333333333321</v>
      </c>
      <c r="J69" s="279">
        <v>786.76666666666665</v>
      </c>
      <c r="K69" s="277">
        <v>735</v>
      </c>
      <c r="L69" s="277">
        <v>692</v>
      </c>
      <c r="M69" s="277">
        <v>1.90639</v>
      </c>
    </row>
    <row r="70" spans="1:13">
      <c r="A70" s="301">
        <v>61</v>
      </c>
      <c r="B70" s="277" t="s">
        <v>91</v>
      </c>
      <c r="C70" s="277">
        <v>2261.75</v>
      </c>
      <c r="D70" s="279">
        <v>2271.5</v>
      </c>
      <c r="E70" s="279">
        <v>2236</v>
      </c>
      <c r="F70" s="279">
        <v>2210.25</v>
      </c>
      <c r="G70" s="279">
        <v>2174.75</v>
      </c>
      <c r="H70" s="279">
        <v>2297.25</v>
      </c>
      <c r="I70" s="279">
        <v>2332.75</v>
      </c>
      <c r="J70" s="279">
        <v>2358.5</v>
      </c>
      <c r="K70" s="277">
        <v>2307</v>
      </c>
      <c r="L70" s="277">
        <v>2245.75</v>
      </c>
      <c r="M70" s="277">
        <v>3.1482600000000001</v>
      </c>
    </row>
    <row r="71" spans="1:13">
      <c r="A71" s="301">
        <v>62</v>
      </c>
      <c r="B71" s="277" t="s">
        <v>94</v>
      </c>
      <c r="C71" s="277">
        <v>4061.6</v>
      </c>
      <c r="D71" s="279">
        <v>4072.2166666666672</v>
      </c>
      <c r="E71" s="279">
        <v>4014.4333333333343</v>
      </c>
      <c r="F71" s="279">
        <v>3967.2666666666673</v>
      </c>
      <c r="G71" s="279">
        <v>3909.4833333333345</v>
      </c>
      <c r="H71" s="279">
        <v>4119.3833333333341</v>
      </c>
      <c r="I71" s="279">
        <v>4177.166666666667</v>
      </c>
      <c r="J71" s="279">
        <v>4224.3333333333339</v>
      </c>
      <c r="K71" s="277">
        <v>4130</v>
      </c>
      <c r="L71" s="277">
        <v>4025.05</v>
      </c>
      <c r="M71" s="277">
        <v>8.1882099999999998</v>
      </c>
    </row>
    <row r="72" spans="1:13">
      <c r="A72" s="301">
        <v>63</v>
      </c>
      <c r="B72" s="277" t="s">
        <v>239</v>
      </c>
      <c r="C72" s="277">
        <v>74.45</v>
      </c>
      <c r="D72" s="279">
        <v>72.483333333333334</v>
      </c>
      <c r="E72" s="279">
        <v>70.516666666666666</v>
      </c>
      <c r="F72" s="279">
        <v>66.583333333333329</v>
      </c>
      <c r="G72" s="279">
        <v>64.61666666666666</v>
      </c>
      <c r="H72" s="279">
        <v>76.416666666666671</v>
      </c>
      <c r="I72" s="279">
        <v>78.38333333333334</v>
      </c>
      <c r="J72" s="279">
        <v>82.316666666666677</v>
      </c>
      <c r="K72" s="277">
        <v>74.45</v>
      </c>
      <c r="L72" s="277">
        <v>68.55</v>
      </c>
      <c r="M72" s="277">
        <v>52.650530000000003</v>
      </c>
    </row>
    <row r="73" spans="1:13">
      <c r="A73" s="301">
        <v>64</v>
      </c>
      <c r="B73" s="277" t="s">
        <v>95</v>
      </c>
      <c r="C73" s="277">
        <v>19890.55</v>
      </c>
      <c r="D73" s="279">
        <v>19977.516666666666</v>
      </c>
      <c r="E73" s="279">
        <v>19655.033333333333</v>
      </c>
      <c r="F73" s="279">
        <v>19419.516666666666</v>
      </c>
      <c r="G73" s="279">
        <v>19097.033333333333</v>
      </c>
      <c r="H73" s="279">
        <v>20213.033333333333</v>
      </c>
      <c r="I73" s="279">
        <v>20535.516666666663</v>
      </c>
      <c r="J73" s="279">
        <v>20771.033333333333</v>
      </c>
      <c r="K73" s="277">
        <v>20300</v>
      </c>
      <c r="L73" s="277">
        <v>19742</v>
      </c>
      <c r="M73" s="277">
        <v>3.3578700000000001</v>
      </c>
    </row>
    <row r="74" spans="1:13">
      <c r="A74" s="301">
        <v>65</v>
      </c>
      <c r="B74" s="277" t="s">
        <v>240</v>
      </c>
      <c r="C74" s="277">
        <v>241.1</v>
      </c>
      <c r="D74" s="279">
        <v>243.39999999999998</v>
      </c>
      <c r="E74" s="279">
        <v>237.84999999999997</v>
      </c>
      <c r="F74" s="279">
        <v>234.6</v>
      </c>
      <c r="G74" s="279">
        <v>229.04999999999998</v>
      </c>
      <c r="H74" s="279">
        <v>246.64999999999995</v>
      </c>
      <c r="I74" s="279">
        <v>252.19999999999996</v>
      </c>
      <c r="J74" s="279">
        <v>255.44999999999993</v>
      </c>
      <c r="K74" s="277">
        <v>248.95</v>
      </c>
      <c r="L74" s="277">
        <v>240.15</v>
      </c>
      <c r="M74" s="277">
        <v>8.2925599999999999</v>
      </c>
    </row>
    <row r="75" spans="1:13">
      <c r="A75" s="301">
        <v>66</v>
      </c>
      <c r="B75" s="277" t="s">
        <v>241</v>
      </c>
      <c r="C75" s="277">
        <v>873.7</v>
      </c>
      <c r="D75" s="279">
        <v>878.19999999999993</v>
      </c>
      <c r="E75" s="279">
        <v>864.49999999999989</v>
      </c>
      <c r="F75" s="279">
        <v>855.3</v>
      </c>
      <c r="G75" s="279">
        <v>841.59999999999991</v>
      </c>
      <c r="H75" s="279">
        <v>887.39999999999986</v>
      </c>
      <c r="I75" s="279">
        <v>901.09999999999991</v>
      </c>
      <c r="J75" s="279">
        <v>910.29999999999984</v>
      </c>
      <c r="K75" s="277">
        <v>891.9</v>
      </c>
      <c r="L75" s="277">
        <v>869</v>
      </c>
      <c r="M75" s="277">
        <v>0.27651999999999999</v>
      </c>
    </row>
    <row r="76" spans="1:13">
      <c r="A76" s="301">
        <v>67</v>
      </c>
      <c r="B76" s="277" t="s">
        <v>242</v>
      </c>
      <c r="C76" s="277">
        <v>70.8</v>
      </c>
      <c r="D76" s="279">
        <v>70.7</v>
      </c>
      <c r="E76" s="279">
        <v>69.400000000000006</v>
      </c>
      <c r="F76" s="279">
        <v>68</v>
      </c>
      <c r="G76" s="279">
        <v>66.7</v>
      </c>
      <c r="H76" s="279">
        <v>72.100000000000009</v>
      </c>
      <c r="I76" s="279">
        <v>73.399999999999991</v>
      </c>
      <c r="J76" s="279">
        <v>74.800000000000011</v>
      </c>
      <c r="K76" s="277">
        <v>72</v>
      </c>
      <c r="L76" s="277">
        <v>69.3</v>
      </c>
      <c r="M76" s="277">
        <v>40.351819999999996</v>
      </c>
    </row>
    <row r="77" spans="1:13">
      <c r="A77" s="301">
        <v>68</v>
      </c>
      <c r="B77" s="277" t="s">
        <v>97</v>
      </c>
      <c r="C77" s="277">
        <v>1203.7</v>
      </c>
      <c r="D77" s="279">
        <v>1192.2333333333333</v>
      </c>
      <c r="E77" s="279">
        <v>1174.4666666666667</v>
      </c>
      <c r="F77" s="279">
        <v>1145.2333333333333</v>
      </c>
      <c r="G77" s="279">
        <v>1127.4666666666667</v>
      </c>
      <c r="H77" s="279">
        <v>1221.4666666666667</v>
      </c>
      <c r="I77" s="279">
        <v>1239.2333333333336</v>
      </c>
      <c r="J77" s="279">
        <v>1268.4666666666667</v>
      </c>
      <c r="K77" s="277">
        <v>1210</v>
      </c>
      <c r="L77" s="277">
        <v>1163</v>
      </c>
      <c r="M77" s="277">
        <v>34.7517</v>
      </c>
    </row>
    <row r="78" spans="1:13">
      <c r="A78" s="301">
        <v>69</v>
      </c>
      <c r="B78" s="277" t="s">
        <v>98</v>
      </c>
      <c r="C78" s="277">
        <v>158.65</v>
      </c>
      <c r="D78" s="279">
        <v>159.73333333333332</v>
      </c>
      <c r="E78" s="279">
        <v>156.71666666666664</v>
      </c>
      <c r="F78" s="279">
        <v>154.78333333333333</v>
      </c>
      <c r="G78" s="279">
        <v>151.76666666666665</v>
      </c>
      <c r="H78" s="279">
        <v>161.66666666666663</v>
      </c>
      <c r="I78" s="279">
        <v>164.68333333333334</v>
      </c>
      <c r="J78" s="279">
        <v>166.61666666666662</v>
      </c>
      <c r="K78" s="277">
        <v>162.75</v>
      </c>
      <c r="L78" s="277">
        <v>157.80000000000001</v>
      </c>
      <c r="M78" s="277">
        <v>32.373930000000001</v>
      </c>
    </row>
    <row r="79" spans="1:13">
      <c r="A79" s="301">
        <v>70</v>
      </c>
      <c r="B79" s="277" t="s">
        <v>99</v>
      </c>
      <c r="C79" s="277">
        <v>56.7</v>
      </c>
      <c r="D79" s="279">
        <v>55.683333333333337</v>
      </c>
      <c r="E79" s="279">
        <v>54.116666666666674</v>
      </c>
      <c r="F79" s="279">
        <v>51.533333333333339</v>
      </c>
      <c r="G79" s="279">
        <v>49.966666666666676</v>
      </c>
      <c r="H79" s="279">
        <v>58.266666666666673</v>
      </c>
      <c r="I79" s="279">
        <v>59.833333333333336</v>
      </c>
      <c r="J79" s="279">
        <v>62.416666666666671</v>
      </c>
      <c r="K79" s="277">
        <v>57.25</v>
      </c>
      <c r="L79" s="277">
        <v>53.1</v>
      </c>
      <c r="M79" s="277">
        <v>583.76137000000006</v>
      </c>
    </row>
    <row r="80" spans="1:13">
      <c r="A80" s="301">
        <v>71</v>
      </c>
      <c r="B80" s="277" t="s">
        <v>370</v>
      </c>
      <c r="C80" s="277">
        <v>133.75</v>
      </c>
      <c r="D80" s="279">
        <v>133.15</v>
      </c>
      <c r="E80" s="279">
        <v>131.30000000000001</v>
      </c>
      <c r="F80" s="279">
        <v>128.85</v>
      </c>
      <c r="G80" s="279">
        <v>127</v>
      </c>
      <c r="H80" s="279">
        <v>135.60000000000002</v>
      </c>
      <c r="I80" s="279">
        <v>137.44999999999999</v>
      </c>
      <c r="J80" s="279">
        <v>139.90000000000003</v>
      </c>
      <c r="K80" s="277">
        <v>135</v>
      </c>
      <c r="L80" s="277">
        <v>130.69999999999999</v>
      </c>
      <c r="M80" s="277">
        <v>15.689679999999999</v>
      </c>
    </row>
    <row r="81" spans="1:13">
      <c r="A81" s="301">
        <v>72</v>
      </c>
      <c r="B81" s="277" t="s">
        <v>243</v>
      </c>
      <c r="C81" s="277">
        <v>10.5</v>
      </c>
      <c r="D81" s="279">
        <v>10.799999999999999</v>
      </c>
      <c r="E81" s="279">
        <v>10.149999999999999</v>
      </c>
      <c r="F81" s="279">
        <v>9.7999999999999989</v>
      </c>
      <c r="G81" s="279">
        <v>9.1499999999999986</v>
      </c>
      <c r="H81" s="279">
        <v>11.149999999999999</v>
      </c>
      <c r="I81" s="279">
        <v>11.8</v>
      </c>
      <c r="J81" s="279">
        <v>12.149999999999999</v>
      </c>
      <c r="K81" s="277">
        <v>11.45</v>
      </c>
      <c r="L81" s="277">
        <v>10.45</v>
      </c>
      <c r="M81" s="277">
        <v>155.66685000000001</v>
      </c>
    </row>
    <row r="82" spans="1:13">
      <c r="A82" s="301">
        <v>73</v>
      </c>
      <c r="B82" s="277" t="s">
        <v>244</v>
      </c>
      <c r="C82" s="277">
        <v>105.7</v>
      </c>
      <c r="D82" s="279">
        <v>106.78333333333335</v>
      </c>
      <c r="E82" s="279">
        <v>103.91666666666669</v>
      </c>
      <c r="F82" s="279">
        <v>102.13333333333334</v>
      </c>
      <c r="G82" s="279">
        <v>99.26666666666668</v>
      </c>
      <c r="H82" s="279">
        <v>108.56666666666669</v>
      </c>
      <c r="I82" s="279">
        <v>111.43333333333334</v>
      </c>
      <c r="J82" s="279">
        <v>113.2166666666667</v>
      </c>
      <c r="K82" s="277">
        <v>109.65</v>
      </c>
      <c r="L82" s="277">
        <v>105</v>
      </c>
      <c r="M82" s="277">
        <v>22.007159999999999</v>
      </c>
    </row>
    <row r="83" spans="1:13">
      <c r="A83" s="301">
        <v>74</v>
      </c>
      <c r="B83" s="277" t="s">
        <v>100</v>
      </c>
      <c r="C83" s="277">
        <v>101.95</v>
      </c>
      <c r="D83" s="279">
        <v>102.59999999999998</v>
      </c>
      <c r="E83" s="279">
        <v>100.19999999999996</v>
      </c>
      <c r="F83" s="279">
        <v>98.449999999999974</v>
      </c>
      <c r="G83" s="279">
        <v>96.049999999999955</v>
      </c>
      <c r="H83" s="279">
        <v>104.34999999999997</v>
      </c>
      <c r="I83" s="279">
        <v>106.74999999999997</v>
      </c>
      <c r="J83" s="279">
        <v>108.49999999999997</v>
      </c>
      <c r="K83" s="277">
        <v>105</v>
      </c>
      <c r="L83" s="277">
        <v>100.85</v>
      </c>
      <c r="M83" s="277">
        <v>134.59997999999999</v>
      </c>
    </row>
    <row r="84" spans="1:13">
      <c r="A84" s="301">
        <v>75</v>
      </c>
      <c r="B84" s="277" t="s">
        <v>103</v>
      </c>
      <c r="C84" s="277">
        <v>20.75</v>
      </c>
      <c r="D84" s="279">
        <v>20.633333333333333</v>
      </c>
      <c r="E84" s="279">
        <v>19.866666666666667</v>
      </c>
      <c r="F84" s="279">
        <v>18.983333333333334</v>
      </c>
      <c r="G84" s="279">
        <v>18.216666666666669</v>
      </c>
      <c r="H84" s="279">
        <v>21.516666666666666</v>
      </c>
      <c r="I84" s="279">
        <v>22.283333333333331</v>
      </c>
      <c r="J84" s="279">
        <v>23.166666666666664</v>
      </c>
      <c r="K84" s="277">
        <v>21.4</v>
      </c>
      <c r="L84" s="277">
        <v>19.75</v>
      </c>
      <c r="M84" s="277">
        <v>288.45137</v>
      </c>
    </row>
    <row r="85" spans="1:13">
      <c r="A85" s="301">
        <v>76</v>
      </c>
      <c r="B85" s="277" t="s">
        <v>245</v>
      </c>
      <c r="C85" s="277">
        <v>153.65</v>
      </c>
      <c r="D85" s="279">
        <v>154.63333333333335</v>
      </c>
      <c r="E85" s="279">
        <v>151.31666666666672</v>
      </c>
      <c r="F85" s="279">
        <v>148.98333333333338</v>
      </c>
      <c r="G85" s="279">
        <v>145.66666666666674</v>
      </c>
      <c r="H85" s="279">
        <v>156.9666666666667</v>
      </c>
      <c r="I85" s="279">
        <v>160.28333333333336</v>
      </c>
      <c r="J85" s="279">
        <v>162.61666666666667</v>
      </c>
      <c r="K85" s="277">
        <v>157.94999999999999</v>
      </c>
      <c r="L85" s="277">
        <v>152.30000000000001</v>
      </c>
      <c r="M85" s="277">
        <v>3.8345199999999999</v>
      </c>
    </row>
    <row r="86" spans="1:13">
      <c r="A86" s="301">
        <v>77</v>
      </c>
      <c r="B86" s="277" t="s">
        <v>101</v>
      </c>
      <c r="C86" s="277">
        <v>413.7</v>
      </c>
      <c r="D86" s="279">
        <v>415.01666666666665</v>
      </c>
      <c r="E86" s="279">
        <v>410.08333333333331</v>
      </c>
      <c r="F86" s="279">
        <v>406.46666666666664</v>
      </c>
      <c r="G86" s="279">
        <v>401.5333333333333</v>
      </c>
      <c r="H86" s="279">
        <v>418.63333333333333</v>
      </c>
      <c r="I86" s="279">
        <v>423.56666666666672</v>
      </c>
      <c r="J86" s="279">
        <v>427.18333333333334</v>
      </c>
      <c r="K86" s="277">
        <v>419.95</v>
      </c>
      <c r="L86" s="277">
        <v>411.4</v>
      </c>
      <c r="M86" s="277">
        <v>17.87801</v>
      </c>
    </row>
    <row r="87" spans="1:13">
      <c r="A87" s="301">
        <v>78</v>
      </c>
      <c r="B87" s="277" t="s">
        <v>246</v>
      </c>
      <c r="C87" s="277">
        <v>457.65</v>
      </c>
      <c r="D87" s="279">
        <v>456.16666666666669</v>
      </c>
      <c r="E87" s="279">
        <v>447.63333333333338</v>
      </c>
      <c r="F87" s="279">
        <v>437.61666666666667</v>
      </c>
      <c r="G87" s="279">
        <v>429.08333333333337</v>
      </c>
      <c r="H87" s="279">
        <v>466.18333333333339</v>
      </c>
      <c r="I87" s="279">
        <v>474.7166666666667</v>
      </c>
      <c r="J87" s="279">
        <v>484.73333333333341</v>
      </c>
      <c r="K87" s="277">
        <v>464.7</v>
      </c>
      <c r="L87" s="277">
        <v>446.15</v>
      </c>
      <c r="M87" s="277">
        <v>3.6060400000000001</v>
      </c>
    </row>
    <row r="88" spans="1:13">
      <c r="A88" s="301">
        <v>79</v>
      </c>
      <c r="B88" s="277" t="s">
        <v>104</v>
      </c>
      <c r="C88" s="277">
        <v>693.2</v>
      </c>
      <c r="D88" s="279">
        <v>688.23333333333323</v>
      </c>
      <c r="E88" s="279">
        <v>680.46666666666647</v>
      </c>
      <c r="F88" s="279">
        <v>667.73333333333323</v>
      </c>
      <c r="G88" s="279">
        <v>659.96666666666647</v>
      </c>
      <c r="H88" s="279">
        <v>700.96666666666647</v>
      </c>
      <c r="I88" s="279">
        <v>708.73333333333312</v>
      </c>
      <c r="J88" s="279">
        <v>721.46666666666647</v>
      </c>
      <c r="K88" s="277">
        <v>696</v>
      </c>
      <c r="L88" s="277">
        <v>675.5</v>
      </c>
      <c r="M88" s="277">
        <v>17.27347</v>
      </c>
    </row>
    <row r="89" spans="1:13">
      <c r="A89" s="301">
        <v>80</v>
      </c>
      <c r="B89" s="277" t="s">
        <v>247</v>
      </c>
      <c r="C89" s="277">
        <v>354.75</v>
      </c>
      <c r="D89" s="279">
        <v>358.51666666666665</v>
      </c>
      <c r="E89" s="279">
        <v>349.5333333333333</v>
      </c>
      <c r="F89" s="279">
        <v>344.31666666666666</v>
      </c>
      <c r="G89" s="279">
        <v>335.33333333333331</v>
      </c>
      <c r="H89" s="279">
        <v>363.73333333333329</v>
      </c>
      <c r="I89" s="279">
        <v>372.71666666666664</v>
      </c>
      <c r="J89" s="279">
        <v>377.93333333333328</v>
      </c>
      <c r="K89" s="277">
        <v>367.5</v>
      </c>
      <c r="L89" s="277">
        <v>353.3</v>
      </c>
      <c r="M89" s="277">
        <v>1.6943900000000001</v>
      </c>
    </row>
    <row r="90" spans="1:13">
      <c r="A90" s="301">
        <v>81</v>
      </c>
      <c r="B90" s="277" t="s">
        <v>248</v>
      </c>
      <c r="C90" s="277">
        <v>886.05</v>
      </c>
      <c r="D90" s="279">
        <v>890.16666666666663</v>
      </c>
      <c r="E90" s="279">
        <v>871.43333333333328</v>
      </c>
      <c r="F90" s="279">
        <v>856.81666666666661</v>
      </c>
      <c r="G90" s="279">
        <v>838.08333333333326</v>
      </c>
      <c r="H90" s="279">
        <v>904.7833333333333</v>
      </c>
      <c r="I90" s="279">
        <v>923.51666666666665</v>
      </c>
      <c r="J90" s="279">
        <v>938.13333333333333</v>
      </c>
      <c r="K90" s="277">
        <v>908.9</v>
      </c>
      <c r="L90" s="277">
        <v>875.55</v>
      </c>
      <c r="M90" s="277">
        <v>4.62826</v>
      </c>
    </row>
    <row r="91" spans="1:13">
      <c r="A91" s="301">
        <v>82</v>
      </c>
      <c r="B91" s="277" t="s">
        <v>249</v>
      </c>
      <c r="C91" s="277">
        <v>176.6</v>
      </c>
      <c r="D91" s="279">
        <v>176.55000000000004</v>
      </c>
      <c r="E91" s="279">
        <v>172.10000000000008</v>
      </c>
      <c r="F91" s="279">
        <v>167.60000000000005</v>
      </c>
      <c r="G91" s="279">
        <v>163.15000000000009</v>
      </c>
      <c r="H91" s="279">
        <v>181.05000000000007</v>
      </c>
      <c r="I91" s="279">
        <v>185.50000000000006</v>
      </c>
      <c r="J91" s="279">
        <v>190.00000000000006</v>
      </c>
      <c r="K91" s="277">
        <v>181</v>
      </c>
      <c r="L91" s="277">
        <v>172.05</v>
      </c>
      <c r="M91" s="277">
        <v>6.2800799999999999</v>
      </c>
    </row>
    <row r="92" spans="1:13">
      <c r="A92" s="301">
        <v>83</v>
      </c>
      <c r="B92" s="277" t="s">
        <v>105</v>
      </c>
      <c r="C92" s="277">
        <v>601.79999999999995</v>
      </c>
      <c r="D92" s="279">
        <v>602.6</v>
      </c>
      <c r="E92" s="279">
        <v>593.20000000000005</v>
      </c>
      <c r="F92" s="279">
        <v>584.6</v>
      </c>
      <c r="G92" s="279">
        <v>575.20000000000005</v>
      </c>
      <c r="H92" s="279">
        <v>611.20000000000005</v>
      </c>
      <c r="I92" s="279">
        <v>620.59999999999991</v>
      </c>
      <c r="J92" s="279">
        <v>629.20000000000005</v>
      </c>
      <c r="K92" s="277">
        <v>612</v>
      </c>
      <c r="L92" s="277">
        <v>594</v>
      </c>
      <c r="M92" s="277">
        <v>17.427</v>
      </c>
    </row>
    <row r="93" spans="1:13">
      <c r="A93" s="301">
        <v>84</v>
      </c>
      <c r="B93" s="277" t="s">
        <v>250</v>
      </c>
      <c r="C93" s="277">
        <v>214.85</v>
      </c>
      <c r="D93" s="279">
        <v>212.98333333333335</v>
      </c>
      <c r="E93" s="279">
        <v>208.9666666666667</v>
      </c>
      <c r="F93" s="279">
        <v>203.08333333333334</v>
      </c>
      <c r="G93" s="279">
        <v>199.06666666666669</v>
      </c>
      <c r="H93" s="279">
        <v>218.8666666666667</v>
      </c>
      <c r="I93" s="279">
        <v>222.88333333333335</v>
      </c>
      <c r="J93" s="279">
        <v>228.76666666666671</v>
      </c>
      <c r="K93" s="277">
        <v>217</v>
      </c>
      <c r="L93" s="277">
        <v>207.1</v>
      </c>
      <c r="M93" s="277">
        <v>11.651770000000001</v>
      </c>
    </row>
    <row r="94" spans="1:13">
      <c r="A94" s="301">
        <v>85</v>
      </c>
      <c r="B94" s="277" t="s">
        <v>251</v>
      </c>
      <c r="C94" s="277">
        <v>822.95</v>
      </c>
      <c r="D94" s="279">
        <v>816.16666666666663</v>
      </c>
      <c r="E94" s="279">
        <v>790.5333333333333</v>
      </c>
      <c r="F94" s="279">
        <v>758.11666666666667</v>
      </c>
      <c r="G94" s="279">
        <v>732.48333333333335</v>
      </c>
      <c r="H94" s="279">
        <v>848.58333333333326</v>
      </c>
      <c r="I94" s="279">
        <v>874.2166666666667</v>
      </c>
      <c r="J94" s="279">
        <v>906.63333333333321</v>
      </c>
      <c r="K94" s="277">
        <v>841.8</v>
      </c>
      <c r="L94" s="277">
        <v>783.75</v>
      </c>
      <c r="M94" s="277">
        <v>8.7413500000000006</v>
      </c>
    </row>
    <row r="95" spans="1:13">
      <c r="A95" s="301">
        <v>86</v>
      </c>
      <c r="B95" s="277" t="s">
        <v>108</v>
      </c>
      <c r="C95" s="277">
        <v>650.15</v>
      </c>
      <c r="D95" s="279">
        <v>650.41666666666663</v>
      </c>
      <c r="E95" s="279">
        <v>642.83333333333326</v>
      </c>
      <c r="F95" s="279">
        <v>635.51666666666665</v>
      </c>
      <c r="G95" s="279">
        <v>627.93333333333328</v>
      </c>
      <c r="H95" s="279">
        <v>657.73333333333323</v>
      </c>
      <c r="I95" s="279">
        <v>665.31666666666649</v>
      </c>
      <c r="J95" s="279">
        <v>672.63333333333321</v>
      </c>
      <c r="K95" s="277">
        <v>658</v>
      </c>
      <c r="L95" s="277">
        <v>643.1</v>
      </c>
      <c r="M95" s="277">
        <v>38.379689999999997</v>
      </c>
    </row>
    <row r="96" spans="1:13">
      <c r="A96" s="301">
        <v>87</v>
      </c>
      <c r="B96" s="277" t="s">
        <v>252</v>
      </c>
      <c r="C96" s="277">
        <v>2505.1999999999998</v>
      </c>
      <c r="D96" s="279">
        <v>2505.7833333333333</v>
      </c>
      <c r="E96" s="279">
        <v>2482.5666666666666</v>
      </c>
      <c r="F96" s="279">
        <v>2459.9333333333334</v>
      </c>
      <c r="G96" s="279">
        <v>2436.7166666666667</v>
      </c>
      <c r="H96" s="279">
        <v>2528.4166666666665</v>
      </c>
      <c r="I96" s="279">
        <v>2551.6333333333328</v>
      </c>
      <c r="J96" s="279">
        <v>2574.2666666666664</v>
      </c>
      <c r="K96" s="277">
        <v>2529</v>
      </c>
      <c r="L96" s="277">
        <v>2483.15</v>
      </c>
      <c r="M96" s="277">
        <v>3.08623</v>
      </c>
    </row>
    <row r="97" spans="1:13">
      <c r="A97" s="301">
        <v>88</v>
      </c>
      <c r="B97" s="277" t="s">
        <v>110</v>
      </c>
      <c r="C97" s="277">
        <v>1126.3499999999999</v>
      </c>
      <c r="D97" s="279">
        <v>1129.4666666666665</v>
      </c>
      <c r="E97" s="279">
        <v>1114.4333333333329</v>
      </c>
      <c r="F97" s="279">
        <v>1102.5166666666664</v>
      </c>
      <c r="G97" s="279">
        <v>1087.4833333333329</v>
      </c>
      <c r="H97" s="279">
        <v>1141.383333333333</v>
      </c>
      <c r="I97" s="279">
        <v>1156.4166666666663</v>
      </c>
      <c r="J97" s="279">
        <v>1168.333333333333</v>
      </c>
      <c r="K97" s="277">
        <v>1144.5</v>
      </c>
      <c r="L97" s="277">
        <v>1117.55</v>
      </c>
      <c r="M97" s="277">
        <v>123.59023999999999</v>
      </c>
    </row>
    <row r="98" spans="1:13">
      <c r="A98" s="301">
        <v>89</v>
      </c>
      <c r="B98" s="277" t="s">
        <v>253</v>
      </c>
      <c r="C98" s="277">
        <v>609.65</v>
      </c>
      <c r="D98" s="279">
        <v>614.18333333333339</v>
      </c>
      <c r="E98" s="279">
        <v>601.36666666666679</v>
      </c>
      <c r="F98" s="279">
        <v>593.08333333333337</v>
      </c>
      <c r="G98" s="279">
        <v>580.26666666666677</v>
      </c>
      <c r="H98" s="279">
        <v>622.46666666666681</v>
      </c>
      <c r="I98" s="279">
        <v>635.28333333333342</v>
      </c>
      <c r="J98" s="279">
        <v>643.56666666666683</v>
      </c>
      <c r="K98" s="277">
        <v>627</v>
      </c>
      <c r="L98" s="277">
        <v>605.9</v>
      </c>
      <c r="M98" s="277">
        <v>51.647889999999997</v>
      </c>
    </row>
    <row r="99" spans="1:13">
      <c r="A99" s="301">
        <v>90</v>
      </c>
      <c r="B99" s="277" t="s">
        <v>106</v>
      </c>
      <c r="C99" s="277">
        <v>584.65</v>
      </c>
      <c r="D99" s="279">
        <v>583.2833333333333</v>
      </c>
      <c r="E99" s="279">
        <v>576.36666666666656</v>
      </c>
      <c r="F99" s="279">
        <v>568.08333333333326</v>
      </c>
      <c r="G99" s="279">
        <v>561.16666666666652</v>
      </c>
      <c r="H99" s="279">
        <v>591.56666666666661</v>
      </c>
      <c r="I99" s="279">
        <v>598.48333333333335</v>
      </c>
      <c r="J99" s="279">
        <v>606.76666666666665</v>
      </c>
      <c r="K99" s="277">
        <v>590.20000000000005</v>
      </c>
      <c r="L99" s="277">
        <v>575</v>
      </c>
      <c r="M99" s="277">
        <v>24.32011</v>
      </c>
    </row>
    <row r="100" spans="1:13">
      <c r="A100" s="301">
        <v>91</v>
      </c>
      <c r="B100" s="277" t="s">
        <v>111</v>
      </c>
      <c r="C100" s="277">
        <v>2768</v>
      </c>
      <c r="D100" s="279">
        <v>2793.6833333333329</v>
      </c>
      <c r="E100" s="279">
        <v>2727.3666666666659</v>
      </c>
      <c r="F100" s="279">
        <v>2686.7333333333331</v>
      </c>
      <c r="G100" s="279">
        <v>2620.4166666666661</v>
      </c>
      <c r="H100" s="279">
        <v>2834.3166666666657</v>
      </c>
      <c r="I100" s="279">
        <v>2900.6333333333323</v>
      </c>
      <c r="J100" s="279">
        <v>2941.2666666666655</v>
      </c>
      <c r="K100" s="277">
        <v>2860</v>
      </c>
      <c r="L100" s="277">
        <v>2753.05</v>
      </c>
      <c r="M100" s="277">
        <v>13.49352</v>
      </c>
    </row>
    <row r="101" spans="1:13">
      <c r="A101" s="301">
        <v>92</v>
      </c>
      <c r="B101" s="277" t="s">
        <v>112</v>
      </c>
      <c r="C101" s="277">
        <v>356.45</v>
      </c>
      <c r="D101" s="279">
        <v>355.56666666666666</v>
      </c>
      <c r="E101" s="279">
        <v>352.18333333333334</v>
      </c>
      <c r="F101" s="279">
        <v>347.91666666666669</v>
      </c>
      <c r="G101" s="279">
        <v>344.53333333333336</v>
      </c>
      <c r="H101" s="279">
        <v>359.83333333333331</v>
      </c>
      <c r="I101" s="279">
        <v>363.21666666666664</v>
      </c>
      <c r="J101" s="279">
        <v>367.48333333333329</v>
      </c>
      <c r="K101" s="277">
        <v>358.95</v>
      </c>
      <c r="L101" s="277">
        <v>351.3</v>
      </c>
      <c r="M101" s="277">
        <v>5.4183599999999998</v>
      </c>
    </row>
    <row r="102" spans="1:13">
      <c r="A102" s="301">
        <v>93</v>
      </c>
      <c r="B102" s="277" t="s">
        <v>114</v>
      </c>
      <c r="C102" s="277">
        <v>159.9</v>
      </c>
      <c r="D102" s="279">
        <v>160.4</v>
      </c>
      <c r="E102" s="279">
        <v>156.9</v>
      </c>
      <c r="F102" s="279">
        <v>153.9</v>
      </c>
      <c r="G102" s="279">
        <v>150.4</v>
      </c>
      <c r="H102" s="279">
        <v>163.4</v>
      </c>
      <c r="I102" s="279">
        <v>166.9</v>
      </c>
      <c r="J102" s="279">
        <v>169.9</v>
      </c>
      <c r="K102" s="277">
        <v>163.9</v>
      </c>
      <c r="L102" s="277">
        <v>157.4</v>
      </c>
      <c r="M102" s="277">
        <v>174.55793</v>
      </c>
    </row>
    <row r="103" spans="1:13">
      <c r="A103" s="301">
        <v>94</v>
      </c>
      <c r="B103" s="277" t="s">
        <v>115</v>
      </c>
      <c r="C103" s="277">
        <v>228.2</v>
      </c>
      <c r="D103" s="279">
        <v>229.95000000000002</v>
      </c>
      <c r="E103" s="279">
        <v>223.50000000000003</v>
      </c>
      <c r="F103" s="279">
        <v>218.8</v>
      </c>
      <c r="G103" s="279">
        <v>212.35000000000002</v>
      </c>
      <c r="H103" s="279">
        <v>234.65000000000003</v>
      </c>
      <c r="I103" s="279">
        <v>241.10000000000002</v>
      </c>
      <c r="J103" s="279">
        <v>245.80000000000004</v>
      </c>
      <c r="K103" s="277">
        <v>236.4</v>
      </c>
      <c r="L103" s="277">
        <v>225.25</v>
      </c>
      <c r="M103" s="277">
        <v>66.954130000000006</v>
      </c>
    </row>
    <row r="104" spans="1:13">
      <c r="A104" s="301">
        <v>95</v>
      </c>
      <c r="B104" s="277" t="s">
        <v>116</v>
      </c>
      <c r="C104" s="277">
        <v>2248.5</v>
      </c>
      <c r="D104" s="279">
        <v>2273.25</v>
      </c>
      <c r="E104" s="279">
        <v>2216.5</v>
      </c>
      <c r="F104" s="279">
        <v>2184.5</v>
      </c>
      <c r="G104" s="279">
        <v>2127.75</v>
      </c>
      <c r="H104" s="279">
        <v>2305.25</v>
      </c>
      <c r="I104" s="279">
        <v>2362</v>
      </c>
      <c r="J104" s="279">
        <v>2394</v>
      </c>
      <c r="K104" s="277">
        <v>2330</v>
      </c>
      <c r="L104" s="277">
        <v>2241.25</v>
      </c>
      <c r="M104" s="277">
        <v>69.500110000000006</v>
      </c>
    </row>
    <row r="105" spans="1:13">
      <c r="A105" s="301">
        <v>96</v>
      </c>
      <c r="B105" s="277" t="s">
        <v>254</v>
      </c>
      <c r="C105" s="277">
        <v>197.25</v>
      </c>
      <c r="D105" s="279">
        <v>196.76666666666665</v>
      </c>
      <c r="E105" s="279">
        <v>187.83333333333331</v>
      </c>
      <c r="F105" s="279">
        <v>178.41666666666666</v>
      </c>
      <c r="G105" s="279">
        <v>169.48333333333332</v>
      </c>
      <c r="H105" s="279">
        <v>206.18333333333331</v>
      </c>
      <c r="I105" s="279">
        <v>215.11666666666665</v>
      </c>
      <c r="J105" s="279">
        <v>224.5333333333333</v>
      </c>
      <c r="K105" s="277">
        <v>205.7</v>
      </c>
      <c r="L105" s="277">
        <v>187.35</v>
      </c>
      <c r="M105" s="277">
        <v>91.760360000000006</v>
      </c>
    </row>
    <row r="106" spans="1:13">
      <c r="A106" s="301">
        <v>97</v>
      </c>
      <c r="B106" s="277" t="s">
        <v>255</v>
      </c>
      <c r="C106" s="277">
        <v>35.049999999999997</v>
      </c>
      <c r="D106" s="279">
        <v>35.283333333333331</v>
      </c>
      <c r="E106" s="279">
        <v>34.666666666666664</v>
      </c>
      <c r="F106" s="279">
        <v>34.283333333333331</v>
      </c>
      <c r="G106" s="279">
        <v>33.666666666666664</v>
      </c>
      <c r="H106" s="279">
        <v>35.666666666666664</v>
      </c>
      <c r="I106" s="279">
        <v>36.283333333333339</v>
      </c>
      <c r="J106" s="279">
        <v>36.666666666666664</v>
      </c>
      <c r="K106" s="277">
        <v>35.9</v>
      </c>
      <c r="L106" s="277">
        <v>34.9</v>
      </c>
      <c r="M106" s="277">
        <v>14.453609999999999</v>
      </c>
    </row>
    <row r="107" spans="1:13">
      <c r="A107" s="301">
        <v>98</v>
      </c>
      <c r="B107" s="277" t="s">
        <v>109</v>
      </c>
      <c r="C107" s="277">
        <v>1881.05</v>
      </c>
      <c r="D107" s="279">
        <v>1877.1666666666667</v>
      </c>
      <c r="E107" s="279">
        <v>1855.3833333333334</v>
      </c>
      <c r="F107" s="279">
        <v>1829.7166666666667</v>
      </c>
      <c r="G107" s="279">
        <v>1807.9333333333334</v>
      </c>
      <c r="H107" s="279">
        <v>1902.8333333333335</v>
      </c>
      <c r="I107" s="279">
        <v>1924.6166666666668</v>
      </c>
      <c r="J107" s="279">
        <v>1950.2833333333335</v>
      </c>
      <c r="K107" s="277">
        <v>1898.95</v>
      </c>
      <c r="L107" s="277">
        <v>1851.5</v>
      </c>
      <c r="M107" s="277">
        <v>55.388840000000002</v>
      </c>
    </row>
    <row r="108" spans="1:13">
      <c r="A108" s="301">
        <v>99</v>
      </c>
      <c r="B108" s="277" t="s">
        <v>118</v>
      </c>
      <c r="C108" s="277">
        <v>381.1</v>
      </c>
      <c r="D108" s="279">
        <v>381.9666666666667</v>
      </c>
      <c r="E108" s="279">
        <v>374.43333333333339</v>
      </c>
      <c r="F108" s="279">
        <v>367.76666666666671</v>
      </c>
      <c r="G108" s="279">
        <v>360.23333333333341</v>
      </c>
      <c r="H108" s="279">
        <v>388.63333333333338</v>
      </c>
      <c r="I108" s="279">
        <v>396.16666666666669</v>
      </c>
      <c r="J108" s="279">
        <v>402.83333333333337</v>
      </c>
      <c r="K108" s="277">
        <v>389.5</v>
      </c>
      <c r="L108" s="277">
        <v>375.3</v>
      </c>
      <c r="M108" s="277">
        <v>455.00596000000002</v>
      </c>
    </row>
    <row r="109" spans="1:13">
      <c r="A109" s="301">
        <v>100</v>
      </c>
      <c r="B109" s="277" t="s">
        <v>256</v>
      </c>
      <c r="C109" s="277">
        <v>1294.3499999999999</v>
      </c>
      <c r="D109" s="279">
        <v>1309.4999999999998</v>
      </c>
      <c r="E109" s="279">
        <v>1273.4499999999996</v>
      </c>
      <c r="F109" s="279">
        <v>1252.5499999999997</v>
      </c>
      <c r="G109" s="279">
        <v>1216.4999999999995</v>
      </c>
      <c r="H109" s="279">
        <v>1330.3999999999996</v>
      </c>
      <c r="I109" s="279">
        <v>1366.4499999999998</v>
      </c>
      <c r="J109" s="279">
        <v>1387.3499999999997</v>
      </c>
      <c r="K109" s="277">
        <v>1345.55</v>
      </c>
      <c r="L109" s="277">
        <v>1288.5999999999999</v>
      </c>
      <c r="M109" s="277">
        <v>4.4496599999999997</v>
      </c>
    </row>
    <row r="110" spans="1:13">
      <c r="A110" s="301">
        <v>101</v>
      </c>
      <c r="B110" s="277" t="s">
        <v>119</v>
      </c>
      <c r="C110" s="277">
        <v>442.2</v>
      </c>
      <c r="D110" s="279">
        <v>441.84999999999997</v>
      </c>
      <c r="E110" s="279">
        <v>435.74999999999994</v>
      </c>
      <c r="F110" s="279">
        <v>429.29999999999995</v>
      </c>
      <c r="G110" s="279">
        <v>423.19999999999993</v>
      </c>
      <c r="H110" s="279">
        <v>448.29999999999995</v>
      </c>
      <c r="I110" s="279">
        <v>454.4</v>
      </c>
      <c r="J110" s="279">
        <v>460.84999999999997</v>
      </c>
      <c r="K110" s="277">
        <v>447.95</v>
      </c>
      <c r="L110" s="277">
        <v>435.4</v>
      </c>
      <c r="M110" s="277">
        <v>35.712699999999998</v>
      </c>
    </row>
    <row r="111" spans="1:13">
      <c r="A111" s="301">
        <v>102</v>
      </c>
      <c r="B111" s="277" t="s">
        <v>257</v>
      </c>
      <c r="C111" s="277">
        <v>38.799999999999997</v>
      </c>
      <c r="D111" s="279">
        <v>39.133333333333333</v>
      </c>
      <c r="E111" s="279">
        <v>38.216666666666669</v>
      </c>
      <c r="F111" s="279">
        <v>37.633333333333333</v>
      </c>
      <c r="G111" s="279">
        <v>36.716666666666669</v>
      </c>
      <c r="H111" s="279">
        <v>39.716666666666669</v>
      </c>
      <c r="I111" s="279">
        <v>40.63333333333334</v>
      </c>
      <c r="J111" s="279">
        <v>41.216666666666669</v>
      </c>
      <c r="K111" s="277">
        <v>40.049999999999997</v>
      </c>
      <c r="L111" s="277">
        <v>38.549999999999997</v>
      </c>
      <c r="M111" s="277">
        <v>28.924579999999999</v>
      </c>
    </row>
    <row r="112" spans="1:13">
      <c r="A112" s="301">
        <v>103</v>
      </c>
      <c r="B112" s="277" t="s">
        <v>121</v>
      </c>
      <c r="C112" s="277">
        <v>27</v>
      </c>
      <c r="D112" s="279">
        <v>27.05</v>
      </c>
      <c r="E112" s="279">
        <v>26.6</v>
      </c>
      <c r="F112" s="279">
        <v>26.2</v>
      </c>
      <c r="G112" s="279">
        <v>25.75</v>
      </c>
      <c r="H112" s="279">
        <v>27.450000000000003</v>
      </c>
      <c r="I112" s="279">
        <v>27.9</v>
      </c>
      <c r="J112" s="279">
        <v>28.300000000000004</v>
      </c>
      <c r="K112" s="277">
        <v>27.5</v>
      </c>
      <c r="L112" s="277">
        <v>26.65</v>
      </c>
      <c r="M112" s="277">
        <v>350.42540000000002</v>
      </c>
    </row>
    <row r="113" spans="1:13">
      <c r="A113" s="301">
        <v>104</v>
      </c>
      <c r="B113" s="277" t="s">
        <v>128</v>
      </c>
      <c r="C113" s="277">
        <v>196.55</v>
      </c>
      <c r="D113" s="279">
        <v>195.65</v>
      </c>
      <c r="E113" s="279">
        <v>193.4</v>
      </c>
      <c r="F113" s="279">
        <v>190.25</v>
      </c>
      <c r="G113" s="279">
        <v>188</v>
      </c>
      <c r="H113" s="279">
        <v>198.8</v>
      </c>
      <c r="I113" s="279">
        <v>201.05</v>
      </c>
      <c r="J113" s="279">
        <v>204.20000000000002</v>
      </c>
      <c r="K113" s="277">
        <v>197.9</v>
      </c>
      <c r="L113" s="277">
        <v>192.5</v>
      </c>
      <c r="M113" s="277">
        <v>325.72721000000001</v>
      </c>
    </row>
    <row r="114" spans="1:13">
      <c r="A114" s="301">
        <v>105</v>
      </c>
      <c r="B114" s="277" t="s">
        <v>117</v>
      </c>
      <c r="C114" s="277">
        <v>219.55</v>
      </c>
      <c r="D114" s="279">
        <v>220.86666666666667</v>
      </c>
      <c r="E114" s="279">
        <v>215.73333333333335</v>
      </c>
      <c r="F114" s="279">
        <v>211.91666666666669</v>
      </c>
      <c r="G114" s="279">
        <v>206.78333333333336</v>
      </c>
      <c r="H114" s="279">
        <v>224.68333333333334</v>
      </c>
      <c r="I114" s="279">
        <v>229.81666666666666</v>
      </c>
      <c r="J114" s="279">
        <v>233.63333333333333</v>
      </c>
      <c r="K114" s="277">
        <v>226</v>
      </c>
      <c r="L114" s="277">
        <v>217.05</v>
      </c>
      <c r="M114" s="277">
        <v>168.15822</v>
      </c>
    </row>
    <row r="115" spans="1:13">
      <c r="A115" s="301">
        <v>106</v>
      </c>
      <c r="B115" s="277" t="s">
        <v>258</v>
      </c>
      <c r="C115" s="277">
        <v>117.8</v>
      </c>
      <c r="D115" s="279">
        <v>117.08333333333333</v>
      </c>
      <c r="E115" s="279">
        <v>112.86666666666666</v>
      </c>
      <c r="F115" s="279">
        <v>107.93333333333334</v>
      </c>
      <c r="G115" s="279">
        <v>103.71666666666667</v>
      </c>
      <c r="H115" s="279">
        <v>122.01666666666665</v>
      </c>
      <c r="I115" s="279">
        <v>126.23333333333332</v>
      </c>
      <c r="J115" s="279">
        <v>131.16666666666663</v>
      </c>
      <c r="K115" s="277">
        <v>121.3</v>
      </c>
      <c r="L115" s="277">
        <v>112.15</v>
      </c>
      <c r="M115" s="277">
        <v>18.817340000000002</v>
      </c>
    </row>
    <row r="116" spans="1:13">
      <c r="A116" s="301">
        <v>107</v>
      </c>
      <c r="B116" s="277" t="s">
        <v>259</v>
      </c>
      <c r="C116" s="277">
        <v>61.1</v>
      </c>
      <c r="D116" s="279">
        <v>61.333333333333336</v>
      </c>
      <c r="E116" s="279">
        <v>60.31666666666667</v>
      </c>
      <c r="F116" s="279">
        <v>59.533333333333331</v>
      </c>
      <c r="G116" s="279">
        <v>58.516666666666666</v>
      </c>
      <c r="H116" s="279">
        <v>62.116666666666674</v>
      </c>
      <c r="I116" s="279">
        <v>63.13333333333334</v>
      </c>
      <c r="J116" s="279">
        <v>63.916666666666679</v>
      </c>
      <c r="K116" s="277">
        <v>62.35</v>
      </c>
      <c r="L116" s="277">
        <v>60.55</v>
      </c>
      <c r="M116" s="277">
        <v>14.57715</v>
      </c>
    </row>
    <row r="117" spans="1:13">
      <c r="A117" s="301">
        <v>108</v>
      </c>
      <c r="B117" s="277" t="s">
        <v>260</v>
      </c>
      <c r="C117" s="277">
        <v>79.900000000000006</v>
      </c>
      <c r="D117" s="279">
        <v>80.433333333333337</v>
      </c>
      <c r="E117" s="279">
        <v>79.166666666666671</v>
      </c>
      <c r="F117" s="279">
        <v>78.433333333333337</v>
      </c>
      <c r="G117" s="279">
        <v>77.166666666666671</v>
      </c>
      <c r="H117" s="279">
        <v>81.166666666666671</v>
      </c>
      <c r="I117" s="279">
        <v>82.433333333333323</v>
      </c>
      <c r="J117" s="279">
        <v>83.166666666666671</v>
      </c>
      <c r="K117" s="277">
        <v>81.7</v>
      </c>
      <c r="L117" s="277">
        <v>79.7</v>
      </c>
      <c r="M117" s="277">
        <v>23.52394</v>
      </c>
    </row>
    <row r="118" spans="1:13">
      <c r="A118" s="301">
        <v>109</v>
      </c>
      <c r="B118" s="277" t="s">
        <v>127</v>
      </c>
      <c r="C118" s="277">
        <v>92</v>
      </c>
      <c r="D118" s="279">
        <v>92.566666666666663</v>
      </c>
      <c r="E118" s="279">
        <v>90.933333333333323</v>
      </c>
      <c r="F118" s="279">
        <v>89.86666666666666</v>
      </c>
      <c r="G118" s="279">
        <v>88.23333333333332</v>
      </c>
      <c r="H118" s="279">
        <v>93.633333333333326</v>
      </c>
      <c r="I118" s="279">
        <v>95.266666666666652</v>
      </c>
      <c r="J118" s="279">
        <v>96.333333333333329</v>
      </c>
      <c r="K118" s="277">
        <v>94.2</v>
      </c>
      <c r="L118" s="277">
        <v>91.5</v>
      </c>
      <c r="M118" s="277">
        <v>304.82053999999999</v>
      </c>
    </row>
    <row r="119" spans="1:13">
      <c r="A119" s="301">
        <v>110</v>
      </c>
      <c r="B119" s="277" t="s">
        <v>122</v>
      </c>
      <c r="C119" s="277">
        <v>405.9</v>
      </c>
      <c r="D119" s="279">
        <v>405.23333333333335</v>
      </c>
      <c r="E119" s="279">
        <v>398.66666666666669</v>
      </c>
      <c r="F119" s="279">
        <v>391.43333333333334</v>
      </c>
      <c r="G119" s="279">
        <v>384.86666666666667</v>
      </c>
      <c r="H119" s="279">
        <v>412.4666666666667</v>
      </c>
      <c r="I119" s="279">
        <v>419.0333333333333</v>
      </c>
      <c r="J119" s="279">
        <v>426.26666666666671</v>
      </c>
      <c r="K119" s="277">
        <v>411.8</v>
      </c>
      <c r="L119" s="277">
        <v>398</v>
      </c>
      <c r="M119" s="277">
        <v>71.117410000000007</v>
      </c>
    </row>
    <row r="120" spans="1:13">
      <c r="A120" s="301">
        <v>111</v>
      </c>
      <c r="B120" s="277" t="s">
        <v>124</v>
      </c>
      <c r="C120" s="277">
        <v>513.54999999999995</v>
      </c>
      <c r="D120" s="279">
        <v>516.69999999999993</v>
      </c>
      <c r="E120" s="279">
        <v>504.84999999999991</v>
      </c>
      <c r="F120" s="279">
        <v>496.15</v>
      </c>
      <c r="G120" s="279">
        <v>484.29999999999995</v>
      </c>
      <c r="H120" s="279">
        <v>525.39999999999986</v>
      </c>
      <c r="I120" s="279">
        <v>537.25</v>
      </c>
      <c r="J120" s="279">
        <v>545.94999999999982</v>
      </c>
      <c r="K120" s="277">
        <v>528.54999999999995</v>
      </c>
      <c r="L120" s="277">
        <v>508</v>
      </c>
      <c r="M120" s="277">
        <v>152.02454</v>
      </c>
    </row>
    <row r="121" spans="1:13">
      <c r="A121" s="301">
        <v>112</v>
      </c>
      <c r="B121" s="277" t="s">
        <v>261</v>
      </c>
      <c r="C121" s="277">
        <v>3188.45</v>
      </c>
      <c r="D121" s="279">
        <v>3191.3000000000006</v>
      </c>
      <c r="E121" s="279">
        <v>3144.7000000000012</v>
      </c>
      <c r="F121" s="279">
        <v>3100.9500000000007</v>
      </c>
      <c r="G121" s="279">
        <v>3054.3500000000013</v>
      </c>
      <c r="H121" s="279">
        <v>3235.0500000000011</v>
      </c>
      <c r="I121" s="279">
        <v>3281.6500000000005</v>
      </c>
      <c r="J121" s="279">
        <v>3325.400000000001</v>
      </c>
      <c r="K121" s="277">
        <v>3237.9</v>
      </c>
      <c r="L121" s="277">
        <v>3147.55</v>
      </c>
      <c r="M121" s="277">
        <v>3.2772800000000002</v>
      </c>
    </row>
    <row r="122" spans="1:13">
      <c r="A122" s="301">
        <v>113</v>
      </c>
      <c r="B122" s="277" t="s">
        <v>126</v>
      </c>
      <c r="C122" s="277">
        <v>917.9</v>
      </c>
      <c r="D122" s="279">
        <v>922.30000000000007</v>
      </c>
      <c r="E122" s="279">
        <v>905.60000000000014</v>
      </c>
      <c r="F122" s="279">
        <v>893.30000000000007</v>
      </c>
      <c r="G122" s="279">
        <v>876.60000000000014</v>
      </c>
      <c r="H122" s="279">
        <v>934.60000000000014</v>
      </c>
      <c r="I122" s="279">
        <v>951.30000000000018</v>
      </c>
      <c r="J122" s="279">
        <v>963.60000000000014</v>
      </c>
      <c r="K122" s="277">
        <v>939</v>
      </c>
      <c r="L122" s="277">
        <v>910</v>
      </c>
      <c r="M122" s="277">
        <v>143.54420999999999</v>
      </c>
    </row>
    <row r="123" spans="1:13">
      <c r="A123" s="301">
        <v>114</v>
      </c>
      <c r="B123" s="277" t="s">
        <v>123</v>
      </c>
      <c r="C123" s="277">
        <v>965.65</v>
      </c>
      <c r="D123" s="279">
        <v>961.81666666666661</v>
      </c>
      <c r="E123" s="279">
        <v>949.83333333333326</v>
      </c>
      <c r="F123" s="279">
        <v>934.01666666666665</v>
      </c>
      <c r="G123" s="279">
        <v>922.0333333333333</v>
      </c>
      <c r="H123" s="279">
        <v>977.63333333333321</v>
      </c>
      <c r="I123" s="279">
        <v>989.61666666666656</v>
      </c>
      <c r="J123" s="279">
        <v>1005.4333333333332</v>
      </c>
      <c r="K123" s="277">
        <v>973.8</v>
      </c>
      <c r="L123" s="277">
        <v>946</v>
      </c>
      <c r="M123" s="277">
        <v>20.231960000000001</v>
      </c>
    </row>
    <row r="124" spans="1:13">
      <c r="A124" s="301">
        <v>115</v>
      </c>
      <c r="B124" s="277" t="s">
        <v>262</v>
      </c>
      <c r="C124" s="277">
        <v>1746.65</v>
      </c>
      <c r="D124" s="279">
        <v>1755.5666666666666</v>
      </c>
      <c r="E124" s="279">
        <v>1722.1333333333332</v>
      </c>
      <c r="F124" s="279">
        <v>1697.6166666666666</v>
      </c>
      <c r="G124" s="279">
        <v>1664.1833333333332</v>
      </c>
      <c r="H124" s="279">
        <v>1780.0833333333333</v>
      </c>
      <c r="I124" s="279">
        <v>1813.5166666666667</v>
      </c>
      <c r="J124" s="279">
        <v>1838.0333333333333</v>
      </c>
      <c r="K124" s="277">
        <v>1789</v>
      </c>
      <c r="L124" s="277">
        <v>1731.05</v>
      </c>
      <c r="M124" s="277">
        <v>1.5279400000000001</v>
      </c>
    </row>
    <row r="125" spans="1:13">
      <c r="A125" s="301">
        <v>116</v>
      </c>
      <c r="B125" s="277" t="s">
        <v>263</v>
      </c>
      <c r="C125" s="277">
        <v>45.9</v>
      </c>
      <c r="D125" s="279">
        <v>45.75</v>
      </c>
      <c r="E125" s="279">
        <v>44.95</v>
      </c>
      <c r="F125" s="279">
        <v>44</v>
      </c>
      <c r="G125" s="279">
        <v>43.2</v>
      </c>
      <c r="H125" s="279">
        <v>46.7</v>
      </c>
      <c r="I125" s="279">
        <v>47.5</v>
      </c>
      <c r="J125" s="279">
        <v>48.45</v>
      </c>
      <c r="K125" s="277">
        <v>46.55</v>
      </c>
      <c r="L125" s="277">
        <v>44.8</v>
      </c>
      <c r="M125" s="277">
        <v>9.7668700000000008</v>
      </c>
    </row>
    <row r="126" spans="1:13">
      <c r="A126" s="301">
        <v>117</v>
      </c>
      <c r="B126" s="277" t="s">
        <v>130</v>
      </c>
      <c r="C126" s="277">
        <v>207</v>
      </c>
      <c r="D126" s="279">
        <v>208.36666666666667</v>
      </c>
      <c r="E126" s="279">
        <v>202.73333333333335</v>
      </c>
      <c r="F126" s="279">
        <v>198.46666666666667</v>
      </c>
      <c r="G126" s="279">
        <v>192.83333333333334</v>
      </c>
      <c r="H126" s="279">
        <v>212.63333333333335</v>
      </c>
      <c r="I126" s="279">
        <v>218.26666666666668</v>
      </c>
      <c r="J126" s="279">
        <v>222.53333333333336</v>
      </c>
      <c r="K126" s="277">
        <v>214</v>
      </c>
      <c r="L126" s="277">
        <v>204.1</v>
      </c>
      <c r="M126" s="277">
        <v>93.236170000000001</v>
      </c>
    </row>
    <row r="127" spans="1:13">
      <c r="A127" s="301">
        <v>118</v>
      </c>
      <c r="B127" s="277" t="s">
        <v>129</v>
      </c>
      <c r="C127" s="277">
        <v>173.4</v>
      </c>
      <c r="D127" s="279">
        <v>174.43333333333331</v>
      </c>
      <c r="E127" s="279">
        <v>167.61666666666662</v>
      </c>
      <c r="F127" s="279">
        <v>161.83333333333331</v>
      </c>
      <c r="G127" s="279">
        <v>155.01666666666662</v>
      </c>
      <c r="H127" s="279">
        <v>180.21666666666661</v>
      </c>
      <c r="I127" s="279">
        <v>187.03333333333327</v>
      </c>
      <c r="J127" s="279">
        <v>192.81666666666661</v>
      </c>
      <c r="K127" s="277">
        <v>181.25</v>
      </c>
      <c r="L127" s="277">
        <v>168.65</v>
      </c>
      <c r="M127" s="277">
        <v>247.64375999999999</v>
      </c>
    </row>
    <row r="128" spans="1:13">
      <c r="A128" s="301">
        <v>119</v>
      </c>
      <c r="B128" s="277" t="s">
        <v>131</v>
      </c>
      <c r="C128" s="277">
        <v>1699.8</v>
      </c>
      <c r="D128" s="279">
        <v>1707.5333333333335</v>
      </c>
      <c r="E128" s="279">
        <v>1665.3166666666671</v>
      </c>
      <c r="F128" s="279">
        <v>1630.8333333333335</v>
      </c>
      <c r="G128" s="279">
        <v>1588.616666666667</v>
      </c>
      <c r="H128" s="279">
        <v>1742.0166666666671</v>
      </c>
      <c r="I128" s="279">
        <v>1784.2333333333338</v>
      </c>
      <c r="J128" s="279">
        <v>1818.7166666666672</v>
      </c>
      <c r="K128" s="277">
        <v>1749.75</v>
      </c>
      <c r="L128" s="277">
        <v>1673.05</v>
      </c>
      <c r="M128" s="277">
        <v>10.27144</v>
      </c>
    </row>
    <row r="129" spans="1:13">
      <c r="A129" s="301">
        <v>120</v>
      </c>
      <c r="B129" s="277" t="s">
        <v>264</v>
      </c>
      <c r="C129" s="277">
        <v>747.2</v>
      </c>
      <c r="D129" s="279">
        <v>737.41666666666663</v>
      </c>
      <c r="E129" s="279">
        <v>714.83333333333326</v>
      </c>
      <c r="F129" s="279">
        <v>682.46666666666658</v>
      </c>
      <c r="G129" s="279">
        <v>659.88333333333321</v>
      </c>
      <c r="H129" s="279">
        <v>769.7833333333333</v>
      </c>
      <c r="I129" s="279">
        <v>792.36666666666656</v>
      </c>
      <c r="J129" s="279">
        <v>824.73333333333335</v>
      </c>
      <c r="K129" s="277">
        <v>760</v>
      </c>
      <c r="L129" s="277">
        <v>705.05</v>
      </c>
      <c r="M129" s="277">
        <v>11.920809999999999</v>
      </c>
    </row>
    <row r="130" spans="1:13">
      <c r="A130" s="301">
        <v>121</v>
      </c>
      <c r="B130" s="277" t="s">
        <v>133</v>
      </c>
      <c r="C130" s="277">
        <v>1342.35</v>
      </c>
      <c r="D130" s="279">
        <v>1346.55</v>
      </c>
      <c r="E130" s="279">
        <v>1326.75</v>
      </c>
      <c r="F130" s="279">
        <v>1311.15</v>
      </c>
      <c r="G130" s="279">
        <v>1291.3500000000001</v>
      </c>
      <c r="H130" s="279">
        <v>1362.1499999999999</v>
      </c>
      <c r="I130" s="279">
        <v>1381.9499999999996</v>
      </c>
      <c r="J130" s="279">
        <v>1397.5499999999997</v>
      </c>
      <c r="K130" s="277">
        <v>1366.35</v>
      </c>
      <c r="L130" s="277">
        <v>1330.95</v>
      </c>
      <c r="M130" s="277">
        <v>41.725749999999998</v>
      </c>
    </row>
    <row r="131" spans="1:13">
      <c r="A131" s="301">
        <v>122</v>
      </c>
      <c r="B131" s="277" t="s">
        <v>134</v>
      </c>
      <c r="C131" s="277">
        <v>62.4</v>
      </c>
      <c r="D131" s="279">
        <v>62.333333333333336</v>
      </c>
      <c r="E131" s="279">
        <v>61.466666666666669</v>
      </c>
      <c r="F131" s="279">
        <v>60.533333333333331</v>
      </c>
      <c r="G131" s="279">
        <v>59.666666666666664</v>
      </c>
      <c r="H131" s="279">
        <v>63.266666666666673</v>
      </c>
      <c r="I131" s="279">
        <v>64.133333333333326</v>
      </c>
      <c r="J131" s="279">
        <v>65.066666666666677</v>
      </c>
      <c r="K131" s="277">
        <v>63.2</v>
      </c>
      <c r="L131" s="277">
        <v>61.4</v>
      </c>
      <c r="M131" s="277">
        <v>90.693209999999993</v>
      </c>
    </row>
    <row r="132" spans="1:13">
      <c r="A132" s="301">
        <v>123</v>
      </c>
      <c r="B132" s="277" t="s">
        <v>265</v>
      </c>
      <c r="C132" s="277">
        <v>1415.9</v>
      </c>
      <c r="D132" s="279">
        <v>1420.6166666666668</v>
      </c>
      <c r="E132" s="279">
        <v>1401.2833333333335</v>
      </c>
      <c r="F132" s="279">
        <v>1386.6666666666667</v>
      </c>
      <c r="G132" s="279">
        <v>1367.3333333333335</v>
      </c>
      <c r="H132" s="279">
        <v>1435.2333333333336</v>
      </c>
      <c r="I132" s="279">
        <v>1454.5666666666666</v>
      </c>
      <c r="J132" s="279">
        <v>1469.1833333333336</v>
      </c>
      <c r="K132" s="277">
        <v>1439.95</v>
      </c>
      <c r="L132" s="277">
        <v>1406</v>
      </c>
      <c r="M132" s="277">
        <v>0.63678000000000001</v>
      </c>
    </row>
    <row r="133" spans="1:13">
      <c r="A133" s="301">
        <v>124</v>
      </c>
      <c r="B133" s="277" t="s">
        <v>135</v>
      </c>
      <c r="C133" s="277">
        <v>270.75</v>
      </c>
      <c r="D133" s="279">
        <v>270.96666666666664</v>
      </c>
      <c r="E133" s="279">
        <v>266.0333333333333</v>
      </c>
      <c r="F133" s="279">
        <v>261.31666666666666</v>
      </c>
      <c r="G133" s="279">
        <v>256.38333333333333</v>
      </c>
      <c r="H133" s="279">
        <v>275.68333333333328</v>
      </c>
      <c r="I133" s="279">
        <v>280.61666666666656</v>
      </c>
      <c r="J133" s="279">
        <v>285.33333333333326</v>
      </c>
      <c r="K133" s="277">
        <v>275.89999999999998</v>
      </c>
      <c r="L133" s="277">
        <v>266.25</v>
      </c>
      <c r="M133" s="277">
        <v>52.117759999999997</v>
      </c>
    </row>
    <row r="134" spans="1:13">
      <c r="A134" s="301">
        <v>125</v>
      </c>
      <c r="B134" s="277" t="s">
        <v>266</v>
      </c>
      <c r="C134" s="277">
        <v>2330.65</v>
      </c>
      <c r="D134" s="279">
        <v>2320.2166666666667</v>
      </c>
      <c r="E134" s="279">
        <v>2290.4333333333334</v>
      </c>
      <c r="F134" s="279">
        <v>2250.2166666666667</v>
      </c>
      <c r="G134" s="279">
        <v>2220.4333333333334</v>
      </c>
      <c r="H134" s="279">
        <v>2360.4333333333334</v>
      </c>
      <c r="I134" s="279">
        <v>2390.2166666666672</v>
      </c>
      <c r="J134" s="279">
        <v>2430.4333333333334</v>
      </c>
      <c r="K134" s="277">
        <v>2350</v>
      </c>
      <c r="L134" s="277">
        <v>2280</v>
      </c>
      <c r="M134" s="277">
        <v>3.1576499999999998</v>
      </c>
    </row>
    <row r="135" spans="1:13">
      <c r="A135" s="301">
        <v>126</v>
      </c>
      <c r="B135" s="277" t="s">
        <v>136</v>
      </c>
      <c r="C135" s="277">
        <v>920.9</v>
      </c>
      <c r="D135" s="279">
        <v>923.9666666666667</v>
      </c>
      <c r="E135" s="279">
        <v>906.93333333333339</v>
      </c>
      <c r="F135" s="279">
        <v>892.9666666666667</v>
      </c>
      <c r="G135" s="279">
        <v>875.93333333333339</v>
      </c>
      <c r="H135" s="279">
        <v>937.93333333333339</v>
      </c>
      <c r="I135" s="279">
        <v>954.9666666666667</v>
      </c>
      <c r="J135" s="279">
        <v>968.93333333333339</v>
      </c>
      <c r="K135" s="277">
        <v>941</v>
      </c>
      <c r="L135" s="277">
        <v>910</v>
      </c>
      <c r="M135" s="277">
        <v>49.775379999999998</v>
      </c>
    </row>
    <row r="136" spans="1:13">
      <c r="A136" s="301">
        <v>127</v>
      </c>
      <c r="B136" s="277" t="s">
        <v>137</v>
      </c>
      <c r="C136" s="277">
        <v>850.75</v>
      </c>
      <c r="D136" s="279">
        <v>855.51666666666677</v>
      </c>
      <c r="E136" s="279">
        <v>841.23333333333358</v>
      </c>
      <c r="F136" s="279">
        <v>831.71666666666681</v>
      </c>
      <c r="G136" s="279">
        <v>817.43333333333362</v>
      </c>
      <c r="H136" s="279">
        <v>865.03333333333353</v>
      </c>
      <c r="I136" s="279">
        <v>879.31666666666661</v>
      </c>
      <c r="J136" s="279">
        <v>888.83333333333348</v>
      </c>
      <c r="K136" s="277">
        <v>869.8</v>
      </c>
      <c r="L136" s="277">
        <v>846</v>
      </c>
      <c r="M136" s="277">
        <v>19.828700000000001</v>
      </c>
    </row>
    <row r="137" spans="1:13">
      <c r="A137" s="301">
        <v>128</v>
      </c>
      <c r="B137" s="277" t="s">
        <v>148</v>
      </c>
      <c r="C137" s="277">
        <v>64407.75</v>
      </c>
      <c r="D137" s="279">
        <v>64751.183333333327</v>
      </c>
      <c r="E137" s="279">
        <v>63912.366666666654</v>
      </c>
      <c r="F137" s="279">
        <v>63416.98333333333</v>
      </c>
      <c r="G137" s="279">
        <v>62578.166666666657</v>
      </c>
      <c r="H137" s="279">
        <v>65246.566666666651</v>
      </c>
      <c r="I137" s="279">
        <v>66085.383333333317</v>
      </c>
      <c r="J137" s="279">
        <v>66580.766666666648</v>
      </c>
      <c r="K137" s="277">
        <v>65590</v>
      </c>
      <c r="L137" s="277">
        <v>64255.8</v>
      </c>
      <c r="M137" s="277">
        <v>0.14419000000000001</v>
      </c>
    </row>
    <row r="138" spans="1:13">
      <c r="A138" s="301">
        <v>129</v>
      </c>
      <c r="B138" s="277" t="s">
        <v>145</v>
      </c>
      <c r="C138" s="277">
        <v>1003.25</v>
      </c>
      <c r="D138" s="279">
        <v>1000.8833333333333</v>
      </c>
      <c r="E138" s="279">
        <v>988.36666666666667</v>
      </c>
      <c r="F138" s="279">
        <v>973.48333333333335</v>
      </c>
      <c r="G138" s="279">
        <v>960.9666666666667</v>
      </c>
      <c r="H138" s="279">
        <v>1015.7666666666667</v>
      </c>
      <c r="I138" s="279">
        <v>1028.2833333333333</v>
      </c>
      <c r="J138" s="279">
        <v>1043.1666666666665</v>
      </c>
      <c r="K138" s="277">
        <v>1013.4</v>
      </c>
      <c r="L138" s="277">
        <v>986</v>
      </c>
      <c r="M138" s="277">
        <v>5.1051299999999999</v>
      </c>
    </row>
    <row r="139" spans="1:13">
      <c r="A139" s="301">
        <v>130</v>
      </c>
      <c r="B139" s="277" t="s">
        <v>139</v>
      </c>
      <c r="C139" s="277">
        <v>153.85</v>
      </c>
      <c r="D139" s="279">
        <v>149.08333333333331</v>
      </c>
      <c r="E139" s="279">
        <v>138.71666666666664</v>
      </c>
      <c r="F139" s="279">
        <v>123.58333333333331</v>
      </c>
      <c r="G139" s="279">
        <v>113.21666666666664</v>
      </c>
      <c r="H139" s="279">
        <v>164.21666666666664</v>
      </c>
      <c r="I139" s="279">
        <v>174.58333333333331</v>
      </c>
      <c r="J139" s="279">
        <v>189.71666666666664</v>
      </c>
      <c r="K139" s="277">
        <v>159.44999999999999</v>
      </c>
      <c r="L139" s="277">
        <v>133.94999999999999</v>
      </c>
      <c r="M139" s="277">
        <v>832.04106000000002</v>
      </c>
    </row>
    <row r="140" spans="1:13">
      <c r="A140" s="301">
        <v>131</v>
      </c>
      <c r="B140" s="277" t="s">
        <v>138</v>
      </c>
      <c r="C140" s="277">
        <v>592</v>
      </c>
      <c r="D140" s="279">
        <v>595.33333333333337</v>
      </c>
      <c r="E140" s="279">
        <v>578.66666666666674</v>
      </c>
      <c r="F140" s="279">
        <v>565.33333333333337</v>
      </c>
      <c r="G140" s="279">
        <v>548.66666666666674</v>
      </c>
      <c r="H140" s="279">
        <v>608.66666666666674</v>
      </c>
      <c r="I140" s="279">
        <v>625.33333333333348</v>
      </c>
      <c r="J140" s="279">
        <v>638.66666666666674</v>
      </c>
      <c r="K140" s="277">
        <v>612</v>
      </c>
      <c r="L140" s="277">
        <v>582</v>
      </c>
      <c r="M140" s="277">
        <v>115.59026</v>
      </c>
    </row>
    <row r="141" spans="1:13">
      <c r="A141" s="301">
        <v>132</v>
      </c>
      <c r="B141" s="277" t="s">
        <v>140</v>
      </c>
      <c r="C141" s="277">
        <v>173.55</v>
      </c>
      <c r="D141" s="279">
        <v>172.41666666666666</v>
      </c>
      <c r="E141" s="279">
        <v>166.33333333333331</v>
      </c>
      <c r="F141" s="279">
        <v>159.11666666666665</v>
      </c>
      <c r="G141" s="279">
        <v>153.0333333333333</v>
      </c>
      <c r="H141" s="279">
        <v>179.63333333333333</v>
      </c>
      <c r="I141" s="279">
        <v>185.71666666666664</v>
      </c>
      <c r="J141" s="279">
        <v>192.93333333333334</v>
      </c>
      <c r="K141" s="277">
        <v>178.5</v>
      </c>
      <c r="L141" s="277">
        <v>165.2</v>
      </c>
      <c r="M141" s="277">
        <v>207.44265999999999</v>
      </c>
    </row>
    <row r="142" spans="1:13">
      <c r="A142" s="301">
        <v>133</v>
      </c>
      <c r="B142" s="277" t="s">
        <v>267</v>
      </c>
      <c r="C142" s="277">
        <v>36.85</v>
      </c>
      <c r="D142" s="279">
        <v>37.233333333333327</v>
      </c>
      <c r="E142" s="279">
        <v>34.966666666666654</v>
      </c>
      <c r="F142" s="279">
        <v>33.083333333333329</v>
      </c>
      <c r="G142" s="279">
        <v>30.816666666666656</v>
      </c>
      <c r="H142" s="279">
        <v>39.116666666666653</v>
      </c>
      <c r="I142" s="279">
        <v>41.383333333333319</v>
      </c>
      <c r="J142" s="279">
        <v>43.266666666666652</v>
      </c>
      <c r="K142" s="277">
        <v>39.5</v>
      </c>
      <c r="L142" s="277">
        <v>35.35</v>
      </c>
      <c r="M142" s="277">
        <v>85.560609999999997</v>
      </c>
    </row>
    <row r="143" spans="1:13">
      <c r="A143" s="301">
        <v>134</v>
      </c>
      <c r="B143" s="277" t="s">
        <v>141</v>
      </c>
      <c r="C143" s="277">
        <v>350.9</v>
      </c>
      <c r="D143" s="279">
        <v>351.90000000000003</v>
      </c>
      <c r="E143" s="279">
        <v>348.50000000000006</v>
      </c>
      <c r="F143" s="279">
        <v>346.1</v>
      </c>
      <c r="G143" s="279">
        <v>342.70000000000005</v>
      </c>
      <c r="H143" s="279">
        <v>354.30000000000007</v>
      </c>
      <c r="I143" s="279">
        <v>357.70000000000005</v>
      </c>
      <c r="J143" s="279">
        <v>360.10000000000008</v>
      </c>
      <c r="K143" s="277">
        <v>355.3</v>
      </c>
      <c r="L143" s="277">
        <v>349.5</v>
      </c>
      <c r="M143" s="277">
        <v>31.025120000000001</v>
      </c>
    </row>
    <row r="144" spans="1:13">
      <c r="A144" s="301">
        <v>135</v>
      </c>
      <c r="B144" s="277" t="s">
        <v>142</v>
      </c>
      <c r="C144" s="277">
        <v>6003.4</v>
      </c>
      <c r="D144" s="279">
        <v>6024.0333333333328</v>
      </c>
      <c r="E144" s="279">
        <v>5919.0666666666657</v>
      </c>
      <c r="F144" s="279">
        <v>5834.7333333333327</v>
      </c>
      <c r="G144" s="279">
        <v>5729.7666666666655</v>
      </c>
      <c r="H144" s="279">
        <v>6108.3666666666659</v>
      </c>
      <c r="I144" s="279">
        <v>6213.333333333333</v>
      </c>
      <c r="J144" s="279">
        <v>6297.6666666666661</v>
      </c>
      <c r="K144" s="277">
        <v>6129</v>
      </c>
      <c r="L144" s="277">
        <v>5939.7</v>
      </c>
      <c r="M144" s="277">
        <v>11.40094</v>
      </c>
    </row>
    <row r="145" spans="1:13">
      <c r="A145" s="301">
        <v>136</v>
      </c>
      <c r="B145" s="277" t="s">
        <v>144</v>
      </c>
      <c r="C145" s="277">
        <v>565.9</v>
      </c>
      <c r="D145" s="279">
        <v>569.48333333333335</v>
      </c>
      <c r="E145" s="279">
        <v>544.9666666666667</v>
      </c>
      <c r="F145" s="279">
        <v>524.0333333333333</v>
      </c>
      <c r="G145" s="279">
        <v>499.51666666666665</v>
      </c>
      <c r="H145" s="279">
        <v>590.41666666666674</v>
      </c>
      <c r="I145" s="279">
        <v>614.93333333333339</v>
      </c>
      <c r="J145" s="279">
        <v>635.86666666666679</v>
      </c>
      <c r="K145" s="277">
        <v>594</v>
      </c>
      <c r="L145" s="277">
        <v>548.54999999999995</v>
      </c>
      <c r="M145" s="277">
        <v>16.27702</v>
      </c>
    </row>
    <row r="146" spans="1:13">
      <c r="A146" s="301">
        <v>137</v>
      </c>
      <c r="B146" s="277" t="s">
        <v>146</v>
      </c>
      <c r="C146" s="277">
        <v>1013.1</v>
      </c>
      <c r="D146" s="279">
        <v>1014.65</v>
      </c>
      <c r="E146" s="279">
        <v>1000.45</v>
      </c>
      <c r="F146" s="279">
        <v>987.80000000000007</v>
      </c>
      <c r="G146" s="279">
        <v>973.60000000000014</v>
      </c>
      <c r="H146" s="279">
        <v>1027.3</v>
      </c>
      <c r="I146" s="279">
        <v>1041.5</v>
      </c>
      <c r="J146" s="279">
        <v>1054.1499999999999</v>
      </c>
      <c r="K146" s="277">
        <v>1028.8499999999999</v>
      </c>
      <c r="L146" s="277">
        <v>1002</v>
      </c>
      <c r="M146" s="277">
        <v>7.13089</v>
      </c>
    </row>
    <row r="147" spans="1:13">
      <c r="A147" s="301">
        <v>138</v>
      </c>
      <c r="B147" s="277" t="s">
        <v>147</v>
      </c>
      <c r="C147" s="277">
        <v>95.65</v>
      </c>
      <c r="D147" s="279">
        <v>95.966666666666654</v>
      </c>
      <c r="E147" s="279">
        <v>94.183333333333309</v>
      </c>
      <c r="F147" s="279">
        <v>92.716666666666654</v>
      </c>
      <c r="G147" s="279">
        <v>90.933333333333309</v>
      </c>
      <c r="H147" s="279">
        <v>97.433333333333309</v>
      </c>
      <c r="I147" s="279">
        <v>99.21666666666664</v>
      </c>
      <c r="J147" s="279">
        <v>100.68333333333331</v>
      </c>
      <c r="K147" s="277">
        <v>97.75</v>
      </c>
      <c r="L147" s="277">
        <v>94.5</v>
      </c>
      <c r="M147" s="277">
        <v>75.701710000000006</v>
      </c>
    </row>
    <row r="148" spans="1:13">
      <c r="A148" s="301">
        <v>139</v>
      </c>
      <c r="B148" s="277" t="s">
        <v>268</v>
      </c>
      <c r="C148" s="277">
        <v>995.1</v>
      </c>
      <c r="D148" s="279">
        <v>990.91666666666663</v>
      </c>
      <c r="E148" s="279">
        <v>979.2833333333333</v>
      </c>
      <c r="F148" s="279">
        <v>963.4666666666667</v>
      </c>
      <c r="G148" s="279">
        <v>951.83333333333337</v>
      </c>
      <c r="H148" s="279">
        <v>1006.7333333333332</v>
      </c>
      <c r="I148" s="279">
        <v>1018.3666666666667</v>
      </c>
      <c r="J148" s="279">
        <v>1034.1833333333332</v>
      </c>
      <c r="K148" s="277">
        <v>1002.55</v>
      </c>
      <c r="L148" s="277">
        <v>975.1</v>
      </c>
      <c r="M148" s="277">
        <v>2.1447099999999999</v>
      </c>
    </row>
    <row r="149" spans="1:13">
      <c r="A149" s="301">
        <v>140</v>
      </c>
      <c r="B149" s="277" t="s">
        <v>149</v>
      </c>
      <c r="C149" s="277">
        <v>1315.6</v>
      </c>
      <c r="D149" s="279">
        <v>1296.8999999999999</v>
      </c>
      <c r="E149" s="279">
        <v>1250.5499999999997</v>
      </c>
      <c r="F149" s="279">
        <v>1185.4999999999998</v>
      </c>
      <c r="G149" s="279">
        <v>1139.1499999999996</v>
      </c>
      <c r="H149" s="279">
        <v>1361.9499999999998</v>
      </c>
      <c r="I149" s="279">
        <v>1408.2999999999997</v>
      </c>
      <c r="J149" s="279">
        <v>1473.35</v>
      </c>
      <c r="K149" s="277">
        <v>1343.25</v>
      </c>
      <c r="L149" s="277">
        <v>1231.8499999999999</v>
      </c>
      <c r="M149" s="277">
        <v>85.860050000000001</v>
      </c>
    </row>
    <row r="150" spans="1:13">
      <c r="A150" s="301">
        <v>141</v>
      </c>
      <c r="B150" s="277" t="s">
        <v>269</v>
      </c>
      <c r="C150" s="277">
        <v>673.65</v>
      </c>
      <c r="D150" s="279">
        <v>675.5</v>
      </c>
      <c r="E150" s="279">
        <v>666.25</v>
      </c>
      <c r="F150" s="279">
        <v>658.85</v>
      </c>
      <c r="G150" s="279">
        <v>649.6</v>
      </c>
      <c r="H150" s="279">
        <v>682.9</v>
      </c>
      <c r="I150" s="279">
        <v>692.15</v>
      </c>
      <c r="J150" s="279">
        <v>699.55</v>
      </c>
      <c r="K150" s="277">
        <v>684.75</v>
      </c>
      <c r="L150" s="277">
        <v>668.1</v>
      </c>
      <c r="M150" s="277">
        <v>1.80217</v>
      </c>
    </row>
    <row r="151" spans="1:13">
      <c r="A151" s="301">
        <v>142</v>
      </c>
      <c r="B151" s="277" t="s">
        <v>151</v>
      </c>
      <c r="C151" s="277">
        <v>25.1</v>
      </c>
      <c r="D151" s="279">
        <v>25.25</v>
      </c>
      <c r="E151" s="279">
        <v>24.65</v>
      </c>
      <c r="F151" s="279">
        <v>24.2</v>
      </c>
      <c r="G151" s="279">
        <v>23.599999999999998</v>
      </c>
      <c r="H151" s="279">
        <v>25.7</v>
      </c>
      <c r="I151" s="279">
        <v>26.3</v>
      </c>
      <c r="J151" s="279">
        <v>26.75</v>
      </c>
      <c r="K151" s="277">
        <v>25.85</v>
      </c>
      <c r="L151" s="277">
        <v>24.8</v>
      </c>
      <c r="M151" s="277">
        <v>107.48925</v>
      </c>
    </row>
    <row r="152" spans="1:13">
      <c r="A152" s="301">
        <v>143</v>
      </c>
      <c r="B152" s="277" t="s">
        <v>270</v>
      </c>
      <c r="C152" s="277">
        <v>20.149999999999999</v>
      </c>
      <c r="D152" s="279">
        <v>20.183333333333334</v>
      </c>
      <c r="E152" s="279">
        <v>20.066666666666666</v>
      </c>
      <c r="F152" s="279">
        <v>19.983333333333334</v>
      </c>
      <c r="G152" s="279">
        <v>19.866666666666667</v>
      </c>
      <c r="H152" s="279">
        <v>20.266666666666666</v>
      </c>
      <c r="I152" s="279">
        <v>20.383333333333333</v>
      </c>
      <c r="J152" s="279">
        <v>20.466666666666665</v>
      </c>
      <c r="K152" s="277">
        <v>20.3</v>
      </c>
      <c r="L152" s="277">
        <v>20.100000000000001</v>
      </c>
      <c r="M152" s="277">
        <v>31.934200000000001</v>
      </c>
    </row>
    <row r="153" spans="1:13">
      <c r="A153" s="301">
        <v>144</v>
      </c>
      <c r="B153" s="277" t="s">
        <v>155</v>
      </c>
      <c r="C153" s="277">
        <v>84.9</v>
      </c>
      <c r="D153" s="279">
        <v>84.350000000000009</v>
      </c>
      <c r="E153" s="279">
        <v>83.050000000000011</v>
      </c>
      <c r="F153" s="279">
        <v>81.2</v>
      </c>
      <c r="G153" s="279">
        <v>79.900000000000006</v>
      </c>
      <c r="H153" s="279">
        <v>86.200000000000017</v>
      </c>
      <c r="I153" s="279">
        <v>87.5</v>
      </c>
      <c r="J153" s="279">
        <v>89.350000000000023</v>
      </c>
      <c r="K153" s="277">
        <v>85.65</v>
      </c>
      <c r="L153" s="277">
        <v>82.5</v>
      </c>
      <c r="M153" s="277">
        <v>99.048569999999998</v>
      </c>
    </row>
    <row r="154" spans="1:13">
      <c r="A154" s="301">
        <v>145</v>
      </c>
      <c r="B154" s="277" t="s">
        <v>156</v>
      </c>
      <c r="C154" s="277">
        <v>90.35</v>
      </c>
      <c r="D154" s="279">
        <v>90.55</v>
      </c>
      <c r="E154" s="279">
        <v>88.5</v>
      </c>
      <c r="F154" s="279">
        <v>86.65</v>
      </c>
      <c r="G154" s="279">
        <v>84.600000000000009</v>
      </c>
      <c r="H154" s="279">
        <v>92.399999999999991</v>
      </c>
      <c r="I154" s="279">
        <v>94.449999999999974</v>
      </c>
      <c r="J154" s="279">
        <v>96.299999999999983</v>
      </c>
      <c r="K154" s="277">
        <v>92.6</v>
      </c>
      <c r="L154" s="277">
        <v>88.7</v>
      </c>
      <c r="M154" s="277">
        <v>313.21868000000001</v>
      </c>
    </row>
    <row r="155" spans="1:13">
      <c r="A155" s="301">
        <v>146</v>
      </c>
      <c r="B155" s="277" t="s">
        <v>150</v>
      </c>
      <c r="C155" s="277">
        <v>33.85</v>
      </c>
      <c r="D155" s="279">
        <v>34.016666666666673</v>
      </c>
      <c r="E155" s="279">
        <v>33.433333333333344</v>
      </c>
      <c r="F155" s="279">
        <v>33.016666666666673</v>
      </c>
      <c r="G155" s="279">
        <v>32.433333333333344</v>
      </c>
      <c r="H155" s="279">
        <v>34.433333333333344</v>
      </c>
      <c r="I155" s="279">
        <v>35.016666666666673</v>
      </c>
      <c r="J155" s="279">
        <v>35.433333333333344</v>
      </c>
      <c r="K155" s="277">
        <v>34.6</v>
      </c>
      <c r="L155" s="277">
        <v>33.6</v>
      </c>
      <c r="M155" s="277">
        <v>99.872240000000005</v>
      </c>
    </row>
    <row r="156" spans="1:13">
      <c r="A156" s="301">
        <v>147</v>
      </c>
      <c r="B156" s="277" t="s">
        <v>153</v>
      </c>
      <c r="C156" s="277">
        <v>17151.849999999999</v>
      </c>
      <c r="D156" s="279">
        <v>17197.633333333331</v>
      </c>
      <c r="E156" s="279">
        <v>16955.266666666663</v>
      </c>
      <c r="F156" s="279">
        <v>16758.683333333331</v>
      </c>
      <c r="G156" s="279">
        <v>16516.316666666662</v>
      </c>
      <c r="H156" s="279">
        <v>17394.216666666664</v>
      </c>
      <c r="I156" s="279">
        <v>17636.583333333332</v>
      </c>
      <c r="J156" s="279">
        <v>17833.166666666664</v>
      </c>
      <c r="K156" s="277">
        <v>17440</v>
      </c>
      <c r="L156" s="277">
        <v>17001.05</v>
      </c>
      <c r="M156" s="277">
        <v>1.5647800000000001</v>
      </c>
    </row>
    <row r="157" spans="1:13">
      <c r="A157" s="301">
        <v>148</v>
      </c>
      <c r="B157" s="277" t="s">
        <v>3162</v>
      </c>
      <c r="C157" s="277">
        <v>284.85000000000002</v>
      </c>
      <c r="D157" s="279">
        <v>286.98333333333335</v>
      </c>
      <c r="E157" s="279">
        <v>280.86666666666667</v>
      </c>
      <c r="F157" s="279">
        <v>276.88333333333333</v>
      </c>
      <c r="G157" s="279">
        <v>270.76666666666665</v>
      </c>
      <c r="H157" s="279">
        <v>290.9666666666667</v>
      </c>
      <c r="I157" s="279">
        <v>297.08333333333337</v>
      </c>
      <c r="J157" s="279">
        <v>301.06666666666672</v>
      </c>
      <c r="K157" s="277">
        <v>293.10000000000002</v>
      </c>
      <c r="L157" s="277">
        <v>283</v>
      </c>
      <c r="M157" s="277">
        <v>7.4405099999999997</v>
      </c>
    </row>
    <row r="158" spans="1:13">
      <c r="A158" s="301">
        <v>149</v>
      </c>
      <c r="B158" s="277" t="s">
        <v>271</v>
      </c>
      <c r="C158" s="277">
        <v>380.4</v>
      </c>
      <c r="D158" s="279">
        <v>380.34999999999997</v>
      </c>
      <c r="E158" s="279">
        <v>376.04999999999995</v>
      </c>
      <c r="F158" s="279">
        <v>371.7</v>
      </c>
      <c r="G158" s="279">
        <v>367.4</v>
      </c>
      <c r="H158" s="279">
        <v>384.69999999999993</v>
      </c>
      <c r="I158" s="279">
        <v>389</v>
      </c>
      <c r="J158" s="279">
        <v>393.34999999999991</v>
      </c>
      <c r="K158" s="277">
        <v>384.65</v>
      </c>
      <c r="L158" s="277">
        <v>376</v>
      </c>
      <c r="M158" s="277">
        <v>3.3917899999999999</v>
      </c>
    </row>
    <row r="159" spans="1:13">
      <c r="A159" s="301">
        <v>150</v>
      </c>
      <c r="B159" s="277" t="s">
        <v>158</v>
      </c>
      <c r="C159" s="277">
        <v>82.6</v>
      </c>
      <c r="D159" s="279">
        <v>82.600000000000009</v>
      </c>
      <c r="E159" s="279">
        <v>81.700000000000017</v>
      </c>
      <c r="F159" s="279">
        <v>80.800000000000011</v>
      </c>
      <c r="G159" s="279">
        <v>79.90000000000002</v>
      </c>
      <c r="H159" s="279">
        <v>83.500000000000014</v>
      </c>
      <c r="I159" s="279">
        <v>84.40000000000002</v>
      </c>
      <c r="J159" s="279">
        <v>85.300000000000011</v>
      </c>
      <c r="K159" s="277">
        <v>83.5</v>
      </c>
      <c r="L159" s="277">
        <v>81.7</v>
      </c>
      <c r="M159" s="277">
        <v>178.84326999999999</v>
      </c>
    </row>
    <row r="160" spans="1:13">
      <c r="A160" s="301">
        <v>151</v>
      </c>
      <c r="B160" s="277" t="s">
        <v>157</v>
      </c>
      <c r="C160" s="277">
        <v>95.25</v>
      </c>
      <c r="D160" s="279">
        <v>95.733333333333334</v>
      </c>
      <c r="E160" s="279">
        <v>94.316666666666663</v>
      </c>
      <c r="F160" s="279">
        <v>93.383333333333326</v>
      </c>
      <c r="G160" s="279">
        <v>91.966666666666654</v>
      </c>
      <c r="H160" s="279">
        <v>96.666666666666671</v>
      </c>
      <c r="I160" s="279">
        <v>98.083333333333329</v>
      </c>
      <c r="J160" s="279">
        <v>99.01666666666668</v>
      </c>
      <c r="K160" s="277">
        <v>97.15</v>
      </c>
      <c r="L160" s="277">
        <v>94.8</v>
      </c>
      <c r="M160" s="277">
        <v>7.2764699999999998</v>
      </c>
    </row>
    <row r="161" spans="1:13">
      <c r="A161" s="301">
        <v>152</v>
      </c>
      <c r="B161" s="277" t="s">
        <v>272</v>
      </c>
      <c r="C161" s="277">
        <v>3068.6</v>
      </c>
      <c r="D161" s="279">
        <v>3089.4</v>
      </c>
      <c r="E161" s="279">
        <v>3032.2000000000003</v>
      </c>
      <c r="F161" s="279">
        <v>2995.8</v>
      </c>
      <c r="G161" s="279">
        <v>2938.6000000000004</v>
      </c>
      <c r="H161" s="279">
        <v>3125.8</v>
      </c>
      <c r="I161" s="279">
        <v>3183</v>
      </c>
      <c r="J161" s="279">
        <v>3219.4</v>
      </c>
      <c r="K161" s="277">
        <v>3146.6</v>
      </c>
      <c r="L161" s="277">
        <v>3053</v>
      </c>
      <c r="M161" s="277">
        <v>0.18659999999999999</v>
      </c>
    </row>
    <row r="162" spans="1:13">
      <c r="A162" s="301">
        <v>153</v>
      </c>
      <c r="B162" s="277" t="s">
        <v>273</v>
      </c>
      <c r="C162" s="277">
        <v>1696</v>
      </c>
      <c r="D162" s="279">
        <v>1698.1666666666667</v>
      </c>
      <c r="E162" s="279">
        <v>1677.8333333333335</v>
      </c>
      <c r="F162" s="279">
        <v>1659.6666666666667</v>
      </c>
      <c r="G162" s="279">
        <v>1639.3333333333335</v>
      </c>
      <c r="H162" s="279">
        <v>1716.3333333333335</v>
      </c>
      <c r="I162" s="279">
        <v>1736.666666666667</v>
      </c>
      <c r="J162" s="279">
        <v>1754.8333333333335</v>
      </c>
      <c r="K162" s="277">
        <v>1718.5</v>
      </c>
      <c r="L162" s="277">
        <v>1680</v>
      </c>
      <c r="M162" s="277">
        <v>0.97157000000000004</v>
      </c>
    </row>
    <row r="163" spans="1:13">
      <c r="A163" s="301">
        <v>154</v>
      </c>
      <c r="B163" s="277" t="s">
        <v>274</v>
      </c>
      <c r="C163" s="277">
        <v>200.1</v>
      </c>
      <c r="D163" s="279">
        <v>201.73333333333335</v>
      </c>
      <c r="E163" s="279">
        <v>197.9666666666667</v>
      </c>
      <c r="F163" s="279">
        <v>195.83333333333334</v>
      </c>
      <c r="G163" s="279">
        <v>192.06666666666669</v>
      </c>
      <c r="H163" s="279">
        <v>203.8666666666667</v>
      </c>
      <c r="I163" s="279">
        <v>207.63333333333335</v>
      </c>
      <c r="J163" s="279">
        <v>209.76666666666671</v>
      </c>
      <c r="K163" s="277">
        <v>205.5</v>
      </c>
      <c r="L163" s="277">
        <v>199.6</v>
      </c>
      <c r="M163" s="277">
        <v>2.9392999999999998</v>
      </c>
    </row>
    <row r="164" spans="1:13">
      <c r="A164" s="301">
        <v>155</v>
      </c>
      <c r="B164" s="277" t="s">
        <v>159</v>
      </c>
      <c r="C164" s="277">
        <v>19156.75</v>
      </c>
      <c r="D164" s="279">
        <v>19133.183333333334</v>
      </c>
      <c r="E164" s="279">
        <v>18911.566666666669</v>
      </c>
      <c r="F164" s="279">
        <v>18666.383333333335</v>
      </c>
      <c r="G164" s="279">
        <v>18444.76666666667</v>
      </c>
      <c r="H164" s="279">
        <v>19378.366666666669</v>
      </c>
      <c r="I164" s="279">
        <v>19599.983333333337</v>
      </c>
      <c r="J164" s="279">
        <v>19845.166666666668</v>
      </c>
      <c r="K164" s="277">
        <v>19354.8</v>
      </c>
      <c r="L164" s="277">
        <v>18888</v>
      </c>
      <c r="M164" s="277">
        <v>0.16549</v>
      </c>
    </row>
    <row r="165" spans="1:13">
      <c r="A165" s="301">
        <v>156</v>
      </c>
      <c r="B165" s="277" t="s">
        <v>161</v>
      </c>
      <c r="C165" s="277">
        <v>254.7</v>
      </c>
      <c r="D165" s="279">
        <v>255.9</v>
      </c>
      <c r="E165" s="279">
        <v>249.8</v>
      </c>
      <c r="F165" s="279">
        <v>244.9</v>
      </c>
      <c r="G165" s="279">
        <v>238.8</v>
      </c>
      <c r="H165" s="279">
        <v>260.8</v>
      </c>
      <c r="I165" s="279">
        <v>266.89999999999998</v>
      </c>
      <c r="J165" s="279">
        <v>271.8</v>
      </c>
      <c r="K165" s="277">
        <v>262</v>
      </c>
      <c r="L165" s="277">
        <v>251</v>
      </c>
      <c r="M165" s="277">
        <v>62.637050000000002</v>
      </c>
    </row>
    <row r="166" spans="1:13">
      <c r="A166" s="301">
        <v>157</v>
      </c>
      <c r="B166" s="277" t="s">
        <v>275</v>
      </c>
      <c r="C166" s="277">
        <v>4150.75</v>
      </c>
      <c r="D166" s="279">
        <v>4152.2333333333336</v>
      </c>
      <c r="E166" s="279">
        <v>4113.5166666666673</v>
      </c>
      <c r="F166" s="279">
        <v>4076.2833333333338</v>
      </c>
      <c r="G166" s="279">
        <v>4037.5666666666675</v>
      </c>
      <c r="H166" s="279">
        <v>4189.4666666666672</v>
      </c>
      <c r="I166" s="279">
        <v>4228.1833333333343</v>
      </c>
      <c r="J166" s="279">
        <v>4265.416666666667</v>
      </c>
      <c r="K166" s="277">
        <v>4190.95</v>
      </c>
      <c r="L166" s="277">
        <v>4115</v>
      </c>
      <c r="M166" s="277">
        <v>0.32213000000000003</v>
      </c>
    </row>
    <row r="167" spans="1:13">
      <c r="A167" s="301">
        <v>158</v>
      </c>
      <c r="B167" s="277" t="s">
        <v>163</v>
      </c>
      <c r="C167" s="277">
        <v>1383.95</v>
      </c>
      <c r="D167" s="279">
        <v>1388.6166666666668</v>
      </c>
      <c r="E167" s="279">
        <v>1366.2333333333336</v>
      </c>
      <c r="F167" s="279">
        <v>1348.5166666666669</v>
      </c>
      <c r="G167" s="279">
        <v>1326.1333333333337</v>
      </c>
      <c r="H167" s="279">
        <v>1406.3333333333335</v>
      </c>
      <c r="I167" s="279">
        <v>1428.7166666666667</v>
      </c>
      <c r="J167" s="279">
        <v>1446.4333333333334</v>
      </c>
      <c r="K167" s="277">
        <v>1411</v>
      </c>
      <c r="L167" s="277">
        <v>1370.9</v>
      </c>
      <c r="M167" s="277">
        <v>6.2883899999999997</v>
      </c>
    </row>
    <row r="168" spans="1:13">
      <c r="A168" s="301">
        <v>159</v>
      </c>
      <c r="B168" s="277" t="s">
        <v>160</v>
      </c>
      <c r="C168" s="277">
        <v>1490.25</v>
      </c>
      <c r="D168" s="279">
        <v>1506.8999999999999</v>
      </c>
      <c r="E168" s="279">
        <v>1460.3499999999997</v>
      </c>
      <c r="F168" s="279">
        <v>1430.4499999999998</v>
      </c>
      <c r="G168" s="279">
        <v>1383.8999999999996</v>
      </c>
      <c r="H168" s="279">
        <v>1536.7999999999997</v>
      </c>
      <c r="I168" s="279">
        <v>1583.35</v>
      </c>
      <c r="J168" s="279">
        <v>1613.2499999999998</v>
      </c>
      <c r="K168" s="277">
        <v>1553.45</v>
      </c>
      <c r="L168" s="277">
        <v>1477</v>
      </c>
      <c r="M168" s="277">
        <v>18.728529999999999</v>
      </c>
    </row>
    <row r="169" spans="1:13">
      <c r="A169" s="301">
        <v>160</v>
      </c>
      <c r="B169" s="277" t="s">
        <v>162</v>
      </c>
      <c r="C169" s="277">
        <v>84.95</v>
      </c>
      <c r="D169" s="279">
        <v>85.149999999999991</v>
      </c>
      <c r="E169" s="279">
        <v>83.799999999999983</v>
      </c>
      <c r="F169" s="279">
        <v>82.649999999999991</v>
      </c>
      <c r="G169" s="279">
        <v>81.299999999999983</v>
      </c>
      <c r="H169" s="279">
        <v>86.299999999999983</v>
      </c>
      <c r="I169" s="279">
        <v>87.649999999999977</v>
      </c>
      <c r="J169" s="279">
        <v>88.799999999999983</v>
      </c>
      <c r="K169" s="277">
        <v>86.5</v>
      </c>
      <c r="L169" s="277">
        <v>84</v>
      </c>
      <c r="M169" s="277">
        <v>83.496939999999995</v>
      </c>
    </row>
    <row r="170" spans="1:13">
      <c r="A170" s="301">
        <v>161</v>
      </c>
      <c r="B170" s="277" t="s">
        <v>165</v>
      </c>
      <c r="C170" s="277">
        <v>179.65</v>
      </c>
      <c r="D170" s="279">
        <v>178.28333333333333</v>
      </c>
      <c r="E170" s="279">
        <v>175.16666666666666</v>
      </c>
      <c r="F170" s="279">
        <v>170.68333333333334</v>
      </c>
      <c r="G170" s="279">
        <v>167.56666666666666</v>
      </c>
      <c r="H170" s="279">
        <v>182.76666666666665</v>
      </c>
      <c r="I170" s="279">
        <v>185.88333333333333</v>
      </c>
      <c r="J170" s="279">
        <v>190.36666666666665</v>
      </c>
      <c r="K170" s="277">
        <v>181.4</v>
      </c>
      <c r="L170" s="277">
        <v>173.8</v>
      </c>
      <c r="M170" s="277">
        <v>259.17939999999999</v>
      </c>
    </row>
    <row r="171" spans="1:13">
      <c r="A171" s="301">
        <v>162</v>
      </c>
      <c r="B171" s="277" t="s">
        <v>276</v>
      </c>
      <c r="C171" s="277">
        <v>174.25</v>
      </c>
      <c r="D171" s="279">
        <v>176.29999999999998</v>
      </c>
      <c r="E171" s="279">
        <v>171.09999999999997</v>
      </c>
      <c r="F171" s="279">
        <v>167.95</v>
      </c>
      <c r="G171" s="279">
        <v>162.74999999999997</v>
      </c>
      <c r="H171" s="279">
        <v>179.44999999999996</v>
      </c>
      <c r="I171" s="279">
        <v>184.64999999999995</v>
      </c>
      <c r="J171" s="279">
        <v>187.79999999999995</v>
      </c>
      <c r="K171" s="277">
        <v>181.5</v>
      </c>
      <c r="L171" s="277">
        <v>173.15</v>
      </c>
      <c r="M171" s="277">
        <v>6.8371700000000004</v>
      </c>
    </row>
    <row r="172" spans="1:13">
      <c r="A172" s="301">
        <v>163</v>
      </c>
      <c r="B172" s="277" t="s">
        <v>277</v>
      </c>
      <c r="C172" s="277">
        <v>10713.75</v>
      </c>
      <c r="D172" s="279">
        <v>10679.949999999999</v>
      </c>
      <c r="E172" s="279">
        <v>10569.949999999997</v>
      </c>
      <c r="F172" s="279">
        <v>10426.149999999998</v>
      </c>
      <c r="G172" s="279">
        <v>10316.149999999996</v>
      </c>
      <c r="H172" s="279">
        <v>10823.749999999998</v>
      </c>
      <c r="I172" s="279">
        <v>10933.750000000002</v>
      </c>
      <c r="J172" s="279">
        <v>11077.55</v>
      </c>
      <c r="K172" s="277">
        <v>10789.95</v>
      </c>
      <c r="L172" s="277">
        <v>10536.15</v>
      </c>
      <c r="M172" s="277">
        <v>4.3650000000000001E-2</v>
      </c>
    </row>
    <row r="173" spans="1:13">
      <c r="A173" s="301">
        <v>164</v>
      </c>
      <c r="B173" s="277" t="s">
        <v>164</v>
      </c>
      <c r="C173" s="277">
        <v>34.25</v>
      </c>
      <c r="D173" s="279">
        <v>34.416666666666664</v>
      </c>
      <c r="E173" s="279">
        <v>33.733333333333327</v>
      </c>
      <c r="F173" s="279">
        <v>33.216666666666661</v>
      </c>
      <c r="G173" s="279">
        <v>32.533333333333324</v>
      </c>
      <c r="H173" s="279">
        <v>34.93333333333333</v>
      </c>
      <c r="I173" s="279">
        <v>35.616666666666667</v>
      </c>
      <c r="J173" s="279">
        <v>36.133333333333333</v>
      </c>
      <c r="K173" s="277">
        <v>35.1</v>
      </c>
      <c r="L173" s="277">
        <v>33.9</v>
      </c>
      <c r="M173" s="277">
        <v>261.75713000000002</v>
      </c>
    </row>
    <row r="174" spans="1:13">
      <c r="A174" s="301">
        <v>165</v>
      </c>
      <c r="B174" s="277" t="s">
        <v>278</v>
      </c>
      <c r="C174" s="277">
        <v>332.4</v>
      </c>
      <c r="D174" s="279">
        <v>335.8</v>
      </c>
      <c r="E174" s="279">
        <v>324.60000000000002</v>
      </c>
      <c r="F174" s="279">
        <v>316.8</v>
      </c>
      <c r="G174" s="279">
        <v>305.60000000000002</v>
      </c>
      <c r="H174" s="279">
        <v>343.6</v>
      </c>
      <c r="I174" s="279">
        <v>354.79999999999995</v>
      </c>
      <c r="J174" s="279">
        <v>362.6</v>
      </c>
      <c r="K174" s="277">
        <v>347</v>
      </c>
      <c r="L174" s="277">
        <v>328</v>
      </c>
      <c r="M174" s="277">
        <v>1.68441</v>
      </c>
    </row>
    <row r="175" spans="1:13">
      <c r="A175" s="301">
        <v>166</v>
      </c>
      <c r="B175" s="277" t="s">
        <v>168</v>
      </c>
      <c r="C175" s="277">
        <v>174.2</v>
      </c>
      <c r="D175" s="279">
        <v>175.18333333333331</v>
      </c>
      <c r="E175" s="279">
        <v>170.86666666666662</v>
      </c>
      <c r="F175" s="279">
        <v>167.5333333333333</v>
      </c>
      <c r="G175" s="279">
        <v>163.21666666666661</v>
      </c>
      <c r="H175" s="279">
        <v>178.51666666666662</v>
      </c>
      <c r="I175" s="279">
        <v>182.83333333333329</v>
      </c>
      <c r="J175" s="279">
        <v>186.16666666666663</v>
      </c>
      <c r="K175" s="277">
        <v>179.5</v>
      </c>
      <c r="L175" s="277">
        <v>171.85</v>
      </c>
      <c r="M175" s="277">
        <v>266.71753999999999</v>
      </c>
    </row>
    <row r="176" spans="1:13">
      <c r="A176" s="301">
        <v>167</v>
      </c>
      <c r="B176" s="277" t="s">
        <v>169</v>
      </c>
      <c r="C176" s="277">
        <v>107.65</v>
      </c>
      <c r="D176" s="279">
        <v>108.14999999999999</v>
      </c>
      <c r="E176" s="279">
        <v>106.04999999999998</v>
      </c>
      <c r="F176" s="279">
        <v>104.44999999999999</v>
      </c>
      <c r="G176" s="279">
        <v>102.34999999999998</v>
      </c>
      <c r="H176" s="279">
        <v>109.74999999999999</v>
      </c>
      <c r="I176" s="279">
        <v>111.84999999999998</v>
      </c>
      <c r="J176" s="279">
        <v>113.44999999999999</v>
      </c>
      <c r="K176" s="277">
        <v>110.25</v>
      </c>
      <c r="L176" s="277">
        <v>106.55</v>
      </c>
      <c r="M176" s="277">
        <v>87.005229999999997</v>
      </c>
    </row>
    <row r="177" spans="1:13">
      <c r="A177" s="301">
        <v>168</v>
      </c>
      <c r="B177" s="277" t="s">
        <v>279</v>
      </c>
      <c r="C177" s="277">
        <v>472.5</v>
      </c>
      <c r="D177" s="279">
        <v>470.88333333333338</v>
      </c>
      <c r="E177" s="279">
        <v>464.66666666666674</v>
      </c>
      <c r="F177" s="279">
        <v>456.83333333333337</v>
      </c>
      <c r="G177" s="279">
        <v>450.61666666666673</v>
      </c>
      <c r="H177" s="279">
        <v>478.71666666666675</v>
      </c>
      <c r="I177" s="279">
        <v>484.93333333333334</v>
      </c>
      <c r="J177" s="279">
        <v>492.76666666666677</v>
      </c>
      <c r="K177" s="277">
        <v>477.1</v>
      </c>
      <c r="L177" s="277">
        <v>463.05</v>
      </c>
      <c r="M177" s="277">
        <v>1.1216600000000001</v>
      </c>
    </row>
    <row r="178" spans="1:13">
      <c r="A178" s="301">
        <v>169</v>
      </c>
      <c r="B178" s="277" t="s">
        <v>170</v>
      </c>
      <c r="C178" s="277">
        <v>2004</v>
      </c>
      <c r="D178" s="279">
        <v>1991.5666666666666</v>
      </c>
      <c r="E178" s="279">
        <v>1973.1333333333332</v>
      </c>
      <c r="F178" s="279">
        <v>1942.2666666666667</v>
      </c>
      <c r="G178" s="279">
        <v>1923.8333333333333</v>
      </c>
      <c r="H178" s="279">
        <v>2022.4333333333332</v>
      </c>
      <c r="I178" s="279">
        <v>2040.8666666666666</v>
      </c>
      <c r="J178" s="279">
        <v>2071.7333333333331</v>
      </c>
      <c r="K178" s="277">
        <v>2010</v>
      </c>
      <c r="L178" s="277">
        <v>1960.7</v>
      </c>
      <c r="M178" s="277">
        <v>275.84769</v>
      </c>
    </row>
    <row r="179" spans="1:13">
      <c r="A179" s="301">
        <v>170</v>
      </c>
      <c r="B179" s="277" t="s">
        <v>280</v>
      </c>
      <c r="C179" s="277">
        <v>859.2</v>
      </c>
      <c r="D179" s="279">
        <v>869.35</v>
      </c>
      <c r="E179" s="279">
        <v>845.95</v>
      </c>
      <c r="F179" s="279">
        <v>832.7</v>
      </c>
      <c r="G179" s="279">
        <v>809.30000000000007</v>
      </c>
      <c r="H179" s="279">
        <v>882.6</v>
      </c>
      <c r="I179" s="279">
        <v>905.99999999999989</v>
      </c>
      <c r="J179" s="279">
        <v>919.25</v>
      </c>
      <c r="K179" s="277">
        <v>892.75</v>
      </c>
      <c r="L179" s="277">
        <v>856.1</v>
      </c>
      <c r="M179" s="277">
        <v>17.57469</v>
      </c>
    </row>
    <row r="180" spans="1:13">
      <c r="A180" s="301">
        <v>171</v>
      </c>
      <c r="B180" s="277" t="s">
        <v>175</v>
      </c>
      <c r="C180" s="277">
        <v>3812.9</v>
      </c>
      <c r="D180" s="279">
        <v>3817.6333333333332</v>
      </c>
      <c r="E180" s="279">
        <v>3765.2666666666664</v>
      </c>
      <c r="F180" s="279">
        <v>3717.6333333333332</v>
      </c>
      <c r="G180" s="279">
        <v>3665.2666666666664</v>
      </c>
      <c r="H180" s="279">
        <v>3865.2666666666664</v>
      </c>
      <c r="I180" s="279">
        <v>3917.6333333333332</v>
      </c>
      <c r="J180" s="279">
        <v>3965.2666666666664</v>
      </c>
      <c r="K180" s="277">
        <v>3870</v>
      </c>
      <c r="L180" s="277">
        <v>3770</v>
      </c>
      <c r="M180" s="277">
        <v>1.7178199999999999</v>
      </c>
    </row>
    <row r="181" spans="1:13">
      <c r="A181" s="301">
        <v>172</v>
      </c>
      <c r="B181" s="277" t="s">
        <v>173</v>
      </c>
      <c r="C181" s="277">
        <v>21979.45</v>
      </c>
      <c r="D181" s="279">
        <v>22144.550000000003</v>
      </c>
      <c r="E181" s="279">
        <v>21754.200000000004</v>
      </c>
      <c r="F181" s="279">
        <v>21528.95</v>
      </c>
      <c r="G181" s="279">
        <v>21138.600000000002</v>
      </c>
      <c r="H181" s="279">
        <v>22369.800000000007</v>
      </c>
      <c r="I181" s="279">
        <v>22760.150000000005</v>
      </c>
      <c r="J181" s="279">
        <v>22985.400000000009</v>
      </c>
      <c r="K181" s="277">
        <v>22534.9</v>
      </c>
      <c r="L181" s="277">
        <v>21919.3</v>
      </c>
      <c r="M181" s="277">
        <v>0.44685999999999998</v>
      </c>
    </row>
    <row r="182" spans="1:13">
      <c r="A182" s="301">
        <v>173</v>
      </c>
      <c r="B182" s="277" t="s">
        <v>176</v>
      </c>
      <c r="C182" s="277">
        <v>695.1</v>
      </c>
      <c r="D182" s="279">
        <v>691.95000000000016</v>
      </c>
      <c r="E182" s="279">
        <v>679.95000000000027</v>
      </c>
      <c r="F182" s="279">
        <v>664.80000000000007</v>
      </c>
      <c r="G182" s="279">
        <v>652.80000000000018</v>
      </c>
      <c r="H182" s="279">
        <v>707.10000000000036</v>
      </c>
      <c r="I182" s="279">
        <v>719.10000000000014</v>
      </c>
      <c r="J182" s="279">
        <v>734.25000000000045</v>
      </c>
      <c r="K182" s="277">
        <v>703.95</v>
      </c>
      <c r="L182" s="277">
        <v>676.8</v>
      </c>
      <c r="M182" s="277">
        <v>45.716900000000003</v>
      </c>
    </row>
    <row r="183" spans="1:13">
      <c r="A183" s="301">
        <v>174</v>
      </c>
      <c r="B183" s="277" t="s">
        <v>174</v>
      </c>
      <c r="C183" s="277">
        <v>1174.9000000000001</v>
      </c>
      <c r="D183" s="279">
        <v>1172.8500000000001</v>
      </c>
      <c r="E183" s="279">
        <v>1159.3500000000004</v>
      </c>
      <c r="F183" s="279">
        <v>1143.8000000000002</v>
      </c>
      <c r="G183" s="279">
        <v>1130.3000000000004</v>
      </c>
      <c r="H183" s="279">
        <v>1188.4000000000003</v>
      </c>
      <c r="I183" s="279">
        <v>1201.8999999999999</v>
      </c>
      <c r="J183" s="279">
        <v>1217.4500000000003</v>
      </c>
      <c r="K183" s="277">
        <v>1186.3499999999999</v>
      </c>
      <c r="L183" s="277">
        <v>1157.3</v>
      </c>
      <c r="M183" s="277">
        <v>5.5856700000000004</v>
      </c>
    </row>
    <row r="184" spans="1:13">
      <c r="A184" s="301">
        <v>175</v>
      </c>
      <c r="B184" s="277" t="s">
        <v>172</v>
      </c>
      <c r="C184" s="277">
        <v>192</v>
      </c>
      <c r="D184" s="279">
        <v>192.95000000000002</v>
      </c>
      <c r="E184" s="279">
        <v>189.15000000000003</v>
      </c>
      <c r="F184" s="279">
        <v>186.3</v>
      </c>
      <c r="G184" s="279">
        <v>182.50000000000003</v>
      </c>
      <c r="H184" s="279">
        <v>195.80000000000004</v>
      </c>
      <c r="I184" s="279">
        <v>199.60000000000005</v>
      </c>
      <c r="J184" s="279">
        <v>202.45000000000005</v>
      </c>
      <c r="K184" s="277">
        <v>196.75</v>
      </c>
      <c r="L184" s="277">
        <v>190.1</v>
      </c>
      <c r="M184" s="277">
        <v>622.76769999999999</v>
      </c>
    </row>
    <row r="185" spans="1:13">
      <c r="A185" s="301">
        <v>176</v>
      </c>
      <c r="B185" s="277" t="s">
        <v>171</v>
      </c>
      <c r="C185" s="277">
        <v>35.15</v>
      </c>
      <c r="D185" s="279">
        <v>35.483333333333327</v>
      </c>
      <c r="E185" s="279">
        <v>34.316666666666656</v>
      </c>
      <c r="F185" s="279">
        <v>33.483333333333327</v>
      </c>
      <c r="G185" s="279">
        <v>32.316666666666656</v>
      </c>
      <c r="H185" s="279">
        <v>36.316666666666656</v>
      </c>
      <c r="I185" s="279">
        <v>37.483333333333327</v>
      </c>
      <c r="J185" s="279">
        <v>38.316666666666656</v>
      </c>
      <c r="K185" s="277">
        <v>36.65</v>
      </c>
      <c r="L185" s="277">
        <v>34.65</v>
      </c>
      <c r="M185" s="277">
        <v>425.35246999999998</v>
      </c>
    </row>
    <row r="186" spans="1:13">
      <c r="A186" s="301">
        <v>177</v>
      </c>
      <c r="B186" s="277" t="s">
        <v>281</v>
      </c>
      <c r="C186" s="277">
        <v>135.4</v>
      </c>
      <c r="D186" s="279">
        <v>136.13333333333333</v>
      </c>
      <c r="E186" s="279">
        <v>133.26666666666665</v>
      </c>
      <c r="F186" s="279">
        <v>131.13333333333333</v>
      </c>
      <c r="G186" s="279">
        <v>128.26666666666665</v>
      </c>
      <c r="H186" s="279">
        <v>138.26666666666665</v>
      </c>
      <c r="I186" s="279">
        <v>141.13333333333333</v>
      </c>
      <c r="J186" s="279">
        <v>143.26666666666665</v>
      </c>
      <c r="K186" s="277">
        <v>139</v>
      </c>
      <c r="L186" s="277">
        <v>134</v>
      </c>
      <c r="M186" s="277">
        <v>25.640630000000002</v>
      </c>
    </row>
    <row r="187" spans="1:13">
      <c r="A187" s="301">
        <v>178</v>
      </c>
      <c r="B187" s="277" t="s">
        <v>178</v>
      </c>
      <c r="C187" s="277">
        <v>474.3</v>
      </c>
      <c r="D187" s="279">
        <v>477.9666666666667</v>
      </c>
      <c r="E187" s="279">
        <v>467.93333333333339</v>
      </c>
      <c r="F187" s="279">
        <v>461.56666666666672</v>
      </c>
      <c r="G187" s="279">
        <v>451.53333333333342</v>
      </c>
      <c r="H187" s="279">
        <v>484.33333333333337</v>
      </c>
      <c r="I187" s="279">
        <v>494.36666666666667</v>
      </c>
      <c r="J187" s="279">
        <v>500.73333333333335</v>
      </c>
      <c r="K187" s="277">
        <v>488</v>
      </c>
      <c r="L187" s="277">
        <v>471.6</v>
      </c>
      <c r="M187" s="277">
        <v>98.480119999999999</v>
      </c>
    </row>
    <row r="188" spans="1:13">
      <c r="A188" s="301">
        <v>179</v>
      </c>
      <c r="B188" s="277" t="s">
        <v>179</v>
      </c>
      <c r="C188" s="277">
        <v>379.95</v>
      </c>
      <c r="D188" s="279">
        <v>379.2166666666667</v>
      </c>
      <c r="E188" s="279">
        <v>374.73333333333341</v>
      </c>
      <c r="F188" s="279">
        <v>369.51666666666671</v>
      </c>
      <c r="G188" s="279">
        <v>365.03333333333342</v>
      </c>
      <c r="H188" s="279">
        <v>384.43333333333339</v>
      </c>
      <c r="I188" s="279">
        <v>388.91666666666674</v>
      </c>
      <c r="J188" s="279">
        <v>394.13333333333338</v>
      </c>
      <c r="K188" s="277">
        <v>383.7</v>
      </c>
      <c r="L188" s="277">
        <v>374</v>
      </c>
      <c r="M188" s="277">
        <v>7.6014299999999997</v>
      </c>
    </row>
    <row r="189" spans="1:13">
      <c r="A189" s="301">
        <v>180</v>
      </c>
      <c r="B189" s="277" t="s">
        <v>282</v>
      </c>
      <c r="C189" s="277">
        <v>418.45</v>
      </c>
      <c r="D189" s="279">
        <v>416.91666666666669</v>
      </c>
      <c r="E189" s="279">
        <v>409.53333333333336</v>
      </c>
      <c r="F189" s="279">
        <v>400.61666666666667</v>
      </c>
      <c r="G189" s="279">
        <v>393.23333333333335</v>
      </c>
      <c r="H189" s="279">
        <v>425.83333333333337</v>
      </c>
      <c r="I189" s="279">
        <v>433.2166666666667</v>
      </c>
      <c r="J189" s="279">
        <v>442.13333333333338</v>
      </c>
      <c r="K189" s="277">
        <v>424.3</v>
      </c>
      <c r="L189" s="277">
        <v>408</v>
      </c>
      <c r="M189" s="277">
        <v>3.6387499999999999</v>
      </c>
    </row>
    <row r="190" spans="1:13">
      <c r="A190" s="301">
        <v>181</v>
      </c>
      <c r="B190" s="277" t="s">
        <v>192</v>
      </c>
      <c r="C190" s="277">
        <v>397.85</v>
      </c>
      <c r="D190" s="279">
        <v>397.7833333333333</v>
      </c>
      <c r="E190" s="279">
        <v>390.06666666666661</v>
      </c>
      <c r="F190" s="279">
        <v>382.2833333333333</v>
      </c>
      <c r="G190" s="279">
        <v>374.56666666666661</v>
      </c>
      <c r="H190" s="279">
        <v>405.56666666666661</v>
      </c>
      <c r="I190" s="279">
        <v>413.2833333333333</v>
      </c>
      <c r="J190" s="279">
        <v>421.06666666666661</v>
      </c>
      <c r="K190" s="277">
        <v>405.5</v>
      </c>
      <c r="L190" s="277">
        <v>390</v>
      </c>
      <c r="M190" s="277">
        <v>22.670750000000002</v>
      </c>
    </row>
    <row r="191" spans="1:13">
      <c r="A191" s="301">
        <v>182</v>
      </c>
      <c r="B191" s="277" t="s">
        <v>187</v>
      </c>
      <c r="C191" s="277">
        <v>2190.9499999999998</v>
      </c>
      <c r="D191" s="279">
        <v>2202.0499999999997</v>
      </c>
      <c r="E191" s="279">
        <v>2173.0999999999995</v>
      </c>
      <c r="F191" s="279">
        <v>2155.2499999999995</v>
      </c>
      <c r="G191" s="279">
        <v>2126.2999999999993</v>
      </c>
      <c r="H191" s="279">
        <v>2219.8999999999996</v>
      </c>
      <c r="I191" s="279">
        <v>2248.8499999999995</v>
      </c>
      <c r="J191" s="279">
        <v>2266.6999999999998</v>
      </c>
      <c r="K191" s="277">
        <v>2231</v>
      </c>
      <c r="L191" s="277">
        <v>2184.1999999999998</v>
      </c>
      <c r="M191" s="277">
        <v>28.616980000000002</v>
      </c>
    </row>
    <row r="192" spans="1:13">
      <c r="A192" s="301">
        <v>183</v>
      </c>
      <c r="B192" s="277" t="s">
        <v>3465</v>
      </c>
      <c r="C192" s="277">
        <v>407</v>
      </c>
      <c r="D192" s="279">
        <v>409.4666666666667</v>
      </c>
      <c r="E192" s="279">
        <v>401.53333333333342</v>
      </c>
      <c r="F192" s="279">
        <v>396.06666666666672</v>
      </c>
      <c r="G192" s="279">
        <v>388.13333333333344</v>
      </c>
      <c r="H192" s="279">
        <v>414.93333333333339</v>
      </c>
      <c r="I192" s="279">
        <v>422.86666666666667</v>
      </c>
      <c r="J192" s="279">
        <v>428.33333333333337</v>
      </c>
      <c r="K192" s="277">
        <v>417.4</v>
      </c>
      <c r="L192" s="277">
        <v>404</v>
      </c>
      <c r="M192" s="277">
        <v>26.204080000000001</v>
      </c>
    </row>
    <row r="193" spans="1:13">
      <c r="A193" s="301">
        <v>184</v>
      </c>
      <c r="B193" s="277" t="s">
        <v>184</v>
      </c>
      <c r="C193" s="277">
        <v>40</v>
      </c>
      <c r="D193" s="279">
        <v>40.449999999999996</v>
      </c>
      <c r="E193" s="279">
        <v>39.149999999999991</v>
      </c>
      <c r="F193" s="279">
        <v>38.299999999999997</v>
      </c>
      <c r="G193" s="279">
        <v>36.999999999999993</v>
      </c>
      <c r="H193" s="279">
        <v>41.29999999999999</v>
      </c>
      <c r="I193" s="279">
        <v>42.599999999999987</v>
      </c>
      <c r="J193" s="279">
        <v>43.449999999999989</v>
      </c>
      <c r="K193" s="277">
        <v>41.75</v>
      </c>
      <c r="L193" s="277">
        <v>39.6</v>
      </c>
      <c r="M193" s="277">
        <v>44.078650000000003</v>
      </c>
    </row>
    <row r="194" spans="1:13">
      <c r="A194" s="301">
        <v>185</v>
      </c>
      <c r="B194" s="277" t="s">
        <v>183</v>
      </c>
      <c r="C194" s="277">
        <v>105.15</v>
      </c>
      <c r="D194" s="279">
        <v>106.38333333333333</v>
      </c>
      <c r="E194" s="279">
        <v>103.01666666666665</v>
      </c>
      <c r="F194" s="279">
        <v>100.88333333333333</v>
      </c>
      <c r="G194" s="279">
        <v>97.516666666666652</v>
      </c>
      <c r="H194" s="279">
        <v>108.51666666666665</v>
      </c>
      <c r="I194" s="279">
        <v>111.88333333333333</v>
      </c>
      <c r="J194" s="279">
        <v>114.01666666666665</v>
      </c>
      <c r="K194" s="277">
        <v>109.75</v>
      </c>
      <c r="L194" s="277">
        <v>104.25</v>
      </c>
      <c r="M194" s="277">
        <v>507.40708999999998</v>
      </c>
    </row>
    <row r="195" spans="1:13">
      <c r="A195" s="301">
        <v>186</v>
      </c>
      <c r="B195" s="277" t="s">
        <v>185</v>
      </c>
      <c r="C195" s="277">
        <v>50.05</v>
      </c>
      <c r="D195" s="279">
        <v>50.016666666666673</v>
      </c>
      <c r="E195" s="279">
        <v>48.583333333333343</v>
      </c>
      <c r="F195" s="279">
        <v>47.116666666666667</v>
      </c>
      <c r="G195" s="279">
        <v>45.683333333333337</v>
      </c>
      <c r="H195" s="279">
        <v>51.483333333333348</v>
      </c>
      <c r="I195" s="279">
        <v>52.916666666666671</v>
      </c>
      <c r="J195" s="279">
        <v>54.383333333333354</v>
      </c>
      <c r="K195" s="277">
        <v>51.45</v>
      </c>
      <c r="L195" s="277">
        <v>48.55</v>
      </c>
      <c r="M195" s="277">
        <v>306.3877</v>
      </c>
    </row>
    <row r="196" spans="1:13">
      <c r="A196" s="301">
        <v>187</v>
      </c>
      <c r="B196" s="277" t="s">
        <v>186</v>
      </c>
      <c r="C196" s="277">
        <v>350.05</v>
      </c>
      <c r="D196" s="279">
        <v>353.18333333333339</v>
      </c>
      <c r="E196" s="279">
        <v>343.46666666666681</v>
      </c>
      <c r="F196" s="279">
        <v>336.88333333333344</v>
      </c>
      <c r="G196" s="279">
        <v>327.16666666666686</v>
      </c>
      <c r="H196" s="279">
        <v>359.76666666666677</v>
      </c>
      <c r="I196" s="279">
        <v>369.48333333333335</v>
      </c>
      <c r="J196" s="279">
        <v>376.06666666666672</v>
      </c>
      <c r="K196" s="277">
        <v>362.9</v>
      </c>
      <c r="L196" s="277">
        <v>346.6</v>
      </c>
      <c r="M196" s="277">
        <v>178.44237000000001</v>
      </c>
    </row>
    <row r="197" spans="1:13">
      <c r="A197" s="301">
        <v>188</v>
      </c>
      <c r="B197" s="268" t="s">
        <v>188</v>
      </c>
      <c r="C197" s="268">
        <v>617.95000000000005</v>
      </c>
      <c r="D197" s="308">
        <v>618.65</v>
      </c>
      <c r="E197" s="308">
        <v>610.84999999999991</v>
      </c>
      <c r="F197" s="308">
        <v>603.74999999999989</v>
      </c>
      <c r="G197" s="308">
        <v>595.94999999999982</v>
      </c>
      <c r="H197" s="308">
        <v>625.75</v>
      </c>
      <c r="I197" s="308">
        <v>633.54999999999995</v>
      </c>
      <c r="J197" s="308">
        <v>640.65000000000009</v>
      </c>
      <c r="K197" s="268">
        <v>626.45000000000005</v>
      </c>
      <c r="L197" s="268">
        <v>611.54999999999995</v>
      </c>
      <c r="M197" s="268">
        <v>28.798390000000001</v>
      </c>
    </row>
    <row r="198" spans="1:13">
      <c r="A198" s="301">
        <v>189</v>
      </c>
      <c r="B198" s="268" t="s">
        <v>283</v>
      </c>
      <c r="C198" s="268">
        <v>119.2</v>
      </c>
      <c r="D198" s="308">
        <v>120.13333333333333</v>
      </c>
      <c r="E198" s="308">
        <v>117.26666666666665</v>
      </c>
      <c r="F198" s="308">
        <v>115.33333333333333</v>
      </c>
      <c r="G198" s="308">
        <v>112.46666666666665</v>
      </c>
      <c r="H198" s="308">
        <v>122.06666666666665</v>
      </c>
      <c r="I198" s="308">
        <v>124.93333333333332</v>
      </c>
      <c r="J198" s="308">
        <v>126.86666666666665</v>
      </c>
      <c r="K198" s="268">
        <v>123</v>
      </c>
      <c r="L198" s="268">
        <v>118.2</v>
      </c>
      <c r="M198" s="268">
        <v>4.0133900000000002</v>
      </c>
    </row>
    <row r="199" spans="1:13">
      <c r="A199" s="301">
        <v>190</v>
      </c>
      <c r="B199" s="268" t="s">
        <v>167</v>
      </c>
      <c r="C199" s="268">
        <v>686.9</v>
      </c>
      <c r="D199" s="308">
        <v>683.98333333333323</v>
      </c>
      <c r="E199" s="308">
        <v>669.96666666666647</v>
      </c>
      <c r="F199" s="308">
        <v>653.03333333333319</v>
      </c>
      <c r="G199" s="308">
        <v>639.01666666666642</v>
      </c>
      <c r="H199" s="308">
        <v>700.91666666666652</v>
      </c>
      <c r="I199" s="308">
        <v>714.93333333333317</v>
      </c>
      <c r="J199" s="308">
        <v>731.86666666666656</v>
      </c>
      <c r="K199" s="268">
        <v>698</v>
      </c>
      <c r="L199" s="268">
        <v>667.05</v>
      </c>
      <c r="M199" s="268">
        <v>22.238409999999998</v>
      </c>
    </row>
    <row r="200" spans="1:13">
      <c r="A200" s="301">
        <v>191</v>
      </c>
      <c r="B200" s="268" t="s">
        <v>189</v>
      </c>
      <c r="C200" s="268">
        <v>1057.7</v>
      </c>
      <c r="D200" s="308">
        <v>1046.4166666666667</v>
      </c>
      <c r="E200" s="308">
        <v>1026.8833333333334</v>
      </c>
      <c r="F200" s="308">
        <v>996.06666666666672</v>
      </c>
      <c r="G200" s="308">
        <v>976.53333333333342</v>
      </c>
      <c r="H200" s="308">
        <v>1077.2333333333336</v>
      </c>
      <c r="I200" s="308">
        <v>1096.7666666666669</v>
      </c>
      <c r="J200" s="308">
        <v>1127.5833333333335</v>
      </c>
      <c r="K200" s="268">
        <v>1065.95</v>
      </c>
      <c r="L200" s="268">
        <v>1015.6</v>
      </c>
      <c r="M200" s="268">
        <v>76.425629999999998</v>
      </c>
    </row>
    <row r="201" spans="1:13">
      <c r="A201" s="301">
        <v>192</v>
      </c>
      <c r="B201" s="268" t="s">
        <v>190</v>
      </c>
      <c r="C201" s="268">
        <v>2337.9</v>
      </c>
      <c r="D201" s="308">
        <v>2356.9333333333334</v>
      </c>
      <c r="E201" s="308">
        <v>2310.9666666666667</v>
      </c>
      <c r="F201" s="308">
        <v>2284.0333333333333</v>
      </c>
      <c r="G201" s="308">
        <v>2238.0666666666666</v>
      </c>
      <c r="H201" s="308">
        <v>2383.8666666666668</v>
      </c>
      <c r="I201" s="308">
        <v>2429.8333333333339</v>
      </c>
      <c r="J201" s="308">
        <v>2456.7666666666669</v>
      </c>
      <c r="K201" s="268">
        <v>2402.9</v>
      </c>
      <c r="L201" s="268">
        <v>2330</v>
      </c>
      <c r="M201" s="268">
        <v>3.3433899999999999</v>
      </c>
    </row>
    <row r="202" spans="1:13">
      <c r="A202" s="301">
        <v>193</v>
      </c>
      <c r="B202" s="268" t="s">
        <v>191</v>
      </c>
      <c r="C202" s="268">
        <v>319.5</v>
      </c>
      <c r="D202" s="308">
        <v>320.46666666666664</v>
      </c>
      <c r="E202" s="308">
        <v>316.13333333333327</v>
      </c>
      <c r="F202" s="308">
        <v>312.76666666666665</v>
      </c>
      <c r="G202" s="308">
        <v>308.43333333333328</v>
      </c>
      <c r="H202" s="308">
        <v>323.83333333333326</v>
      </c>
      <c r="I202" s="308">
        <v>328.16666666666663</v>
      </c>
      <c r="J202" s="308">
        <v>331.53333333333325</v>
      </c>
      <c r="K202" s="268">
        <v>324.8</v>
      </c>
      <c r="L202" s="268">
        <v>317.10000000000002</v>
      </c>
      <c r="M202" s="268">
        <v>26.741299999999999</v>
      </c>
    </row>
    <row r="203" spans="1:13">
      <c r="A203" s="301">
        <v>194</v>
      </c>
      <c r="B203" s="268" t="s">
        <v>197</v>
      </c>
      <c r="C203" s="268">
        <v>460.25</v>
      </c>
      <c r="D203" s="308">
        <v>457.48333333333335</v>
      </c>
      <c r="E203" s="308">
        <v>450.4666666666667</v>
      </c>
      <c r="F203" s="308">
        <v>440.68333333333334</v>
      </c>
      <c r="G203" s="308">
        <v>433.66666666666669</v>
      </c>
      <c r="H203" s="308">
        <v>467.26666666666671</v>
      </c>
      <c r="I203" s="308">
        <v>474.28333333333336</v>
      </c>
      <c r="J203" s="308">
        <v>484.06666666666672</v>
      </c>
      <c r="K203" s="268">
        <v>464.5</v>
      </c>
      <c r="L203" s="268">
        <v>447.7</v>
      </c>
      <c r="M203" s="268">
        <v>44.31711</v>
      </c>
    </row>
    <row r="204" spans="1:13">
      <c r="A204" s="301">
        <v>195</v>
      </c>
      <c r="B204" s="268" t="s">
        <v>195</v>
      </c>
      <c r="C204" s="268">
        <v>3862.65</v>
      </c>
      <c r="D204" s="308">
        <v>3868.5166666666664</v>
      </c>
      <c r="E204" s="308">
        <v>3832.0333333333328</v>
      </c>
      <c r="F204" s="308">
        <v>3801.4166666666665</v>
      </c>
      <c r="G204" s="308">
        <v>3764.9333333333329</v>
      </c>
      <c r="H204" s="308">
        <v>3899.1333333333328</v>
      </c>
      <c r="I204" s="308">
        <v>3935.6166666666663</v>
      </c>
      <c r="J204" s="308">
        <v>3966.2333333333327</v>
      </c>
      <c r="K204" s="268">
        <v>3905</v>
      </c>
      <c r="L204" s="268">
        <v>3837.9</v>
      </c>
      <c r="M204" s="268">
        <v>4.3323700000000001</v>
      </c>
    </row>
    <row r="205" spans="1:13">
      <c r="A205" s="301">
        <v>196</v>
      </c>
      <c r="B205" s="268" t="s">
        <v>196</v>
      </c>
      <c r="C205" s="268">
        <v>30.8</v>
      </c>
      <c r="D205" s="308">
        <v>30.900000000000002</v>
      </c>
      <c r="E205" s="308">
        <v>30.450000000000003</v>
      </c>
      <c r="F205" s="308">
        <v>30.1</v>
      </c>
      <c r="G205" s="308">
        <v>29.650000000000002</v>
      </c>
      <c r="H205" s="308">
        <v>31.250000000000004</v>
      </c>
      <c r="I205" s="308">
        <v>31.7</v>
      </c>
      <c r="J205" s="308">
        <v>32.050000000000004</v>
      </c>
      <c r="K205" s="268">
        <v>31.35</v>
      </c>
      <c r="L205" s="268">
        <v>30.55</v>
      </c>
      <c r="M205" s="268">
        <v>22.619589999999999</v>
      </c>
    </row>
    <row r="206" spans="1:13">
      <c r="A206" s="301">
        <v>197</v>
      </c>
      <c r="B206" s="268" t="s">
        <v>193</v>
      </c>
      <c r="C206" s="268">
        <v>989.8</v>
      </c>
      <c r="D206" s="308">
        <v>990.55000000000007</v>
      </c>
      <c r="E206" s="308">
        <v>972.10000000000014</v>
      </c>
      <c r="F206" s="308">
        <v>954.40000000000009</v>
      </c>
      <c r="G206" s="308">
        <v>935.95000000000016</v>
      </c>
      <c r="H206" s="308">
        <v>1008.2500000000001</v>
      </c>
      <c r="I206" s="308">
        <v>1026.7000000000003</v>
      </c>
      <c r="J206" s="308">
        <v>1044.4000000000001</v>
      </c>
      <c r="K206" s="268">
        <v>1009</v>
      </c>
      <c r="L206" s="268">
        <v>972.85</v>
      </c>
      <c r="M206" s="268">
        <v>7.7945099999999998</v>
      </c>
    </row>
    <row r="207" spans="1:13">
      <c r="A207" s="301">
        <v>198</v>
      </c>
      <c r="B207" s="268" t="s">
        <v>143</v>
      </c>
      <c r="C207" s="268">
        <v>595.79999999999995</v>
      </c>
      <c r="D207" s="308">
        <v>597.6</v>
      </c>
      <c r="E207" s="308">
        <v>588.20000000000005</v>
      </c>
      <c r="F207" s="308">
        <v>580.6</v>
      </c>
      <c r="G207" s="308">
        <v>571.20000000000005</v>
      </c>
      <c r="H207" s="308">
        <v>605.20000000000005</v>
      </c>
      <c r="I207" s="308">
        <v>614.59999999999991</v>
      </c>
      <c r="J207" s="308">
        <v>622.20000000000005</v>
      </c>
      <c r="K207" s="268">
        <v>607</v>
      </c>
      <c r="L207" s="268">
        <v>590</v>
      </c>
      <c r="M207" s="268">
        <v>34.229419999999998</v>
      </c>
    </row>
    <row r="208" spans="1:13">
      <c r="A208" s="301">
        <v>199</v>
      </c>
      <c r="B208" s="268" t="s">
        <v>284</v>
      </c>
      <c r="C208" s="268">
        <v>170.95</v>
      </c>
      <c r="D208" s="308">
        <v>171.85</v>
      </c>
      <c r="E208" s="308">
        <v>169.79999999999998</v>
      </c>
      <c r="F208" s="308">
        <v>168.64999999999998</v>
      </c>
      <c r="G208" s="308">
        <v>166.59999999999997</v>
      </c>
      <c r="H208" s="308">
        <v>173</v>
      </c>
      <c r="I208" s="308">
        <v>175.05</v>
      </c>
      <c r="J208" s="308">
        <v>176.20000000000002</v>
      </c>
      <c r="K208" s="268">
        <v>173.9</v>
      </c>
      <c r="L208" s="268">
        <v>170.7</v>
      </c>
      <c r="M208" s="268">
        <v>1.5008300000000001</v>
      </c>
    </row>
    <row r="209" spans="1:13">
      <c r="A209" s="301">
        <v>200</v>
      </c>
      <c r="B209" s="268" t="s">
        <v>285</v>
      </c>
      <c r="C209" s="268">
        <v>198.5</v>
      </c>
      <c r="D209" s="308">
        <v>200.01666666666665</v>
      </c>
      <c r="E209" s="308">
        <v>195.0333333333333</v>
      </c>
      <c r="F209" s="308">
        <v>191.56666666666666</v>
      </c>
      <c r="G209" s="308">
        <v>186.58333333333331</v>
      </c>
      <c r="H209" s="308">
        <v>203.48333333333329</v>
      </c>
      <c r="I209" s="308">
        <v>208.46666666666664</v>
      </c>
      <c r="J209" s="308">
        <v>211.93333333333328</v>
      </c>
      <c r="K209" s="268">
        <v>205</v>
      </c>
      <c r="L209" s="268">
        <v>196.55</v>
      </c>
      <c r="M209" s="268">
        <v>1.9029499999999999</v>
      </c>
    </row>
    <row r="210" spans="1:13">
      <c r="A210" s="301">
        <v>201</v>
      </c>
      <c r="B210" s="268" t="s">
        <v>563</v>
      </c>
      <c r="C210" s="268">
        <v>713.9</v>
      </c>
      <c r="D210" s="308">
        <v>718</v>
      </c>
      <c r="E210" s="308">
        <v>704</v>
      </c>
      <c r="F210" s="308">
        <v>694.1</v>
      </c>
      <c r="G210" s="308">
        <v>680.1</v>
      </c>
      <c r="H210" s="308">
        <v>727.9</v>
      </c>
      <c r="I210" s="308">
        <v>741.9</v>
      </c>
      <c r="J210" s="308">
        <v>751.8</v>
      </c>
      <c r="K210" s="268">
        <v>732</v>
      </c>
      <c r="L210" s="268">
        <v>708.1</v>
      </c>
      <c r="M210" s="268">
        <v>5.09063</v>
      </c>
    </row>
    <row r="211" spans="1:13">
      <c r="A211" s="301">
        <v>202</v>
      </c>
      <c r="B211" s="268" t="s">
        <v>198</v>
      </c>
      <c r="C211" s="268">
        <v>112.1</v>
      </c>
      <c r="D211" s="308">
        <v>113.23333333333333</v>
      </c>
      <c r="E211" s="308">
        <v>108.56666666666666</v>
      </c>
      <c r="F211" s="308">
        <v>105.03333333333333</v>
      </c>
      <c r="G211" s="308">
        <v>100.36666666666666</v>
      </c>
      <c r="H211" s="308">
        <v>116.76666666666667</v>
      </c>
      <c r="I211" s="308">
        <v>121.43333333333332</v>
      </c>
      <c r="J211" s="308">
        <v>124.96666666666667</v>
      </c>
      <c r="K211" s="268">
        <v>117.9</v>
      </c>
      <c r="L211" s="268">
        <v>109.7</v>
      </c>
      <c r="M211" s="268">
        <v>505.80592000000001</v>
      </c>
    </row>
    <row r="212" spans="1:13">
      <c r="A212" s="301">
        <v>203</v>
      </c>
      <c r="B212" s="268" t="s">
        <v>120</v>
      </c>
      <c r="C212" s="268">
        <v>8.5500000000000007</v>
      </c>
      <c r="D212" s="308">
        <v>8.65</v>
      </c>
      <c r="E212" s="308">
        <v>8.25</v>
      </c>
      <c r="F212" s="308">
        <v>7.9499999999999993</v>
      </c>
      <c r="G212" s="308">
        <v>7.5499999999999989</v>
      </c>
      <c r="H212" s="308">
        <v>8.9500000000000011</v>
      </c>
      <c r="I212" s="308">
        <v>9.3500000000000032</v>
      </c>
      <c r="J212" s="308">
        <v>9.6500000000000021</v>
      </c>
      <c r="K212" s="268">
        <v>9.0500000000000007</v>
      </c>
      <c r="L212" s="268">
        <v>8.35</v>
      </c>
      <c r="M212" s="268">
        <v>5056.2162099999996</v>
      </c>
    </row>
    <row r="213" spans="1:13">
      <c r="A213" s="301">
        <v>204</v>
      </c>
      <c r="B213" s="268" t="s">
        <v>199</v>
      </c>
      <c r="C213" s="268">
        <v>595.6</v>
      </c>
      <c r="D213" s="308">
        <v>597.03333333333342</v>
      </c>
      <c r="E213" s="308">
        <v>588.61666666666679</v>
      </c>
      <c r="F213" s="308">
        <v>581.63333333333333</v>
      </c>
      <c r="G213" s="308">
        <v>573.2166666666667</v>
      </c>
      <c r="H213" s="308">
        <v>604.01666666666688</v>
      </c>
      <c r="I213" s="308">
        <v>612.43333333333362</v>
      </c>
      <c r="J213" s="308">
        <v>619.41666666666697</v>
      </c>
      <c r="K213" s="268">
        <v>605.45000000000005</v>
      </c>
      <c r="L213" s="268">
        <v>590.04999999999995</v>
      </c>
      <c r="M213" s="268">
        <v>21.65035</v>
      </c>
    </row>
    <row r="214" spans="1:13">
      <c r="A214" s="301">
        <v>205</v>
      </c>
      <c r="B214" s="268" t="s">
        <v>569</v>
      </c>
      <c r="C214" s="268">
        <v>2251.6999999999998</v>
      </c>
      <c r="D214" s="308">
        <v>2254.0166666666669</v>
      </c>
      <c r="E214" s="308">
        <v>2243.2333333333336</v>
      </c>
      <c r="F214" s="308">
        <v>2234.7666666666669</v>
      </c>
      <c r="G214" s="308">
        <v>2223.9833333333336</v>
      </c>
      <c r="H214" s="308">
        <v>2262.4833333333336</v>
      </c>
      <c r="I214" s="308">
        <v>2273.2666666666673</v>
      </c>
      <c r="J214" s="308">
        <v>2281.7333333333336</v>
      </c>
      <c r="K214" s="268">
        <v>2264.8000000000002</v>
      </c>
      <c r="L214" s="268">
        <v>2245.5500000000002</v>
      </c>
      <c r="M214" s="268">
        <v>0.22089</v>
      </c>
    </row>
    <row r="215" spans="1:13">
      <c r="A215" s="301">
        <v>206</v>
      </c>
      <c r="B215" s="268" t="s">
        <v>200</v>
      </c>
      <c r="C215" s="308">
        <v>266</v>
      </c>
      <c r="D215" s="308">
        <v>267.5</v>
      </c>
      <c r="E215" s="308">
        <v>262.14999999999998</v>
      </c>
      <c r="F215" s="308">
        <v>258.29999999999995</v>
      </c>
      <c r="G215" s="308">
        <v>252.94999999999993</v>
      </c>
      <c r="H215" s="308">
        <v>271.35000000000002</v>
      </c>
      <c r="I215" s="308">
        <v>276.70000000000005</v>
      </c>
      <c r="J215" s="308">
        <v>280.55000000000007</v>
      </c>
      <c r="K215" s="308">
        <v>272.85000000000002</v>
      </c>
      <c r="L215" s="308">
        <v>263.64999999999998</v>
      </c>
      <c r="M215" s="308">
        <v>125.83853999999999</v>
      </c>
    </row>
    <row r="216" spans="1:13">
      <c r="A216" s="301">
        <v>207</v>
      </c>
      <c r="B216" s="268" t="s">
        <v>201</v>
      </c>
      <c r="C216" s="308">
        <v>18.25</v>
      </c>
      <c r="D216" s="308">
        <v>18.433333333333334</v>
      </c>
      <c r="E216" s="308">
        <v>17.866666666666667</v>
      </c>
      <c r="F216" s="308">
        <v>17.483333333333334</v>
      </c>
      <c r="G216" s="308">
        <v>16.916666666666668</v>
      </c>
      <c r="H216" s="308">
        <v>18.816666666666666</v>
      </c>
      <c r="I216" s="308">
        <v>19.383333333333336</v>
      </c>
      <c r="J216" s="308">
        <v>19.766666666666666</v>
      </c>
      <c r="K216" s="308">
        <v>19</v>
      </c>
      <c r="L216" s="308">
        <v>18.05</v>
      </c>
      <c r="M216" s="308">
        <v>478.95058999999998</v>
      </c>
    </row>
    <row r="217" spans="1:13">
      <c r="A217" s="301">
        <v>208</v>
      </c>
      <c r="B217" s="268" t="s">
        <v>202</v>
      </c>
      <c r="C217" s="308">
        <v>157</v>
      </c>
      <c r="D217" s="308">
        <v>155</v>
      </c>
      <c r="E217" s="308">
        <v>151.05000000000001</v>
      </c>
      <c r="F217" s="308">
        <v>145.10000000000002</v>
      </c>
      <c r="G217" s="308">
        <v>141.15000000000003</v>
      </c>
      <c r="H217" s="308">
        <v>160.94999999999999</v>
      </c>
      <c r="I217" s="308">
        <v>164.89999999999998</v>
      </c>
      <c r="J217" s="308">
        <v>170.84999999999997</v>
      </c>
      <c r="K217" s="308">
        <v>158.94999999999999</v>
      </c>
      <c r="L217" s="308">
        <v>149.05000000000001</v>
      </c>
      <c r="M217" s="308">
        <v>401.02992999999998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0"/>
      <c r="B1" s="600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44035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97" t="s">
        <v>16</v>
      </c>
      <c r="B9" s="598" t="s">
        <v>18</v>
      </c>
      <c r="C9" s="596" t="s">
        <v>19</v>
      </c>
      <c r="D9" s="596" t="s">
        <v>20</v>
      </c>
      <c r="E9" s="596" t="s">
        <v>21</v>
      </c>
      <c r="F9" s="596"/>
      <c r="G9" s="596"/>
      <c r="H9" s="596" t="s">
        <v>22</v>
      </c>
      <c r="I9" s="596"/>
      <c r="J9" s="596"/>
      <c r="K9" s="274"/>
      <c r="L9" s="281"/>
      <c r="M9" s="282"/>
    </row>
    <row r="10" spans="1:15" ht="42.75" customHeight="1">
      <c r="A10" s="592"/>
      <c r="B10" s="594"/>
      <c r="C10" s="599" t="s">
        <v>23</v>
      </c>
      <c r="D10" s="599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21242.85</v>
      </c>
      <c r="D11" s="279">
        <v>21334.283333333333</v>
      </c>
      <c r="E11" s="279">
        <v>21068.566666666666</v>
      </c>
      <c r="F11" s="279">
        <v>20894.283333333333</v>
      </c>
      <c r="G11" s="279">
        <v>20628.566666666666</v>
      </c>
      <c r="H11" s="279">
        <v>21508.566666666666</v>
      </c>
      <c r="I11" s="279">
        <v>21774.283333333333</v>
      </c>
      <c r="J11" s="279">
        <v>21948.566666666666</v>
      </c>
      <c r="K11" s="277">
        <v>21600</v>
      </c>
      <c r="L11" s="277">
        <v>21160</v>
      </c>
      <c r="M11" s="277">
        <v>1.686E-2</v>
      </c>
    </row>
    <row r="12" spans="1:15" ht="12" customHeight="1">
      <c r="A12" s="268">
        <v>2</v>
      </c>
      <c r="B12" s="277" t="s">
        <v>803</v>
      </c>
      <c r="C12" s="278">
        <v>904.15</v>
      </c>
      <c r="D12" s="279">
        <v>901.5</v>
      </c>
      <c r="E12" s="279">
        <v>896.15</v>
      </c>
      <c r="F12" s="279">
        <v>888.15</v>
      </c>
      <c r="G12" s="279">
        <v>882.8</v>
      </c>
      <c r="H12" s="279">
        <v>909.5</v>
      </c>
      <c r="I12" s="279">
        <v>914.84999999999991</v>
      </c>
      <c r="J12" s="279">
        <v>922.85</v>
      </c>
      <c r="K12" s="277">
        <v>906.85</v>
      </c>
      <c r="L12" s="277">
        <v>893.5</v>
      </c>
      <c r="M12" s="277">
        <v>1.7092400000000001</v>
      </c>
    </row>
    <row r="13" spans="1:15" ht="12" customHeight="1">
      <c r="A13" s="268">
        <v>3</v>
      </c>
      <c r="B13" s="277" t="s">
        <v>294</v>
      </c>
      <c r="C13" s="278">
        <v>1285.0999999999999</v>
      </c>
      <c r="D13" s="279">
        <v>1290.0666666666668</v>
      </c>
      <c r="E13" s="279">
        <v>1266.9333333333336</v>
      </c>
      <c r="F13" s="279">
        <v>1248.7666666666669</v>
      </c>
      <c r="G13" s="279">
        <v>1225.6333333333337</v>
      </c>
      <c r="H13" s="279">
        <v>1308.2333333333336</v>
      </c>
      <c r="I13" s="279">
        <v>1331.3666666666668</v>
      </c>
      <c r="J13" s="279">
        <v>1349.5333333333335</v>
      </c>
      <c r="K13" s="277">
        <v>1313.2</v>
      </c>
      <c r="L13" s="277">
        <v>1271.9000000000001</v>
      </c>
      <c r="M13" s="277">
        <v>0.27091999999999999</v>
      </c>
    </row>
    <row r="14" spans="1:15" ht="12" customHeight="1">
      <c r="A14" s="268">
        <v>4</v>
      </c>
      <c r="B14" s="277" t="s">
        <v>295</v>
      </c>
      <c r="C14" s="278">
        <v>14937.45</v>
      </c>
      <c r="D14" s="279">
        <v>15012.15</v>
      </c>
      <c r="E14" s="279">
        <v>14825.3</v>
      </c>
      <c r="F14" s="279">
        <v>14713.15</v>
      </c>
      <c r="G14" s="279">
        <v>14526.3</v>
      </c>
      <c r="H14" s="279">
        <v>15124.3</v>
      </c>
      <c r="I14" s="279">
        <v>15311.150000000001</v>
      </c>
      <c r="J14" s="279">
        <v>15423.3</v>
      </c>
      <c r="K14" s="277">
        <v>15199</v>
      </c>
      <c r="L14" s="277">
        <v>14900</v>
      </c>
      <c r="M14" s="277">
        <v>0.13733000000000001</v>
      </c>
    </row>
    <row r="15" spans="1:15" ht="12" customHeight="1">
      <c r="A15" s="268">
        <v>5</v>
      </c>
      <c r="B15" s="277" t="s">
        <v>227</v>
      </c>
      <c r="C15" s="278">
        <v>59.2</v>
      </c>
      <c r="D15" s="279">
        <v>59.550000000000004</v>
      </c>
      <c r="E15" s="279">
        <v>58.250000000000007</v>
      </c>
      <c r="F15" s="279">
        <v>57.300000000000004</v>
      </c>
      <c r="G15" s="279">
        <v>56.000000000000007</v>
      </c>
      <c r="H15" s="279">
        <v>60.500000000000007</v>
      </c>
      <c r="I15" s="279">
        <v>61.800000000000004</v>
      </c>
      <c r="J15" s="279">
        <v>62.750000000000007</v>
      </c>
      <c r="K15" s="277">
        <v>60.85</v>
      </c>
      <c r="L15" s="277">
        <v>58.6</v>
      </c>
      <c r="M15" s="277">
        <v>20.321059999999999</v>
      </c>
    </row>
    <row r="16" spans="1:15" ht="12" customHeight="1">
      <c r="A16" s="268">
        <v>6</v>
      </c>
      <c r="B16" s="277" t="s">
        <v>228</v>
      </c>
      <c r="C16" s="278">
        <v>120.3</v>
      </c>
      <c r="D16" s="279">
        <v>118.53333333333335</v>
      </c>
      <c r="E16" s="279">
        <v>113.86666666666669</v>
      </c>
      <c r="F16" s="279">
        <v>107.43333333333334</v>
      </c>
      <c r="G16" s="279">
        <v>102.76666666666668</v>
      </c>
      <c r="H16" s="279">
        <v>124.9666666666667</v>
      </c>
      <c r="I16" s="279">
        <v>129.63333333333335</v>
      </c>
      <c r="J16" s="279">
        <v>136.06666666666672</v>
      </c>
      <c r="K16" s="277">
        <v>123.2</v>
      </c>
      <c r="L16" s="277">
        <v>112.1</v>
      </c>
      <c r="M16" s="277">
        <v>55.952800000000003</v>
      </c>
    </row>
    <row r="17" spans="1:13" ht="12" customHeight="1">
      <c r="A17" s="268">
        <v>7</v>
      </c>
      <c r="B17" s="277" t="s">
        <v>38</v>
      </c>
      <c r="C17" s="278">
        <v>1372.3</v>
      </c>
      <c r="D17" s="279">
        <v>1374.2</v>
      </c>
      <c r="E17" s="279">
        <v>1359.1000000000001</v>
      </c>
      <c r="F17" s="279">
        <v>1345.9</v>
      </c>
      <c r="G17" s="279">
        <v>1330.8000000000002</v>
      </c>
      <c r="H17" s="279">
        <v>1387.4</v>
      </c>
      <c r="I17" s="279">
        <v>1402.5</v>
      </c>
      <c r="J17" s="279">
        <v>1415.7</v>
      </c>
      <c r="K17" s="277">
        <v>1389.3</v>
      </c>
      <c r="L17" s="277">
        <v>1361</v>
      </c>
      <c r="M17" s="277">
        <v>11.33996</v>
      </c>
    </row>
    <row r="18" spans="1:13" ht="12" customHeight="1">
      <c r="A18" s="268">
        <v>8</v>
      </c>
      <c r="B18" s="277" t="s">
        <v>296</v>
      </c>
      <c r="C18" s="278">
        <v>150.5</v>
      </c>
      <c r="D18" s="279">
        <v>151.33333333333334</v>
      </c>
      <c r="E18" s="279">
        <v>147.66666666666669</v>
      </c>
      <c r="F18" s="279">
        <v>144.83333333333334</v>
      </c>
      <c r="G18" s="279">
        <v>141.16666666666669</v>
      </c>
      <c r="H18" s="279">
        <v>154.16666666666669</v>
      </c>
      <c r="I18" s="279">
        <v>157.83333333333337</v>
      </c>
      <c r="J18" s="279">
        <v>160.66666666666669</v>
      </c>
      <c r="K18" s="277">
        <v>155</v>
      </c>
      <c r="L18" s="277">
        <v>148.5</v>
      </c>
      <c r="M18" s="277">
        <v>14.428190000000001</v>
      </c>
    </row>
    <row r="19" spans="1:13" ht="12" customHeight="1">
      <c r="A19" s="268">
        <v>9</v>
      </c>
      <c r="B19" s="277" t="s">
        <v>297</v>
      </c>
      <c r="C19" s="278">
        <v>336</v>
      </c>
      <c r="D19" s="279">
        <v>338.5</v>
      </c>
      <c r="E19" s="279">
        <v>330.05</v>
      </c>
      <c r="F19" s="279">
        <v>324.10000000000002</v>
      </c>
      <c r="G19" s="279">
        <v>315.65000000000003</v>
      </c>
      <c r="H19" s="279">
        <v>344.45</v>
      </c>
      <c r="I19" s="279">
        <v>352.90000000000003</v>
      </c>
      <c r="J19" s="279">
        <v>358.84999999999997</v>
      </c>
      <c r="K19" s="277">
        <v>346.95</v>
      </c>
      <c r="L19" s="277">
        <v>332.55</v>
      </c>
      <c r="M19" s="277">
        <v>5.36991</v>
      </c>
    </row>
    <row r="20" spans="1:13" ht="12" customHeight="1">
      <c r="A20" s="268">
        <v>10</v>
      </c>
      <c r="B20" s="277" t="s">
        <v>41</v>
      </c>
      <c r="C20" s="278">
        <v>312</v>
      </c>
      <c r="D20" s="279">
        <v>313.25</v>
      </c>
      <c r="E20" s="279">
        <v>307.85000000000002</v>
      </c>
      <c r="F20" s="279">
        <v>303.70000000000005</v>
      </c>
      <c r="G20" s="279">
        <v>298.30000000000007</v>
      </c>
      <c r="H20" s="279">
        <v>317.39999999999998</v>
      </c>
      <c r="I20" s="279">
        <v>322.79999999999995</v>
      </c>
      <c r="J20" s="279">
        <v>326.94999999999993</v>
      </c>
      <c r="K20" s="277">
        <v>318.64999999999998</v>
      </c>
      <c r="L20" s="277">
        <v>309.10000000000002</v>
      </c>
      <c r="M20" s="277">
        <v>30.68805</v>
      </c>
    </row>
    <row r="21" spans="1:13" ht="12" customHeight="1">
      <c r="A21" s="268">
        <v>11</v>
      </c>
      <c r="B21" s="277" t="s">
        <v>43</v>
      </c>
      <c r="C21" s="278">
        <v>35.049999999999997</v>
      </c>
      <c r="D21" s="279">
        <v>35.133333333333333</v>
      </c>
      <c r="E21" s="279">
        <v>34.766666666666666</v>
      </c>
      <c r="F21" s="279">
        <v>34.483333333333334</v>
      </c>
      <c r="G21" s="279">
        <v>34.116666666666667</v>
      </c>
      <c r="H21" s="279">
        <v>35.416666666666664</v>
      </c>
      <c r="I21" s="279">
        <v>35.783333333333324</v>
      </c>
      <c r="J21" s="279">
        <v>36.066666666666663</v>
      </c>
      <c r="K21" s="277">
        <v>35.5</v>
      </c>
      <c r="L21" s="277">
        <v>34.85</v>
      </c>
      <c r="M21" s="277">
        <v>32.576590000000003</v>
      </c>
    </row>
    <row r="22" spans="1:13" ht="12" customHeight="1">
      <c r="A22" s="268">
        <v>12</v>
      </c>
      <c r="B22" s="277" t="s">
        <v>298</v>
      </c>
      <c r="C22" s="278">
        <v>241.4</v>
      </c>
      <c r="D22" s="279">
        <v>243.04999999999998</v>
      </c>
      <c r="E22" s="279">
        <v>238.34999999999997</v>
      </c>
      <c r="F22" s="279">
        <v>235.29999999999998</v>
      </c>
      <c r="G22" s="279">
        <v>230.59999999999997</v>
      </c>
      <c r="H22" s="279">
        <v>246.09999999999997</v>
      </c>
      <c r="I22" s="279">
        <v>250.79999999999995</v>
      </c>
      <c r="J22" s="279">
        <v>253.84999999999997</v>
      </c>
      <c r="K22" s="277">
        <v>247.75</v>
      </c>
      <c r="L22" s="277">
        <v>240</v>
      </c>
      <c r="M22" s="277">
        <v>2.6343200000000002</v>
      </c>
    </row>
    <row r="23" spans="1:13">
      <c r="A23" s="268">
        <v>13</v>
      </c>
      <c r="B23" s="277" t="s">
        <v>299</v>
      </c>
      <c r="C23" s="278">
        <v>162.69999999999999</v>
      </c>
      <c r="D23" s="279">
        <v>163.71666666666667</v>
      </c>
      <c r="E23" s="279">
        <v>160.98333333333335</v>
      </c>
      <c r="F23" s="279">
        <v>159.26666666666668</v>
      </c>
      <c r="G23" s="279">
        <v>156.53333333333336</v>
      </c>
      <c r="H23" s="279">
        <v>165.43333333333334</v>
      </c>
      <c r="I23" s="279">
        <v>168.16666666666663</v>
      </c>
      <c r="J23" s="279">
        <v>169.88333333333333</v>
      </c>
      <c r="K23" s="277">
        <v>166.45</v>
      </c>
      <c r="L23" s="277">
        <v>162</v>
      </c>
      <c r="M23" s="277">
        <v>0.65644000000000002</v>
      </c>
    </row>
    <row r="24" spans="1:13">
      <c r="A24" s="268">
        <v>14</v>
      </c>
      <c r="B24" s="277" t="s">
        <v>300</v>
      </c>
      <c r="C24" s="278">
        <v>200.2</v>
      </c>
      <c r="D24" s="279">
        <v>197.76666666666665</v>
      </c>
      <c r="E24" s="279">
        <v>192.5333333333333</v>
      </c>
      <c r="F24" s="279">
        <v>184.86666666666665</v>
      </c>
      <c r="G24" s="279">
        <v>179.6333333333333</v>
      </c>
      <c r="H24" s="279">
        <v>205.43333333333331</v>
      </c>
      <c r="I24" s="279">
        <v>210.66666666666666</v>
      </c>
      <c r="J24" s="279">
        <v>218.33333333333331</v>
      </c>
      <c r="K24" s="277">
        <v>203</v>
      </c>
      <c r="L24" s="277">
        <v>190.1</v>
      </c>
      <c r="M24" s="277">
        <v>5.9341699999999999</v>
      </c>
    </row>
    <row r="25" spans="1:13">
      <c r="A25" s="268">
        <v>15</v>
      </c>
      <c r="B25" s="277" t="s">
        <v>833</v>
      </c>
      <c r="C25" s="278">
        <v>1762.05</v>
      </c>
      <c r="D25" s="279">
        <v>1785.6333333333332</v>
      </c>
      <c r="E25" s="279">
        <v>1721.2666666666664</v>
      </c>
      <c r="F25" s="279">
        <v>1680.4833333333331</v>
      </c>
      <c r="G25" s="279">
        <v>1616.1166666666663</v>
      </c>
      <c r="H25" s="279">
        <v>1826.4166666666665</v>
      </c>
      <c r="I25" s="279">
        <v>1890.7833333333333</v>
      </c>
      <c r="J25" s="279">
        <v>1931.5666666666666</v>
      </c>
      <c r="K25" s="277">
        <v>1850</v>
      </c>
      <c r="L25" s="277">
        <v>1744.85</v>
      </c>
      <c r="M25" s="277">
        <v>1.1008</v>
      </c>
    </row>
    <row r="26" spans="1:13">
      <c r="A26" s="268">
        <v>16</v>
      </c>
      <c r="B26" s="277" t="s">
        <v>292</v>
      </c>
      <c r="C26" s="278">
        <v>1684.7</v>
      </c>
      <c r="D26" s="279">
        <v>1709.2333333333333</v>
      </c>
      <c r="E26" s="279">
        <v>1648.4666666666667</v>
      </c>
      <c r="F26" s="279">
        <v>1612.2333333333333</v>
      </c>
      <c r="G26" s="279">
        <v>1551.4666666666667</v>
      </c>
      <c r="H26" s="279">
        <v>1745.4666666666667</v>
      </c>
      <c r="I26" s="279">
        <v>1806.2333333333336</v>
      </c>
      <c r="J26" s="279">
        <v>1842.4666666666667</v>
      </c>
      <c r="K26" s="277">
        <v>1770</v>
      </c>
      <c r="L26" s="277">
        <v>1673</v>
      </c>
      <c r="M26" s="277">
        <v>0.28336</v>
      </c>
    </row>
    <row r="27" spans="1:13">
      <c r="A27" s="268">
        <v>17</v>
      </c>
      <c r="B27" s="277" t="s">
        <v>229</v>
      </c>
      <c r="C27" s="278">
        <v>1460.85</v>
      </c>
      <c r="D27" s="279">
        <v>1452.4166666666667</v>
      </c>
      <c r="E27" s="279">
        <v>1431.9833333333336</v>
      </c>
      <c r="F27" s="279">
        <v>1403.1166666666668</v>
      </c>
      <c r="G27" s="279">
        <v>1382.6833333333336</v>
      </c>
      <c r="H27" s="279">
        <v>1481.2833333333335</v>
      </c>
      <c r="I27" s="279">
        <v>1501.7166666666665</v>
      </c>
      <c r="J27" s="279">
        <v>1530.5833333333335</v>
      </c>
      <c r="K27" s="277">
        <v>1472.85</v>
      </c>
      <c r="L27" s="277">
        <v>1423.55</v>
      </c>
      <c r="M27" s="277">
        <v>1.89076</v>
      </c>
    </row>
    <row r="28" spans="1:13">
      <c r="A28" s="268">
        <v>18</v>
      </c>
      <c r="B28" s="277" t="s">
        <v>301</v>
      </c>
      <c r="C28" s="278">
        <v>1850.35</v>
      </c>
      <c r="D28" s="279">
        <v>1842.4833333333333</v>
      </c>
      <c r="E28" s="279">
        <v>1822.8666666666668</v>
      </c>
      <c r="F28" s="279">
        <v>1795.3833333333334</v>
      </c>
      <c r="G28" s="279">
        <v>1775.7666666666669</v>
      </c>
      <c r="H28" s="279">
        <v>1869.9666666666667</v>
      </c>
      <c r="I28" s="279">
        <v>1889.583333333333</v>
      </c>
      <c r="J28" s="279">
        <v>1917.0666666666666</v>
      </c>
      <c r="K28" s="277">
        <v>1862.1</v>
      </c>
      <c r="L28" s="277">
        <v>1815</v>
      </c>
      <c r="M28" s="277">
        <v>9.7439999999999999E-2</v>
      </c>
    </row>
    <row r="29" spans="1:13">
      <c r="A29" s="268">
        <v>19</v>
      </c>
      <c r="B29" s="277" t="s">
        <v>230</v>
      </c>
      <c r="C29" s="278">
        <v>2453.65</v>
      </c>
      <c r="D29" s="279">
        <v>2457.9500000000003</v>
      </c>
      <c r="E29" s="279">
        <v>2415.7500000000005</v>
      </c>
      <c r="F29" s="279">
        <v>2377.8500000000004</v>
      </c>
      <c r="G29" s="279">
        <v>2335.6500000000005</v>
      </c>
      <c r="H29" s="279">
        <v>2495.8500000000004</v>
      </c>
      <c r="I29" s="279">
        <v>2538.0500000000002</v>
      </c>
      <c r="J29" s="279">
        <v>2575.9500000000003</v>
      </c>
      <c r="K29" s="277">
        <v>2500.15</v>
      </c>
      <c r="L29" s="277">
        <v>2420.0500000000002</v>
      </c>
      <c r="M29" s="277">
        <v>1.1580999999999999</v>
      </c>
    </row>
    <row r="30" spans="1:13">
      <c r="A30" s="268">
        <v>20</v>
      </c>
      <c r="B30" s="277" t="s">
        <v>303</v>
      </c>
      <c r="C30" s="278">
        <v>93.1</v>
      </c>
      <c r="D30" s="279">
        <v>93.933333333333337</v>
      </c>
      <c r="E30" s="279">
        <v>91.866666666666674</v>
      </c>
      <c r="F30" s="279">
        <v>90.63333333333334</v>
      </c>
      <c r="G30" s="279">
        <v>88.566666666666677</v>
      </c>
      <c r="H30" s="279">
        <v>95.166666666666671</v>
      </c>
      <c r="I30" s="279">
        <v>97.233333333333334</v>
      </c>
      <c r="J30" s="279">
        <v>98.466666666666669</v>
      </c>
      <c r="K30" s="277">
        <v>96</v>
      </c>
      <c r="L30" s="277">
        <v>92.7</v>
      </c>
      <c r="M30" s="277">
        <v>1.37923</v>
      </c>
    </row>
    <row r="31" spans="1:13">
      <c r="A31" s="268">
        <v>21</v>
      </c>
      <c r="B31" s="277" t="s">
        <v>45</v>
      </c>
      <c r="C31" s="278">
        <v>698.3</v>
      </c>
      <c r="D31" s="279">
        <v>700.81666666666661</v>
      </c>
      <c r="E31" s="279">
        <v>684.63333333333321</v>
      </c>
      <c r="F31" s="279">
        <v>670.96666666666658</v>
      </c>
      <c r="G31" s="279">
        <v>654.78333333333319</v>
      </c>
      <c r="H31" s="279">
        <v>714.48333333333323</v>
      </c>
      <c r="I31" s="279">
        <v>730.66666666666663</v>
      </c>
      <c r="J31" s="279">
        <v>744.33333333333326</v>
      </c>
      <c r="K31" s="277">
        <v>717</v>
      </c>
      <c r="L31" s="277">
        <v>687.15</v>
      </c>
      <c r="M31" s="277">
        <v>14.73686</v>
      </c>
    </row>
    <row r="32" spans="1:13">
      <c r="A32" s="268">
        <v>22</v>
      </c>
      <c r="B32" s="277" t="s">
        <v>304</v>
      </c>
      <c r="C32" s="278">
        <v>1505.5</v>
      </c>
      <c r="D32" s="279">
        <v>1516.8333333333333</v>
      </c>
      <c r="E32" s="279">
        <v>1483.6666666666665</v>
      </c>
      <c r="F32" s="279">
        <v>1461.8333333333333</v>
      </c>
      <c r="G32" s="279">
        <v>1428.6666666666665</v>
      </c>
      <c r="H32" s="279">
        <v>1538.6666666666665</v>
      </c>
      <c r="I32" s="279">
        <v>1571.833333333333</v>
      </c>
      <c r="J32" s="279">
        <v>1593.6666666666665</v>
      </c>
      <c r="K32" s="277">
        <v>1550</v>
      </c>
      <c r="L32" s="277">
        <v>1495</v>
      </c>
      <c r="M32" s="277">
        <v>0.36871999999999999</v>
      </c>
    </row>
    <row r="33" spans="1:13">
      <c r="A33" s="268">
        <v>23</v>
      </c>
      <c r="B33" s="277" t="s">
        <v>46</v>
      </c>
      <c r="C33" s="278">
        <v>200.9</v>
      </c>
      <c r="D33" s="279">
        <v>201.65</v>
      </c>
      <c r="E33" s="279">
        <v>198.35000000000002</v>
      </c>
      <c r="F33" s="279">
        <v>195.8</v>
      </c>
      <c r="G33" s="279">
        <v>192.50000000000003</v>
      </c>
      <c r="H33" s="279">
        <v>204.20000000000002</v>
      </c>
      <c r="I33" s="279">
        <v>207.50000000000003</v>
      </c>
      <c r="J33" s="279">
        <v>210.05</v>
      </c>
      <c r="K33" s="277">
        <v>204.95</v>
      </c>
      <c r="L33" s="277">
        <v>199.1</v>
      </c>
      <c r="M33" s="277">
        <v>33.200859999999999</v>
      </c>
    </row>
    <row r="34" spans="1:13">
      <c r="A34" s="268">
        <v>24</v>
      </c>
      <c r="B34" s="277" t="s">
        <v>293</v>
      </c>
      <c r="C34" s="278">
        <v>1832.35</v>
      </c>
      <c r="D34" s="279">
        <v>1834.45</v>
      </c>
      <c r="E34" s="279">
        <v>1804.9</v>
      </c>
      <c r="F34" s="279">
        <v>1777.45</v>
      </c>
      <c r="G34" s="279">
        <v>1747.9</v>
      </c>
      <c r="H34" s="279">
        <v>1861.9</v>
      </c>
      <c r="I34" s="279">
        <v>1891.4499999999998</v>
      </c>
      <c r="J34" s="279">
        <v>1918.9</v>
      </c>
      <c r="K34" s="277">
        <v>1864</v>
      </c>
      <c r="L34" s="277">
        <v>1807</v>
      </c>
      <c r="M34" s="277">
        <v>0.61123000000000005</v>
      </c>
    </row>
    <row r="35" spans="1:13">
      <c r="A35" s="268">
        <v>25</v>
      </c>
      <c r="B35" s="277" t="s">
        <v>302</v>
      </c>
      <c r="C35" s="278">
        <v>1000.15</v>
      </c>
      <c r="D35" s="279">
        <v>1011.0500000000001</v>
      </c>
      <c r="E35" s="279">
        <v>977.10000000000014</v>
      </c>
      <c r="F35" s="279">
        <v>954.05000000000007</v>
      </c>
      <c r="G35" s="279">
        <v>920.10000000000014</v>
      </c>
      <c r="H35" s="279">
        <v>1034.1000000000001</v>
      </c>
      <c r="I35" s="279">
        <v>1068.0500000000002</v>
      </c>
      <c r="J35" s="279">
        <v>1091.1000000000001</v>
      </c>
      <c r="K35" s="277">
        <v>1045</v>
      </c>
      <c r="L35" s="277">
        <v>988</v>
      </c>
      <c r="M35" s="277">
        <v>25.954840000000001</v>
      </c>
    </row>
    <row r="36" spans="1:13">
      <c r="A36" s="268">
        <v>26</v>
      </c>
      <c r="B36" s="277" t="s">
        <v>47</v>
      </c>
      <c r="C36" s="278">
        <v>1481.15</v>
      </c>
      <c r="D36" s="279">
        <v>1485.4833333333333</v>
      </c>
      <c r="E36" s="279">
        <v>1463.9166666666667</v>
      </c>
      <c r="F36" s="279">
        <v>1446.6833333333334</v>
      </c>
      <c r="G36" s="279">
        <v>1425.1166666666668</v>
      </c>
      <c r="H36" s="279">
        <v>1502.7166666666667</v>
      </c>
      <c r="I36" s="279">
        <v>1524.2833333333333</v>
      </c>
      <c r="J36" s="279">
        <v>1541.5166666666667</v>
      </c>
      <c r="K36" s="277">
        <v>1507.05</v>
      </c>
      <c r="L36" s="277">
        <v>1468.25</v>
      </c>
      <c r="M36" s="277">
        <v>4.77433</v>
      </c>
    </row>
    <row r="37" spans="1:13">
      <c r="A37" s="268">
        <v>27</v>
      </c>
      <c r="B37" s="277" t="s">
        <v>48</v>
      </c>
      <c r="C37" s="278">
        <v>109.65</v>
      </c>
      <c r="D37" s="279">
        <v>109.26666666666667</v>
      </c>
      <c r="E37" s="279">
        <v>107.38333333333333</v>
      </c>
      <c r="F37" s="279">
        <v>105.11666666666666</v>
      </c>
      <c r="G37" s="279">
        <v>103.23333333333332</v>
      </c>
      <c r="H37" s="279">
        <v>111.53333333333333</v>
      </c>
      <c r="I37" s="279">
        <v>113.41666666666669</v>
      </c>
      <c r="J37" s="279">
        <v>115.68333333333334</v>
      </c>
      <c r="K37" s="277">
        <v>111.15</v>
      </c>
      <c r="L37" s="277">
        <v>107</v>
      </c>
      <c r="M37" s="277">
        <v>72.614109999999997</v>
      </c>
    </row>
    <row r="38" spans="1:13">
      <c r="A38" s="268">
        <v>28</v>
      </c>
      <c r="B38" s="277" t="s">
        <v>305</v>
      </c>
      <c r="C38" s="278">
        <v>130.19999999999999</v>
      </c>
      <c r="D38" s="279">
        <v>128.16666666666666</v>
      </c>
      <c r="E38" s="279">
        <v>126.13333333333333</v>
      </c>
      <c r="F38" s="279">
        <v>122.06666666666666</v>
      </c>
      <c r="G38" s="279">
        <v>120.03333333333333</v>
      </c>
      <c r="H38" s="279">
        <v>132.23333333333332</v>
      </c>
      <c r="I38" s="279">
        <v>134.26666666666668</v>
      </c>
      <c r="J38" s="279">
        <v>138.33333333333331</v>
      </c>
      <c r="K38" s="277">
        <v>130.19999999999999</v>
      </c>
      <c r="L38" s="277">
        <v>124.1</v>
      </c>
      <c r="M38" s="277">
        <v>4.31412</v>
      </c>
    </row>
    <row r="39" spans="1:13">
      <c r="A39" s="268">
        <v>29</v>
      </c>
      <c r="B39" s="277" t="s">
        <v>938</v>
      </c>
      <c r="C39" s="278">
        <v>173.75</v>
      </c>
      <c r="D39" s="279">
        <v>176.31666666666669</v>
      </c>
      <c r="E39" s="279">
        <v>170.63333333333338</v>
      </c>
      <c r="F39" s="279">
        <v>167.51666666666668</v>
      </c>
      <c r="G39" s="279">
        <v>161.83333333333337</v>
      </c>
      <c r="H39" s="279">
        <v>179.43333333333339</v>
      </c>
      <c r="I39" s="279">
        <v>185.11666666666673</v>
      </c>
      <c r="J39" s="279">
        <v>188.23333333333341</v>
      </c>
      <c r="K39" s="277">
        <v>182</v>
      </c>
      <c r="L39" s="277">
        <v>173.2</v>
      </c>
      <c r="M39" s="277">
        <v>0.25095000000000001</v>
      </c>
    </row>
    <row r="40" spans="1:13">
      <c r="A40" s="268">
        <v>30</v>
      </c>
      <c r="B40" s="277" t="s">
        <v>306</v>
      </c>
      <c r="C40" s="278">
        <v>56.85</v>
      </c>
      <c r="D40" s="279">
        <v>57.183333333333337</v>
      </c>
      <c r="E40" s="279">
        <v>56.166666666666671</v>
      </c>
      <c r="F40" s="279">
        <v>55.483333333333334</v>
      </c>
      <c r="G40" s="279">
        <v>54.466666666666669</v>
      </c>
      <c r="H40" s="279">
        <v>57.866666666666674</v>
      </c>
      <c r="I40" s="279">
        <v>58.88333333333334</v>
      </c>
      <c r="J40" s="279">
        <v>59.566666666666677</v>
      </c>
      <c r="K40" s="277">
        <v>58.2</v>
      </c>
      <c r="L40" s="277">
        <v>56.5</v>
      </c>
      <c r="M40" s="277">
        <v>8.9238700000000009</v>
      </c>
    </row>
    <row r="41" spans="1:13">
      <c r="A41" s="268">
        <v>31</v>
      </c>
      <c r="B41" s="277" t="s">
        <v>49</v>
      </c>
      <c r="C41" s="278">
        <v>51.65</v>
      </c>
      <c r="D41" s="279">
        <v>51.716666666666669</v>
      </c>
      <c r="E41" s="279">
        <v>50.833333333333336</v>
      </c>
      <c r="F41" s="279">
        <v>50.016666666666666</v>
      </c>
      <c r="G41" s="279">
        <v>49.133333333333333</v>
      </c>
      <c r="H41" s="279">
        <v>52.533333333333339</v>
      </c>
      <c r="I41" s="279">
        <v>53.416666666666664</v>
      </c>
      <c r="J41" s="279">
        <v>54.233333333333341</v>
      </c>
      <c r="K41" s="277">
        <v>52.6</v>
      </c>
      <c r="L41" s="277">
        <v>50.9</v>
      </c>
      <c r="M41" s="277">
        <v>271.00529</v>
      </c>
    </row>
    <row r="42" spans="1:13">
      <c r="A42" s="268">
        <v>32</v>
      </c>
      <c r="B42" s="277" t="s">
        <v>51</v>
      </c>
      <c r="C42" s="278">
        <v>1695.75</v>
      </c>
      <c r="D42" s="279">
        <v>1707.7166666666665</v>
      </c>
      <c r="E42" s="279">
        <v>1679.0333333333328</v>
      </c>
      <c r="F42" s="279">
        <v>1662.3166666666664</v>
      </c>
      <c r="G42" s="279">
        <v>1633.6333333333328</v>
      </c>
      <c r="H42" s="279">
        <v>1724.4333333333329</v>
      </c>
      <c r="I42" s="279">
        <v>1753.1166666666668</v>
      </c>
      <c r="J42" s="279">
        <v>1769.833333333333</v>
      </c>
      <c r="K42" s="277">
        <v>1736.4</v>
      </c>
      <c r="L42" s="277">
        <v>1691</v>
      </c>
      <c r="M42" s="277">
        <v>13.00414</v>
      </c>
    </row>
    <row r="43" spans="1:13">
      <c r="A43" s="268">
        <v>33</v>
      </c>
      <c r="B43" s="277" t="s">
        <v>307</v>
      </c>
      <c r="C43" s="278">
        <v>127</v>
      </c>
      <c r="D43" s="279">
        <v>126.73333333333333</v>
      </c>
      <c r="E43" s="279">
        <v>125.36666666666667</v>
      </c>
      <c r="F43" s="279">
        <v>123.73333333333333</v>
      </c>
      <c r="G43" s="279">
        <v>122.36666666666667</v>
      </c>
      <c r="H43" s="279">
        <v>128.36666666666667</v>
      </c>
      <c r="I43" s="279">
        <v>129.73333333333332</v>
      </c>
      <c r="J43" s="279">
        <v>131.36666666666667</v>
      </c>
      <c r="K43" s="277">
        <v>128.1</v>
      </c>
      <c r="L43" s="277">
        <v>125.1</v>
      </c>
      <c r="M43" s="277">
        <v>3.2296999999999998</v>
      </c>
    </row>
    <row r="44" spans="1:13">
      <c r="A44" s="268">
        <v>34</v>
      </c>
      <c r="B44" s="277" t="s">
        <v>309</v>
      </c>
      <c r="C44" s="278">
        <v>939.85</v>
      </c>
      <c r="D44" s="279">
        <v>949.25</v>
      </c>
      <c r="E44" s="279">
        <v>924.6</v>
      </c>
      <c r="F44" s="279">
        <v>909.35</v>
      </c>
      <c r="G44" s="279">
        <v>884.7</v>
      </c>
      <c r="H44" s="279">
        <v>964.5</v>
      </c>
      <c r="I44" s="279">
        <v>989.15000000000009</v>
      </c>
      <c r="J44" s="279">
        <v>1004.4</v>
      </c>
      <c r="K44" s="277">
        <v>973.9</v>
      </c>
      <c r="L44" s="277">
        <v>934</v>
      </c>
      <c r="M44" s="277">
        <v>0.65281</v>
      </c>
    </row>
    <row r="45" spans="1:13">
      <c r="A45" s="268">
        <v>35</v>
      </c>
      <c r="B45" s="277" t="s">
        <v>308</v>
      </c>
      <c r="C45" s="278">
        <v>3469.8</v>
      </c>
      <c r="D45" s="279">
        <v>3470.7333333333336</v>
      </c>
      <c r="E45" s="279">
        <v>3422.4666666666672</v>
      </c>
      <c r="F45" s="279">
        <v>3375.1333333333337</v>
      </c>
      <c r="G45" s="279">
        <v>3326.8666666666672</v>
      </c>
      <c r="H45" s="279">
        <v>3518.0666666666671</v>
      </c>
      <c r="I45" s="279">
        <v>3566.3333333333335</v>
      </c>
      <c r="J45" s="279">
        <v>3613.666666666667</v>
      </c>
      <c r="K45" s="277">
        <v>3519</v>
      </c>
      <c r="L45" s="277">
        <v>3423.4</v>
      </c>
      <c r="M45" s="277">
        <v>0.81006999999999996</v>
      </c>
    </row>
    <row r="46" spans="1:13">
      <c r="A46" s="268">
        <v>36</v>
      </c>
      <c r="B46" s="277" t="s">
        <v>310</v>
      </c>
      <c r="C46" s="278">
        <v>4724.3</v>
      </c>
      <c r="D46" s="279">
        <v>4712.0999999999995</v>
      </c>
      <c r="E46" s="279">
        <v>4672.1999999999989</v>
      </c>
      <c r="F46" s="279">
        <v>4620.0999999999995</v>
      </c>
      <c r="G46" s="279">
        <v>4580.1999999999989</v>
      </c>
      <c r="H46" s="279">
        <v>4764.1999999999989</v>
      </c>
      <c r="I46" s="279">
        <v>4804.0999999999985</v>
      </c>
      <c r="J46" s="279">
        <v>4856.1999999999989</v>
      </c>
      <c r="K46" s="277">
        <v>4752</v>
      </c>
      <c r="L46" s="277">
        <v>4660</v>
      </c>
      <c r="M46" s="277">
        <v>0.17041999999999999</v>
      </c>
    </row>
    <row r="47" spans="1:13">
      <c r="A47" s="268">
        <v>37</v>
      </c>
      <c r="B47" s="277" t="s">
        <v>226</v>
      </c>
      <c r="C47" s="278">
        <v>722.4</v>
      </c>
      <c r="D47" s="279">
        <v>715.41666666666663</v>
      </c>
      <c r="E47" s="279">
        <v>696.98333333333323</v>
      </c>
      <c r="F47" s="279">
        <v>671.56666666666661</v>
      </c>
      <c r="G47" s="279">
        <v>653.13333333333321</v>
      </c>
      <c r="H47" s="279">
        <v>740.83333333333326</v>
      </c>
      <c r="I47" s="279">
        <v>759.26666666666665</v>
      </c>
      <c r="J47" s="279">
        <v>784.68333333333328</v>
      </c>
      <c r="K47" s="277">
        <v>733.85</v>
      </c>
      <c r="L47" s="277">
        <v>690</v>
      </c>
      <c r="M47" s="277">
        <v>11.518739999999999</v>
      </c>
    </row>
    <row r="48" spans="1:13">
      <c r="A48" s="268">
        <v>38</v>
      </c>
      <c r="B48" s="277" t="s">
        <v>53</v>
      </c>
      <c r="C48" s="278">
        <v>824.9</v>
      </c>
      <c r="D48" s="279">
        <v>823.73333333333323</v>
      </c>
      <c r="E48" s="279">
        <v>804.91666666666652</v>
      </c>
      <c r="F48" s="279">
        <v>784.93333333333328</v>
      </c>
      <c r="G48" s="279">
        <v>766.11666666666656</v>
      </c>
      <c r="H48" s="279">
        <v>843.71666666666647</v>
      </c>
      <c r="I48" s="279">
        <v>862.5333333333333</v>
      </c>
      <c r="J48" s="279">
        <v>882.51666666666642</v>
      </c>
      <c r="K48" s="277">
        <v>842.55</v>
      </c>
      <c r="L48" s="277">
        <v>803.75</v>
      </c>
      <c r="M48" s="277">
        <v>59.917070000000002</v>
      </c>
    </row>
    <row r="49" spans="1:13">
      <c r="A49" s="268">
        <v>39</v>
      </c>
      <c r="B49" s="277" t="s">
        <v>311</v>
      </c>
      <c r="C49" s="278">
        <v>439.25</v>
      </c>
      <c r="D49" s="279">
        <v>443.01666666666665</v>
      </c>
      <c r="E49" s="279">
        <v>432.63333333333333</v>
      </c>
      <c r="F49" s="279">
        <v>426.01666666666665</v>
      </c>
      <c r="G49" s="279">
        <v>415.63333333333333</v>
      </c>
      <c r="H49" s="279">
        <v>449.63333333333333</v>
      </c>
      <c r="I49" s="279">
        <v>460.01666666666665</v>
      </c>
      <c r="J49" s="279">
        <v>466.63333333333333</v>
      </c>
      <c r="K49" s="277">
        <v>453.4</v>
      </c>
      <c r="L49" s="277">
        <v>436.4</v>
      </c>
      <c r="M49" s="277">
        <v>4.2103799999999998</v>
      </c>
    </row>
    <row r="50" spans="1:13">
      <c r="A50" s="268">
        <v>40</v>
      </c>
      <c r="B50" s="277" t="s">
        <v>55</v>
      </c>
      <c r="C50" s="278">
        <v>478.95</v>
      </c>
      <c r="D50" s="279">
        <v>474.55</v>
      </c>
      <c r="E50" s="279">
        <v>464.5</v>
      </c>
      <c r="F50" s="279">
        <v>450.05</v>
      </c>
      <c r="G50" s="279">
        <v>440</v>
      </c>
      <c r="H50" s="279">
        <v>489</v>
      </c>
      <c r="I50" s="279">
        <v>499.05000000000007</v>
      </c>
      <c r="J50" s="279">
        <v>513.5</v>
      </c>
      <c r="K50" s="277">
        <v>484.6</v>
      </c>
      <c r="L50" s="277">
        <v>460.1</v>
      </c>
      <c r="M50" s="277">
        <v>896.12153000000001</v>
      </c>
    </row>
    <row r="51" spans="1:13">
      <c r="A51" s="268">
        <v>41</v>
      </c>
      <c r="B51" s="277" t="s">
        <v>56</v>
      </c>
      <c r="C51" s="278">
        <v>2985.4</v>
      </c>
      <c r="D51" s="279">
        <v>2974.0333333333333</v>
      </c>
      <c r="E51" s="279">
        <v>2917.9166666666665</v>
      </c>
      <c r="F51" s="279">
        <v>2850.4333333333334</v>
      </c>
      <c r="G51" s="279">
        <v>2794.3166666666666</v>
      </c>
      <c r="H51" s="279">
        <v>3041.5166666666664</v>
      </c>
      <c r="I51" s="279">
        <v>3097.6333333333332</v>
      </c>
      <c r="J51" s="279">
        <v>3165.1166666666663</v>
      </c>
      <c r="K51" s="277">
        <v>3030.15</v>
      </c>
      <c r="L51" s="277">
        <v>2906.55</v>
      </c>
      <c r="M51" s="277">
        <v>20.508199999999999</v>
      </c>
    </row>
    <row r="52" spans="1:13">
      <c r="A52" s="268">
        <v>42</v>
      </c>
      <c r="B52" s="277" t="s">
        <v>315</v>
      </c>
      <c r="C52" s="278">
        <v>167.4</v>
      </c>
      <c r="D52" s="279">
        <v>167.96666666666667</v>
      </c>
      <c r="E52" s="279">
        <v>163.93333333333334</v>
      </c>
      <c r="F52" s="279">
        <v>160.46666666666667</v>
      </c>
      <c r="G52" s="279">
        <v>156.43333333333334</v>
      </c>
      <c r="H52" s="279">
        <v>171.43333333333334</v>
      </c>
      <c r="I52" s="279">
        <v>175.4666666666667</v>
      </c>
      <c r="J52" s="279">
        <v>178.93333333333334</v>
      </c>
      <c r="K52" s="277">
        <v>172</v>
      </c>
      <c r="L52" s="277">
        <v>164.5</v>
      </c>
      <c r="M52" s="277">
        <v>18.57056</v>
      </c>
    </row>
    <row r="53" spans="1:13">
      <c r="A53" s="268">
        <v>43</v>
      </c>
      <c r="B53" s="277" t="s">
        <v>316</v>
      </c>
      <c r="C53" s="278">
        <v>416.65</v>
      </c>
      <c r="D53" s="279">
        <v>416.73333333333335</v>
      </c>
      <c r="E53" s="279">
        <v>402.4666666666667</v>
      </c>
      <c r="F53" s="279">
        <v>388.28333333333336</v>
      </c>
      <c r="G53" s="279">
        <v>374.01666666666671</v>
      </c>
      <c r="H53" s="279">
        <v>430.91666666666669</v>
      </c>
      <c r="I53" s="279">
        <v>445.18333333333334</v>
      </c>
      <c r="J53" s="279">
        <v>459.36666666666667</v>
      </c>
      <c r="K53" s="277">
        <v>431</v>
      </c>
      <c r="L53" s="277">
        <v>402.55</v>
      </c>
      <c r="M53" s="277">
        <v>8.8044499999999992</v>
      </c>
    </row>
    <row r="54" spans="1:13">
      <c r="A54" s="268">
        <v>44</v>
      </c>
      <c r="B54" s="277" t="s">
        <v>58</v>
      </c>
      <c r="C54" s="278">
        <v>6347.4</v>
      </c>
      <c r="D54" s="279">
        <v>6405.8</v>
      </c>
      <c r="E54" s="279">
        <v>6212.6</v>
      </c>
      <c r="F54" s="279">
        <v>6077.8</v>
      </c>
      <c r="G54" s="279">
        <v>5884.6</v>
      </c>
      <c r="H54" s="279">
        <v>6540.6</v>
      </c>
      <c r="I54" s="279">
        <v>6733.7999999999993</v>
      </c>
      <c r="J54" s="279">
        <v>6868.6</v>
      </c>
      <c r="K54" s="277">
        <v>6599</v>
      </c>
      <c r="L54" s="277">
        <v>6271</v>
      </c>
      <c r="M54" s="277">
        <v>21.580539999999999</v>
      </c>
    </row>
    <row r="55" spans="1:13">
      <c r="A55" s="268">
        <v>45</v>
      </c>
      <c r="B55" s="277" t="s">
        <v>232</v>
      </c>
      <c r="C55" s="278">
        <v>2660.15</v>
      </c>
      <c r="D55" s="279">
        <v>2684.5166666666669</v>
      </c>
      <c r="E55" s="279">
        <v>2597.6333333333337</v>
      </c>
      <c r="F55" s="279">
        <v>2535.1166666666668</v>
      </c>
      <c r="G55" s="279">
        <v>2448.2333333333336</v>
      </c>
      <c r="H55" s="279">
        <v>2747.0333333333338</v>
      </c>
      <c r="I55" s="279">
        <v>2833.916666666667</v>
      </c>
      <c r="J55" s="279">
        <v>2896.4333333333338</v>
      </c>
      <c r="K55" s="277">
        <v>2771.4</v>
      </c>
      <c r="L55" s="277">
        <v>2622</v>
      </c>
      <c r="M55" s="277">
        <v>0.78710999999999998</v>
      </c>
    </row>
    <row r="56" spans="1:13">
      <c r="A56" s="268">
        <v>46</v>
      </c>
      <c r="B56" s="277" t="s">
        <v>59</v>
      </c>
      <c r="C56" s="278">
        <v>3253</v>
      </c>
      <c r="D56" s="279">
        <v>3262.2000000000003</v>
      </c>
      <c r="E56" s="279">
        <v>3184.4000000000005</v>
      </c>
      <c r="F56" s="279">
        <v>3115.8</v>
      </c>
      <c r="G56" s="279">
        <v>3038.0000000000005</v>
      </c>
      <c r="H56" s="279">
        <v>3330.8000000000006</v>
      </c>
      <c r="I56" s="279">
        <v>3408.6000000000008</v>
      </c>
      <c r="J56" s="279">
        <v>3477.2000000000007</v>
      </c>
      <c r="K56" s="277">
        <v>3340</v>
      </c>
      <c r="L56" s="277">
        <v>3193.6</v>
      </c>
      <c r="M56" s="277">
        <v>170.70170999999999</v>
      </c>
    </row>
    <row r="57" spans="1:13">
      <c r="A57" s="268">
        <v>47</v>
      </c>
      <c r="B57" s="277" t="s">
        <v>60</v>
      </c>
      <c r="C57" s="278">
        <v>1257.5</v>
      </c>
      <c r="D57" s="279">
        <v>1257.9833333333333</v>
      </c>
      <c r="E57" s="279">
        <v>1241.5166666666667</v>
      </c>
      <c r="F57" s="279">
        <v>1225.5333333333333</v>
      </c>
      <c r="G57" s="279">
        <v>1209.0666666666666</v>
      </c>
      <c r="H57" s="279">
        <v>1273.9666666666667</v>
      </c>
      <c r="I57" s="279">
        <v>1290.4333333333334</v>
      </c>
      <c r="J57" s="279">
        <v>1306.4166666666667</v>
      </c>
      <c r="K57" s="277">
        <v>1274.45</v>
      </c>
      <c r="L57" s="277">
        <v>1242</v>
      </c>
      <c r="M57" s="277">
        <v>11.51253</v>
      </c>
    </row>
    <row r="58" spans="1:13">
      <c r="A58" s="268">
        <v>48</v>
      </c>
      <c r="B58" s="277" t="s">
        <v>317</v>
      </c>
      <c r="C58" s="278">
        <v>121.3</v>
      </c>
      <c r="D58" s="279">
        <v>117.41666666666667</v>
      </c>
      <c r="E58" s="279">
        <v>110.13333333333334</v>
      </c>
      <c r="F58" s="279">
        <v>98.966666666666669</v>
      </c>
      <c r="G58" s="279">
        <v>91.683333333333337</v>
      </c>
      <c r="H58" s="279">
        <v>128.58333333333334</v>
      </c>
      <c r="I58" s="279">
        <v>135.86666666666667</v>
      </c>
      <c r="J58" s="279">
        <v>147.03333333333336</v>
      </c>
      <c r="K58" s="277">
        <v>124.7</v>
      </c>
      <c r="L58" s="277">
        <v>106.25</v>
      </c>
      <c r="M58" s="277">
        <v>34.677619999999997</v>
      </c>
    </row>
    <row r="59" spans="1:13">
      <c r="A59" s="268">
        <v>49</v>
      </c>
      <c r="B59" s="277" t="s">
        <v>318</v>
      </c>
      <c r="C59" s="278">
        <v>128.6</v>
      </c>
      <c r="D59" s="279">
        <v>129.01666666666668</v>
      </c>
      <c r="E59" s="279">
        <v>124.63333333333335</v>
      </c>
      <c r="F59" s="279">
        <v>120.66666666666667</v>
      </c>
      <c r="G59" s="279">
        <v>116.28333333333335</v>
      </c>
      <c r="H59" s="279">
        <v>132.98333333333335</v>
      </c>
      <c r="I59" s="279">
        <v>137.36666666666667</v>
      </c>
      <c r="J59" s="279">
        <v>141.33333333333337</v>
      </c>
      <c r="K59" s="277">
        <v>133.4</v>
      </c>
      <c r="L59" s="277">
        <v>125.05</v>
      </c>
      <c r="M59" s="277">
        <v>63.017040000000001</v>
      </c>
    </row>
    <row r="60" spans="1:13" ht="12" customHeight="1">
      <c r="A60" s="268">
        <v>50</v>
      </c>
      <c r="B60" s="277" t="s">
        <v>233</v>
      </c>
      <c r="C60" s="278">
        <v>343.9</v>
      </c>
      <c r="D60" s="279">
        <v>346.63333333333338</v>
      </c>
      <c r="E60" s="279">
        <v>336.26666666666677</v>
      </c>
      <c r="F60" s="279">
        <v>328.63333333333338</v>
      </c>
      <c r="G60" s="279">
        <v>318.26666666666677</v>
      </c>
      <c r="H60" s="279">
        <v>354.26666666666677</v>
      </c>
      <c r="I60" s="279">
        <v>364.63333333333344</v>
      </c>
      <c r="J60" s="279">
        <v>372.26666666666677</v>
      </c>
      <c r="K60" s="277">
        <v>357</v>
      </c>
      <c r="L60" s="277">
        <v>339</v>
      </c>
      <c r="M60" s="277">
        <v>99.068479999999994</v>
      </c>
    </row>
    <row r="61" spans="1:13">
      <c r="A61" s="268">
        <v>51</v>
      </c>
      <c r="B61" s="277" t="s">
        <v>61</v>
      </c>
      <c r="C61" s="278">
        <v>48.7</v>
      </c>
      <c r="D61" s="279">
        <v>49</v>
      </c>
      <c r="E61" s="279">
        <v>48.05</v>
      </c>
      <c r="F61" s="279">
        <v>47.4</v>
      </c>
      <c r="G61" s="279">
        <v>46.449999999999996</v>
      </c>
      <c r="H61" s="279">
        <v>49.65</v>
      </c>
      <c r="I61" s="279">
        <v>50.6</v>
      </c>
      <c r="J61" s="279">
        <v>51.25</v>
      </c>
      <c r="K61" s="277">
        <v>49.95</v>
      </c>
      <c r="L61" s="277">
        <v>48.35</v>
      </c>
      <c r="M61" s="277">
        <v>274.24761999999998</v>
      </c>
    </row>
    <row r="62" spans="1:13">
      <c r="A62" s="268">
        <v>52</v>
      </c>
      <c r="B62" s="277" t="s">
        <v>62</v>
      </c>
      <c r="C62" s="278">
        <v>48.55</v>
      </c>
      <c r="D62" s="279">
        <v>49.20000000000001</v>
      </c>
      <c r="E62" s="279">
        <v>47.800000000000018</v>
      </c>
      <c r="F62" s="279">
        <v>47.050000000000011</v>
      </c>
      <c r="G62" s="279">
        <v>45.65000000000002</v>
      </c>
      <c r="H62" s="279">
        <v>49.950000000000017</v>
      </c>
      <c r="I62" s="279">
        <v>51.350000000000009</v>
      </c>
      <c r="J62" s="279">
        <v>52.100000000000016</v>
      </c>
      <c r="K62" s="277">
        <v>50.6</v>
      </c>
      <c r="L62" s="277">
        <v>48.45</v>
      </c>
      <c r="M62" s="277">
        <v>25.405049999999999</v>
      </c>
    </row>
    <row r="63" spans="1:13">
      <c r="A63" s="268">
        <v>53</v>
      </c>
      <c r="B63" s="277" t="s">
        <v>312</v>
      </c>
      <c r="C63" s="278">
        <v>1344.15</v>
      </c>
      <c r="D63" s="279">
        <v>1352.3833333333334</v>
      </c>
      <c r="E63" s="279">
        <v>1316.7666666666669</v>
      </c>
      <c r="F63" s="279">
        <v>1289.3833333333334</v>
      </c>
      <c r="G63" s="279">
        <v>1253.7666666666669</v>
      </c>
      <c r="H63" s="279">
        <v>1379.7666666666669</v>
      </c>
      <c r="I63" s="279">
        <v>1415.3833333333332</v>
      </c>
      <c r="J63" s="279">
        <v>1442.7666666666669</v>
      </c>
      <c r="K63" s="277">
        <v>1388</v>
      </c>
      <c r="L63" s="277">
        <v>1325</v>
      </c>
      <c r="M63" s="277">
        <v>0.61563999999999997</v>
      </c>
    </row>
    <row r="64" spans="1:13">
      <c r="A64" s="268">
        <v>54</v>
      </c>
      <c r="B64" s="277" t="s">
        <v>63</v>
      </c>
      <c r="C64" s="278">
        <v>1293.05</v>
      </c>
      <c r="D64" s="279">
        <v>1295.95</v>
      </c>
      <c r="E64" s="279">
        <v>1280.7</v>
      </c>
      <c r="F64" s="279">
        <v>1268.3499999999999</v>
      </c>
      <c r="G64" s="279">
        <v>1253.0999999999999</v>
      </c>
      <c r="H64" s="279">
        <v>1308.3000000000002</v>
      </c>
      <c r="I64" s="279">
        <v>1323.5500000000002</v>
      </c>
      <c r="J64" s="279">
        <v>1335.9000000000003</v>
      </c>
      <c r="K64" s="277">
        <v>1311.2</v>
      </c>
      <c r="L64" s="277">
        <v>1283.5999999999999</v>
      </c>
      <c r="M64" s="277">
        <v>7.9377500000000003</v>
      </c>
    </row>
    <row r="65" spans="1:13">
      <c r="A65" s="268">
        <v>55</v>
      </c>
      <c r="B65" s="277" t="s">
        <v>320</v>
      </c>
      <c r="C65" s="278">
        <v>5781.2</v>
      </c>
      <c r="D65" s="279">
        <v>5797.2333333333336</v>
      </c>
      <c r="E65" s="279">
        <v>5735.0166666666673</v>
      </c>
      <c r="F65" s="279">
        <v>5688.8333333333339</v>
      </c>
      <c r="G65" s="279">
        <v>5626.6166666666677</v>
      </c>
      <c r="H65" s="279">
        <v>5843.416666666667</v>
      </c>
      <c r="I65" s="279">
        <v>5905.6333333333341</v>
      </c>
      <c r="J65" s="279">
        <v>5951.8166666666666</v>
      </c>
      <c r="K65" s="277">
        <v>5859.45</v>
      </c>
      <c r="L65" s="277">
        <v>5751.05</v>
      </c>
      <c r="M65" s="277">
        <v>0.21356</v>
      </c>
    </row>
    <row r="66" spans="1:13">
      <c r="A66" s="268">
        <v>56</v>
      </c>
      <c r="B66" s="277" t="s">
        <v>234</v>
      </c>
      <c r="C66" s="278">
        <v>1268.5999999999999</v>
      </c>
      <c r="D66" s="279">
        <v>1267.2</v>
      </c>
      <c r="E66" s="279">
        <v>1246.4000000000001</v>
      </c>
      <c r="F66" s="279">
        <v>1224.2</v>
      </c>
      <c r="G66" s="279">
        <v>1203.4000000000001</v>
      </c>
      <c r="H66" s="279">
        <v>1289.4000000000001</v>
      </c>
      <c r="I66" s="279">
        <v>1310.1999999999998</v>
      </c>
      <c r="J66" s="279">
        <v>1332.4</v>
      </c>
      <c r="K66" s="277">
        <v>1288</v>
      </c>
      <c r="L66" s="277">
        <v>1245</v>
      </c>
      <c r="M66" s="277">
        <v>2.2354400000000001</v>
      </c>
    </row>
    <row r="67" spans="1:13">
      <c r="A67" s="268">
        <v>57</v>
      </c>
      <c r="B67" s="277" t="s">
        <v>321</v>
      </c>
      <c r="C67" s="278">
        <v>377.5</v>
      </c>
      <c r="D67" s="279">
        <v>382.26666666666665</v>
      </c>
      <c r="E67" s="279">
        <v>367.73333333333329</v>
      </c>
      <c r="F67" s="279">
        <v>357.96666666666664</v>
      </c>
      <c r="G67" s="279">
        <v>343.43333333333328</v>
      </c>
      <c r="H67" s="279">
        <v>392.0333333333333</v>
      </c>
      <c r="I67" s="279">
        <v>406.56666666666661</v>
      </c>
      <c r="J67" s="279">
        <v>416.33333333333331</v>
      </c>
      <c r="K67" s="277">
        <v>396.8</v>
      </c>
      <c r="L67" s="277">
        <v>372.5</v>
      </c>
      <c r="M67" s="277">
        <v>7.69367</v>
      </c>
    </row>
    <row r="68" spans="1:13">
      <c r="A68" s="268">
        <v>58</v>
      </c>
      <c r="B68" s="277" t="s">
        <v>65</v>
      </c>
      <c r="C68" s="278">
        <v>97.9</v>
      </c>
      <c r="D68" s="279">
        <v>98.116666666666674</v>
      </c>
      <c r="E68" s="279">
        <v>96.283333333333346</v>
      </c>
      <c r="F68" s="279">
        <v>94.666666666666671</v>
      </c>
      <c r="G68" s="279">
        <v>92.833333333333343</v>
      </c>
      <c r="H68" s="279">
        <v>99.733333333333348</v>
      </c>
      <c r="I68" s="279">
        <v>101.56666666666666</v>
      </c>
      <c r="J68" s="279">
        <v>103.18333333333335</v>
      </c>
      <c r="K68" s="277">
        <v>99.95</v>
      </c>
      <c r="L68" s="277">
        <v>96.5</v>
      </c>
      <c r="M68" s="277">
        <v>89.007810000000006</v>
      </c>
    </row>
    <row r="69" spans="1:13">
      <c r="A69" s="268">
        <v>59</v>
      </c>
      <c r="B69" s="277" t="s">
        <v>313</v>
      </c>
      <c r="C69" s="278">
        <v>656.65</v>
      </c>
      <c r="D69" s="279">
        <v>655.18333333333339</v>
      </c>
      <c r="E69" s="279">
        <v>646.36666666666679</v>
      </c>
      <c r="F69" s="279">
        <v>636.08333333333337</v>
      </c>
      <c r="G69" s="279">
        <v>627.26666666666677</v>
      </c>
      <c r="H69" s="279">
        <v>665.46666666666681</v>
      </c>
      <c r="I69" s="279">
        <v>674.28333333333342</v>
      </c>
      <c r="J69" s="279">
        <v>684.56666666666683</v>
      </c>
      <c r="K69" s="277">
        <v>664</v>
      </c>
      <c r="L69" s="277">
        <v>644.9</v>
      </c>
      <c r="M69" s="277">
        <v>7.5206999999999997</v>
      </c>
    </row>
    <row r="70" spans="1:13">
      <c r="A70" s="268">
        <v>60</v>
      </c>
      <c r="B70" s="277" t="s">
        <v>66</v>
      </c>
      <c r="C70" s="278">
        <v>519.45000000000005</v>
      </c>
      <c r="D70" s="279">
        <v>516.58333333333337</v>
      </c>
      <c r="E70" s="279">
        <v>512.16666666666674</v>
      </c>
      <c r="F70" s="279">
        <v>504.88333333333338</v>
      </c>
      <c r="G70" s="279">
        <v>500.46666666666675</v>
      </c>
      <c r="H70" s="279">
        <v>523.86666666666679</v>
      </c>
      <c r="I70" s="279">
        <v>528.28333333333353</v>
      </c>
      <c r="J70" s="279">
        <v>535.56666666666672</v>
      </c>
      <c r="K70" s="277">
        <v>521</v>
      </c>
      <c r="L70" s="277">
        <v>509.3</v>
      </c>
      <c r="M70" s="277">
        <v>13.196059999999999</v>
      </c>
    </row>
    <row r="71" spans="1:13">
      <c r="A71" s="268">
        <v>61</v>
      </c>
      <c r="B71" s="277" t="s">
        <v>67</v>
      </c>
      <c r="C71" s="278">
        <v>387.2</v>
      </c>
      <c r="D71" s="279">
        <v>385.15000000000003</v>
      </c>
      <c r="E71" s="279">
        <v>381.30000000000007</v>
      </c>
      <c r="F71" s="279">
        <v>375.40000000000003</v>
      </c>
      <c r="G71" s="279">
        <v>371.55000000000007</v>
      </c>
      <c r="H71" s="279">
        <v>391.05000000000007</v>
      </c>
      <c r="I71" s="279">
        <v>394.90000000000009</v>
      </c>
      <c r="J71" s="279">
        <v>400.80000000000007</v>
      </c>
      <c r="K71" s="277">
        <v>389</v>
      </c>
      <c r="L71" s="277">
        <v>379.25</v>
      </c>
      <c r="M71" s="277">
        <v>33.375709999999998</v>
      </c>
    </row>
    <row r="72" spans="1:13">
      <c r="A72" s="268">
        <v>62</v>
      </c>
      <c r="B72" s="277" t="s">
        <v>69</v>
      </c>
      <c r="C72" s="278">
        <v>569.15</v>
      </c>
      <c r="D72" s="279">
        <v>569.15</v>
      </c>
      <c r="E72" s="279">
        <v>562.79999999999995</v>
      </c>
      <c r="F72" s="279">
        <v>556.44999999999993</v>
      </c>
      <c r="G72" s="279">
        <v>550.09999999999991</v>
      </c>
      <c r="H72" s="279">
        <v>575.5</v>
      </c>
      <c r="I72" s="279">
        <v>581.85000000000014</v>
      </c>
      <c r="J72" s="279">
        <v>588.20000000000005</v>
      </c>
      <c r="K72" s="277">
        <v>575.5</v>
      </c>
      <c r="L72" s="277">
        <v>562.79999999999995</v>
      </c>
      <c r="M72" s="277">
        <v>108.3117</v>
      </c>
    </row>
    <row r="73" spans="1:13">
      <c r="A73" s="268">
        <v>63</v>
      </c>
      <c r="B73" s="277" t="s">
        <v>70</v>
      </c>
      <c r="C73" s="278">
        <v>38</v>
      </c>
      <c r="D73" s="279">
        <v>38.15</v>
      </c>
      <c r="E73" s="279">
        <v>37.349999999999994</v>
      </c>
      <c r="F73" s="279">
        <v>36.699999999999996</v>
      </c>
      <c r="G73" s="279">
        <v>35.899999999999991</v>
      </c>
      <c r="H73" s="279">
        <v>38.799999999999997</v>
      </c>
      <c r="I73" s="279">
        <v>39.599999999999994</v>
      </c>
      <c r="J73" s="279">
        <v>40.25</v>
      </c>
      <c r="K73" s="277">
        <v>38.950000000000003</v>
      </c>
      <c r="L73" s="277">
        <v>37.5</v>
      </c>
      <c r="M73" s="277">
        <v>395.43713000000002</v>
      </c>
    </row>
    <row r="74" spans="1:13">
      <c r="A74" s="268">
        <v>64</v>
      </c>
      <c r="B74" s="277" t="s">
        <v>71</v>
      </c>
      <c r="C74" s="278">
        <v>430.7</v>
      </c>
      <c r="D74" s="279">
        <v>432.4666666666667</v>
      </c>
      <c r="E74" s="279">
        <v>423.93333333333339</v>
      </c>
      <c r="F74" s="279">
        <v>417.16666666666669</v>
      </c>
      <c r="G74" s="279">
        <v>408.63333333333338</v>
      </c>
      <c r="H74" s="279">
        <v>439.23333333333341</v>
      </c>
      <c r="I74" s="279">
        <v>447.76666666666671</v>
      </c>
      <c r="J74" s="279">
        <v>454.53333333333342</v>
      </c>
      <c r="K74" s="277">
        <v>441</v>
      </c>
      <c r="L74" s="277">
        <v>425.7</v>
      </c>
      <c r="M74" s="277">
        <v>90.928870000000003</v>
      </c>
    </row>
    <row r="75" spans="1:13">
      <c r="A75" s="268">
        <v>65</v>
      </c>
      <c r="B75" s="277" t="s">
        <v>322</v>
      </c>
      <c r="C75" s="278">
        <v>559.85</v>
      </c>
      <c r="D75" s="279">
        <v>564.26666666666677</v>
      </c>
      <c r="E75" s="279">
        <v>553.58333333333348</v>
      </c>
      <c r="F75" s="279">
        <v>547.31666666666672</v>
      </c>
      <c r="G75" s="279">
        <v>536.63333333333344</v>
      </c>
      <c r="H75" s="279">
        <v>570.53333333333353</v>
      </c>
      <c r="I75" s="279">
        <v>581.2166666666667</v>
      </c>
      <c r="J75" s="279">
        <v>587.48333333333358</v>
      </c>
      <c r="K75" s="277">
        <v>574.95000000000005</v>
      </c>
      <c r="L75" s="277">
        <v>558</v>
      </c>
      <c r="M75" s="277">
        <v>1.41022</v>
      </c>
    </row>
    <row r="76" spans="1:13" s="16" customFormat="1">
      <c r="A76" s="268">
        <v>66</v>
      </c>
      <c r="B76" s="277" t="s">
        <v>324</v>
      </c>
      <c r="C76" s="278">
        <v>106.15</v>
      </c>
      <c r="D76" s="279">
        <v>106.2</v>
      </c>
      <c r="E76" s="279">
        <v>105.25</v>
      </c>
      <c r="F76" s="279">
        <v>104.35</v>
      </c>
      <c r="G76" s="279">
        <v>103.39999999999999</v>
      </c>
      <c r="H76" s="279">
        <v>107.10000000000001</v>
      </c>
      <c r="I76" s="279">
        <v>108.05000000000003</v>
      </c>
      <c r="J76" s="279">
        <v>108.95000000000002</v>
      </c>
      <c r="K76" s="277">
        <v>107.15</v>
      </c>
      <c r="L76" s="277">
        <v>105.3</v>
      </c>
      <c r="M76" s="277">
        <v>5.0159500000000001</v>
      </c>
    </row>
    <row r="77" spans="1:13" s="16" customFormat="1">
      <c r="A77" s="268">
        <v>67</v>
      </c>
      <c r="B77" s="277" t="s">
        <v>325</v>
      </c>
      <c r="C77" s="278">
        <v>2224.9</v>
      </c>
      <c r="D77" s="279">
        <v>2241.6</v>
      </c>
      <c r="E77" s="279">
        <v>2183.2999999999997</v>
      </c>
      <c r="F77" s="279">
        <v>2141.6999999999998</v>
      </c>
      <c r="G77" s="279">
        <v>2083.3999999999996</v>
      </c>
      <c r="H77" s="279">
        <v>2283.1999999999998</v>
      </c>
      <c r="I77" s="279">
        <v>2341.5</v>
      </c>
      <c r="J77" s="279">
        <v>2383.1</v>
      </c>
      <c r="K77" s="277">
        <v>2299.9</v>
      </c>
      <c r="L77" s="277">
        <v>2200</v>
      </c>
      <c r="M77" s="277">
        <v>1.07612</v>
      </c>
    </row>
    <row r="78" spans="1:13" s="16" customFormat="1">
      <c r="A78" s="268">
        <v>68</v>
      </c>
      <c r="B78" s="277" t="s">
        <v>326</v>
      </c>
      <c r="C78" s="278">
        <v>490.85</v>
      </c>
      <c r="D78" s="279">
        <v>493.25</v>
      </c>
      <c r="E78" s="279">
        <v>486.6</v>
      </c>
      <c r="F78" s="279">
        <v>482.35</v>
      </c>
      <c r="G78" s="279">
        <v>475.70000000000005</v>
      </c>
      <c r="H78" s="279">
        <v>497.5</v>
      </c>
      <c r="I78" s="279">
        <v>504.15</v>
      </c>
      <c r="J78" s="279">
        <v>508.4</v>
      </c>
      <c r="K78" s="277">
        <v>499.9</v>
      </c>
      <c r="L78" s="277">
        <v>489</v>
      </c>
      <c r="M78" s="277">
        <v>0.66196999999999995</v>
      </c>
    </row>
    <row r="79" spans="1:13" s="16" customFormat="1">
      <c r="A79" s="268">
        <v>69</v>
      </c>
      <c r="B79" s="277" t="s">
        <v>327</v>
      </c>
      <c r="C79" s="278">
        <v>68.05</v>
      </c>
      <c r="D79" s="279">
        <v>68.350000000000009</v>
      </c>
      <c r="E79" s="279">
        <v>67.15000000000002</v>
      </c>
      <c r="F79" s="279">
        <v>66.250000000000014</v>
      </c>
      <c r="G79" s="279">
        <v>65.050000000000026</v>
      </c>
      <c r="H79" s="279">
        <v>69.250000000000014</v>
      </c>
      <c r="I79" s="279">
        <v>70.45</v>
      </c>
      <c r="J79" s="279">
        <v>71.350000000000009</v>
      </c>
      <c r="K79" s="277">
        <v>69.55</v>
      </c>
      <c r="L79" s="277">
        <v>67.45</v>
      </c>
      <c r="M79" s="277">
        <v>13.99268</v>
      </c>
    </row>
    <row r="80" spans="1:13" s="16" customFormat="1">
      <c r="A80" s="268">
        <v>70</v>
      </c>
      <c r="B80" s="277" t="s">
        <v>72</v>
      </c>
      <c r="C80" s="278">
        <v>13264.7</v>
      </c>
      <c r="D80" s="279">
        <v>13270.9</v>
      </c>
      <c r="E80" s="279">
        <v>13043.8</v>
      </c>
      <c r="F80" s="279">
        <v>12822.9</v>
      </c>
      <c r="G80" s="279">
        <v>12595.8</v>
      </c>
      <c r="H80" s="279">
        <v>13491.8</v>
      </c>
      <c r="I80" s="279">
        <v>13718.900000000001</v>
      </c>
      <c r="J80" s="279">
        <v>13939.8</v>
      </c>
      <c r="K80" s="277">
        <v>13498</v>
      </c>
      <c r="L80" s="277">
        <v>13050</v>
      </c>
      <c r="M80" s="277">
        <v>0.47893999999999998</v>
      </c>
    </row>
    <row r="81" spans="1:13" s="16" customFormat="1">
      <c r="A81" s="268">
        <v>71</v>
      </c>
      <c r="B81" s="277" t="s">
        <v>74</v>
      </c>
      <c r="C81" s="278">
        <v>450.6</v>
      </c>
      <c r="D81" s="279">
        <v>454.41666666666669</v>
      </c>
      <c r="E81" s="279">
        <v>443.88333333333338</v>
      </c>
      <c r="F81" s="279">
        <v>437.16666666666669</v>
      </c>
      <c r="G81" s="279">
        <v>426.63333333333338</v>
      </c>
      <c r="H81" s="279">
        <v>461.13333333333338</v>
      </c>
      <c r="I81" s="279">
        <v>471.66666666666669</v>
      </c>
      <c r="J81" s="279">
        <v>478.38333333333338</v>
      </c>
      <c r="K81" s="277">
        <v>464.95</v>
      </c>
      <c r="L81" s="277">
        <v>447.7</v>
      </c>
      <c r="M81" s="277">
        <v>126.82375999999999</v>
      </c>
    </row>
    <row r="82" spans="1:13" s="16" customFormat="1">
      <c r="A82" s="268">
        <v>72</v>
      </c>
      <c r="B82" s="277" t="s">
        <v>328</v>
      </c>
      <c r="C82" s="278">
        <v>142.15</v>
      </c>
      <c r="D82" s="279">
        <v>141.61666666666667</v>
      </c>
      <c r="E82" s="279">
        <v>139.33333333333334</v>
      </c>
      <c r="F82" s="279">
        <v>136.51666666666668</v>
      </c>
      <c r="G82" s="279">
        <v>134.23333333333335</v>
      </c>
      <c r="H82" s="279">
        <v>144.43333333333334</v>
      </c>
      <c r="I82" s="279">
        <v>146.71666666666664</v>
      </c>
      <c r="J82" s="279">
        <v>149.53333333333333</v>
      </c>
      <c r="K82" s="277">
        <v>143.9</v>
      </c>
      <c r="L82" s="277">
        <v>138.80000000000001</v>
      </c>
      <c r="M82" s="277">
        <v>1.53271</v>
      </c>
    </row>
    <row r="83" spans="1:13" s="16" customFormat="1">
      <c r="A83" s="268">
        <v>73</v>
      </c>
      <c r="B83" s="277" t="s">
        <v>75</v>
      </c>
      <c r="C83" s="278">
        <v>3805.05</v>
      </c>
      <c r="D83" s="279">
        <v>3840.1666666666665</v>
      </c>
      <c r="E83" s="279">
        <v>3755.9333333333329</v>
      </c>
      <c r="F83" s="279">
        <v>3706.8166666666666</v>
      </c>
      <c r="G83" s="279">
        <v>3622.583333333333</v>
      </c>
      <c r="H83" s="279">
        <v>3889.2833333333328</v>
      </c>
      <c r="I83" s="279">
        <v>3973.5166666666664</v>
      </c>
      <c r="J83" s="279">
        <v>4022.6333333333328</v>
      </c>
      <c r="K83" s="277">
        <v>3924.4</v>
      </c>
      <c r="L83" s="277">
        <v>3791.05</v>
      </c>
      <c r="M83" s="277">
        <v>10.193</v>
      </c>
    </row>
    <row r="84" spans="1:13" s="16" customFormat="1">
      <c r="A84" s="268">
        <v>74</v>
      </c>
      <c r="B84" s="277" t="s">
        <v>314</v>
      </c>
      <c r="C84" s="278">
        <v>506.8</v>
      </c>
      <c r="D84" s="279">
        <v>508.33333333333331</v>
      </c>
      <c r="E84" s="279">
        <v>494.76666666666665</v>
      </c>
      <c r="F84" s="279">
        <v>482.73333333333335</v>
      </c>
      <c r="G84" s="279">
        <v>469.16666666666669</v>
      </c>
      <c r="H84" s="279">
        <v>520.36666666666656</v>
      </c>
      <c r="I84" s="279">
        <v>533.93333333333339</v>
      </c>
      <c r="J84" s="279">
        <v>545.96666666666658</v>
      </c>
      <c r="K84" s="277">
        <v>521.9</v>
      </c>
      <c r="L84" s="277">
        <v>496.3</v>
      </c>
      <c r="M84" s="277">
        <v>2.23041</v>
      </c>
    </row>
    <row r="85" spans="1:13" s="16" customFormat="1">
      <c r="A85" s="268">
        <v>75</v>
      </c>
      <c r="B85" s="277" t="s">
        <v>323</v>
      </c>
      <c r="C85" s="278">
        <v>102.65</v>
      </c>
      <c r="D85" s="279">
        <v>103.86666666666667</v>
      </c>
      <c r="E85" s="279">
        <v>100.28333333333335</v>
      </c>
      <c r="F85" s="279">
        <v>97.916666666666671</v>
      </c>
      <c r="G85" s="279">
        <v>94.333333333333343</v>
      </c>
      <c r="H85" s="279">
        <v>106.23333333333335</v>
      </c>
      <c r="I85" s="279">
        <v>109.81666666666666</v>
      </c>
      <c r="J85" s="279">
        <v>112.18333333333335</v>
      </c>
      <c r="K85" s="277">
        <v>107.45</v>
      </c>
      <c r="L85" s="277">
        <v>101.5</v>
      </c>
      <c r="M85" s="277">
        <v>11.306760000000001</v>
      </c>
    </row>
    <row r="86" spans="1:13" s="16" customFormat="1">
      <c r="A86" s="268">
        <v>76</v>
      </c>
      <c r="B86" s="277" t="s">
        <v>76</v>
      </c>
      <c r="C86" s="278">
        <v>366.65</v>
      </c>
      <c r="D86" s="279">
        <v>367.25</v>
      </c>
      <c r="E86" s="279">
        <v>360.9</v>
      </c>
      <c r="F86" s="279">
        <v>355.15</v>
      </c>
      <c r="G86" s="279">
        <v>348.79999999999995</v>
      </c>
      <c r="H86" s="279">
        <v>373</v>
      </c>
      <c r="I86" s="279">
        <v>379.35</v>
      </c>
      <c r="J86" s="279">
        <v>385.1</v>
      </c>
      <c r="K86" s="277">
        <v>373.6</v>
      </c>
      <c r="L86" s="277">
        <v>361.5</v>
      </c>
      <c r="M86" s="277">
        <v>34.700220000000002</v>
      </c>
    </row>
    <row r="87" spans="1:13" s="16" customFormat="1">
      <c r="A87" s="268">
        <v>77</v>
      </c>
      <c r="B87" s="277" t="s">
        <v>77</v>
      </c>
      <c r="C87" s="278">
        <v>102.1</v>
      </c>
      <c r="D87" s="279">
        <v>102.93333333333332</v>
      </c>
      <c r="E87" s="279">
        <v>100.56666666666665</v>
      </c>
      <c r="F87" s="279">
        <v>99.033333333333331</v>
      </c>
      <c r="G87" s="279">
        <v>96.666666666666657</v>
      </c>
      <c r="H87" s="279">
        <v>104.46666666666664</v>
      </c>
      <c r="I87" s="279">
        <v>106.83333333333331</v>
      </c>
      <c r="J87" s="279">
        <v>108.36666666666663</v>
      </c>
      <c r="K87" s="277">
        <v>105.3</v>
      </c>
      <c r="L87" s="277">
        <v>101.4</v>
      </c>
      <c r="M87" s="277">
        <v>127.86523</v>
      </c>
    </row>
    <row r="88" spans="1:13" s="16" customFormat="1">
      <c r="A88" s="268">
        <v>78</v>
      </c>
      <c r="B88" s="277" t="s">
        <v>332</v>
      </c>
      <c r="C88" s="278">
        <v>378.15</v>
      </c>
      <c r="D88" s="279">
        <v>373.8</v>
      </c>
      <c r="E88" s="279">
        <v>367.70000000000005</v>
      </c>
      <c r="F88" s="279">
        <v>357.25000000000006</v>
      </c>
      <c r="G88" s="279">
        <v>351.15000000000009</v>
      </c>
      <c r="H88" s="279">
        <v>384.25</v>
      </c>
      <c r="I88" s="279">
        <v>390.35</v>
      </c>
      <c r="J88" s="279">
        <v>400.79999999999995</v>
      </c>
      <c r="K88" s="277">
        <v>379.9</v>
      </c>
      <c r="L88" s="277">
        <v>363.35</v>
      </c>
      <c r="M88" s="277">
        <v>6.5805699999999998</v>
      </c>
    </row>
    <row r="89" spans="1:13" s="16" customFormat="1">
      <c r="A89" s="268">
        <v>79</v>
      </c>
      <c r="B89" s="277" t="s">
        <v>333</v>
      </c>
      <c r="C89" s="278">
        <v>377.05</v>
      </c>
      <c r="D89" s="279">
        <v>376.18333333333334</v>
      </c>
      <c r="E89" s="279">
        <v>368.36666666666667</v>
      </c>
      <c r="F89" s="279">
        <v>359.68333333333334</v>
      </c>
      <c r="G89" s="279">
        <v>351.86666666666667</v>
      </c>
      <c r="H89" s="279">
        <v>384.86666666666667</v>
      </c>
      <c r="I89" s="279">
        <v>392.68333333333339</v>
      </c>
      <c r="J89" s="279">
        <v>401.36666666666667</v>
      </c>
      <c r="K89" s="277">
        <v>384</v>
      </c>
      <c r="L89" s="277">
        <v>367.5</v>
      </c>
      <c r="M89" s="277">
        <v>3.6289699999999998</v>
      </c>
    </row>
    <row r="90" spans="1:13" s="16" customFormat="1">
      <c r="A90" s="268">
        <v>80</v>
      </c>
      <c r="B90" s="277" t="s">
        <v>335</v>
      </c>
      <c r="C90" s="278">
        <v>240.4</v>
      </c>
      <c r="D90" s="279">
        <v>240.78333333333333</v>
      </c>
      <c r="E90" s="279">
        <v>236.66666666666666</v>
      </c>
      <c r="F90" s="279">
        <v>232.93333333333334</v>
      </c>
      <c r="G90" s="279">
        <v>228.81666666666666</v>
      </c>
      <c r="H90" s="279">
        <v>244.51666666666665</v>
      </c>
      <c r="I90" s="279">
        <v>248.63333333333333</v>
      </c>
      <c r="J90" s="279">
        <v>252.36666666666665</v>
      </c>
      <c r="K90" s="277">
        <v>244.9</v>
      </c>
      <c r="L90" s="277">
        <v>237.05</v>
      </c>
      <c r="M90" s="277">
        <v>8.7247800000000009</v>
      </c>
    </row>
    <row r="91" spans="1:13" s="16" customFormat="1">
      <c r="A91" s="268">
        <v>81</v>
      </c>
      <c r="B91" s="277" t="s">
        <v>329</v>
      </c>
      <c r="C91" s="278">
        <v>447.45</v>
      </c>
      <c r="D91" s="279">
        <v>450.56666666666666</v>
      </c>
      <c r="E91" s="279">
        <v>439.13333333333333</v>
      </c>
      <c r="F91" s="279">
        <v>430.81666666666666</v>
      </c>
      <c r="G91" s="279">
        <v>419.38333333333333</v>
      </c>
      <c r="H91" s="279">
        <v>458.88333333333333</v>
      </c>
      <c r="I91" s="279">
        <v>470.31666666666661</v>
      </c>
      <c r="J91" s="279">
        <v>478.63333333333333</v>
      </c>
      <c r="K91" s="277">
        <v>462</v>
      </c>
      <c r="L91" s="277">
        <v>442.25</v>
      </c>
      <c r="M91" s="277">
        <v>2.3361900000000002</v>
      </c>
    </row>
    <row r="92" spans="1:13" s="16" customFormat="1">
      <c r="A92" s="268">
        <v>82</v>
      </c>
      <c r="B92" s="277" t="s">
        <v>78</v>
      </c>
      <c r="C92" s="278">
        <v>115.15</v>
      </c>
      <c r="D92" s="279">
        <v>115.71666666666665</v>
      </c>
      <c r="E92" s="279">
        <v>113.93333333333331</v>
      </c>
      <c r="F92" s="279">
        <v>112.71666666666665</v>
      </c>
      <c r="G92" s="279">
        <v>110.93333333333331</v>
      </c>
      <c r="H92" s="279">
        <v>116.93333333333331</v>
      </c>
      <c r="I92" s="279">
        <v>118.71666666666664</v>
      </c>
      <c r="J92" s="279">
        <v>119.93333333333331</v>
      </c>
      <c r="K92" s="277">
        <v>117.5</v>
      </c>
      <c r="L92" s="277">
        <v>114.5</v>
      </c>
      <c r="M92" s="277">
        <v>15.4703</v>
      </c>
    </row>
    <row r="93" spans="1:13" s="16" customFormat="1">
      <c r="A93" s="268">
        <v>83</v>
      </c>
      <c r="B93" s="277" t="s">
        <v>330</v>
      </c>
      <c r="C93" s="278">
        <v>248.85</v>
      </c>
      <c r="D93" s="279">
        <v>250.25</v>
      </c>
      <c r="E93" s="279">
        <v>246.6</v>
      </c>
      <c r="F93" s="279">
        <v>244.35</v>
      </c>
      <c r="G93" s="279">
        <v>240.7</v>
      </c>
      <c r="H93" s="279">
        <v>252.5</v>
      </c>
      <c r="I93" s="279">
        <v>256.14999999999998</v>
      </c>
      <c r="J93" s="279">
        <v>258.39999999999998</v>
      </c>
      <c r="K93" s="277">
        <v>253.9</v>
      </c>
      <c r="L93" s="277">
        <v>248</v>
      </c>
      <c r="M93" s="277">
        <v>1.8175699999999999</v>
      </c>
    </row>
    <row r="94" spans="1:13" s="16" customFormat="1">
      <c r="A94" s="268">
        <v>84</v>
      </c>
      <c r="B94" s="277" t="s">
        <v>338</v>
      </c>
      <c r="C94" s="278">
        <v>312.05</v>
      </c>
      <c r="D94" s="279">
        <v>312.33333333333331</v>
      </c>
      <c r="E94" s="279">
        <v>305.76666666666665</v>
      </c>
      <c r="F94" s="279">
        <v>299.48333333333335</v>
      </c>
      <c r="G94" s="279">
        <v>292.91666666666669</v>
      </c>
      <c r="H94" s="279">
        <v>318.61666666666662</v>
      </c>
      <c r="I94" s="279">
        <v>325.18333333333334</v>
      </c>
      <c r="J94" s="279">
        <v>331.46666666666658</v>
      </c>
      <c r="K94" s="277">
        <v>318.89999999999998</v>
      </c>
      <c r="L94" s="277">
        <v>306.05</v>
      </c>
      <c r="M94" s="277">
        <v>6.2945500000000001</v>
      </c>
    </row>
    <row r="95" spans="1:13" s="16" customFormat="1">
      <c r="A95" s="268">
        <v>85</v>
      </c>
      <c r="B95" s="277" t="s">
        <v>336</v>
      </c>
      <c r="C95" s="278">
        <v>858.75</v>
      </c>
      <c r="D95" s="279">
        <v>859.91666666666663</v>
      </c>
      <c r="E95" s="279">
        <v>849.83333333333326</v>
      </c>
      <c r="F95" s="279">
        <v>840.91666666666663</v>
      </c>
      <c r="G95" s="279">
        <v>830.83333333333326</v>
      </c>
      <c r="H95" s="279">
        <v>868.83333333333326</v>
      </c>
      <c r="I95" s="279">
        <v>878.91666666666652</v>
      </c>
      <c r="J95" s="279">
        <v>887.83333333333326</v>
      </c>
      <c r="K95" s="277">
        <v>870</v>
      </c>
      <c r="L95" s="277">
        <v>851</v>
      </c>
      <c r="M95" s="277">
        <v>0.81071000000000004</v>
      </c>
    </row>
    <row r="96" spans="1:13" s="16" customFormat="1">
      <c r="A96" s="268">
        <v>86</v>
      </c>
      <c r="B96" s="277" t="s">
        <v>337</v>
      </c>
      <c r="C96" s="278">
        <v>17.899999999999999</v>
      </c>
      <c r="D96" s="279">
        <v>18.083333333333332</v>
      </c>
      <c r="E96" s="279">
        <v>17.316666666666663</v>
      </c>
      <c r="F96" s="279">
        <v>16.733333333333331</v>
      </c>
      <c r="G96" s="279">
        <v>15.966666666666661</v>
      </c>
      <c r="H96" s="279">
        <v>18.666666666666664</v>
      </c>
      <c r="I96" s="279">
        <v>19.433333333333337</v>
      </c>
      <c r="J96" s="279">
        <v>20.016666666666666</v>
      </c>
      <c r="K96" s="277">
        <v>18.850000000000001</v>
      </c>
      <c r="L96" s="277">
        <v>17.5</v>
      </c>
      <c r="M96" s="277">
        <v>21.141220000000001</v>
      </c>
    </row>
    <row r="97" spans="1:13" s="16" customFormat="1">
      <c r="A97" s="268">
        <v>87</v>
      </c>
      <c r="B97" s="277" t="s">
        <v>339</v>
      </c>
      <c r="C97" s="278">
        <v>126.9</v>
      </c>
      <c r="D97" s="279">
        <v>127.61666666666667</v>
      </c>
      <c r="E97" s="279">
        <v>125.28333333333336</v>
      </c>
      <c r="F97" s="279">
        <v>123.66666666666669</v>
      </c>
      <c r="G97" s="279">
        <v>121.33333333333337</v>
      </c>
      <c r="H97" s="279">
        <v>129.23333333333335</v>
      </c>
      <c r="I97" s="279">
        <v>131.56666666666666</v>
      </c>
      <c r="J97" s="279">
        <v>133.18333333333334</v>
      </c>
      <c r="K97" s="277">
        <v>129.94999999999999</v>
      </c>
      <c r="L97" s="277">
        <v>126</v>
      </c>
      <c r="M97" s="277">
        <v>2.8056100000000002</v>
      </c>
    </row>
    <row r="98" spans="1:13" s="16" customFormat="1">
      <c r="A98" s="268">
        <v>88</v>
      </c>
      <c r="B98" s="277" t="s">
        <v>340</v>
      </c>
      <c r="C98" s="278">
        <v>2268.9</v>
      </c>
      <c r="D98" s="279">
        <v>2281.2166666666667</v>
      </c>
      <c r="E98" s="279">
        <v>2216.4333333333334</v>
      </c>
      <c r="F98" s="279">
        <v>2163.9666666666667</v>
      </c>
      <c r="G98" s="279">
        <v>2099.1833333333334</v>
      </c>
      <c r="H98" s="279">
        <v>2333.6833333333334</v>
      </c>
      <c r="I98" s="279">
        <v>2398.4666666666672</v>
      </c>
      <c r="J98" s="279">
        <v>2450.9333333333334</v>
      </c>
      <c r="K98" s="277">
        <v>2346</v>
      </c>
      <c r="L98" s="277">
        <v>2228.75</v>
      </c>
      <c r="M98" s="277">
        <v>7.6679999999999998E-2</v>
      </c>
    </row>
    <row r="99" spans="1:13" s="16" customFormat="1">
      <c r="A99" s="268">
        <v>89</v>
      </c>
      <c r="B99" s="277" t="s">
        <v>81</v>
      </c>
      <c r="C99" s="278">
        <v>573.95000000000005</v>
      </c>
      <c r="D99" s="279">
        <v>579.9</v>
      </c>
      <c r="E99" s="279">
        <v>565.9</v>
      </c>
      <c r="F99" s="279">
        <v>557.85</v>
      </c>
      <c r="G99" s="279">
        <v>543.85</v>
      </c>
      <c r="H99" s="279">
        <v>587.94999999999993</v>
      </c>
      <c r="I99" s="279">
        <v>601.94999999999993</v>
      </c>
      <c r="J99" s="279">
        <v>609.99999999999989</v>
      </c>
      <c r="K99" s="277">
        <v>593.9</v>
      </c>
      <c r="L99" s="277">
        <v>571.85</v>
      </c>
      <c r="M99" s="277">
        <v>5.3967499999999999</v>
      </c>
    </row>
    <row r="100" spans="1:13" s="16" customFormat="1">
      <c r="A100" s="268">
        <v>90</v>
      </c>
      <c r="B100" s="277" t="s">
        <v>334</v>
      </c>
      <c r="C100" s="278">
        <v>165.45</v>
      </c>
      <c r="D100" s="279">
        <v>167.53333333333333</v>
      </c>
      <c r="E100" s="279">
        <v>162.21666666666667</v>
      </c>
      <c r="F100" s="279">
        <v>158.98333333333335</v>
      </c>
      <c r="G100" s="279">
        <v>153.66666666666669</v>
      </c>
      <c r="H100" s="279">
        <v>170.76666666666665</v>
      </c>
      <c r="I100" s="279">
        <v>176.08333333333331</v>
      </c>
      <c r="J100" s="279">
        <v>179.31666666666663</v>
      </c>
      <c r="K100" s="277">
        <v>172.85</v>
      </c>
      <c r="L100" s="277">
        <v>164.3</v>
      </c>
      <c r="M100" s="277">
        <v>1.35172</v>
      </c>
    </row>
    <row r="101" spans="1:13">
      <c r="A101" s="268">
        <v>91</v>
      </c>
      <c r="B101" s="277" t="s">
        <v>341</v>
      </c>
      <c r="C101" s="278">
        <v>129.85</v>
      </c>
      <c r="D101" s="279">
        <v>129.9</v>
      </c>
      <c r="E101" s="279">
        <v>128.05000000000001</v>
      </c>
      <c r="F101" s="279">
        <v>126.25</v>
      </c>
      <c r="G101" s="279">
        <v>124.4</v>
      </c>
      <c r="H101" s="279">
        <v>131.70000000000002</v>
      </c>
      <c r="I101" s="279">
        <v>133.54999999999998</v>
      </c>
      <c r="J101" s="279">
        <v>135.35000000000002</v>
      </c>
      <c r="K101" s="277">
        <v>131.75</v>
      </c>
      <c r="L101" s="277">
        <v>128.1</v>
      </c>
      <c r="M101" s="277">
        <v>0.84040999999999999</v>
      </c>
    </row>
    <row r="102" spans="1:13">
      <c r="A102" s="268">
        <v>92</v>
      </c>
      <c r="B102" s="277" t="s">
        <v>342</v>
      </c>
      <c r="C102" s="278">
        <v>157.15</v>
      </c>
      <c r="D102" s="279">
        <v>158.26666666666668</v>
      </c>
      <c r="E102" s="279">
        <v>154.08333333333337</v>
      </c>
      <c r="F102" s="279">
        <v>151.01666666666668</v>
      </c>
      <c r="G102" s="279">
        <v>146.83333333333337</v>
      </c>
      <c r="H102" s="279">
        <v>161.33333333333337</v>
      </c>
      <c r="I102" s="279">
        <v>165.51666666666671</v>
      </c>
      <c r="J102" s="279">
        <v>168.58333333333337</v>
      </c>
      <c r="K102" s="277">
        <v>162.44999999999999</v>
      </c>
      <c r="L102" s="277">
        <v>155.19999999999999</v>
      </c>
      <c r="M102" s="277">
        <v>17.941800000000001</v>
      </c>
    </row>
    <row r="103" spans="1:13">
      <c r="A103" s="268">
        <v>93</v>
      </c>
      <c r="B103" s="277" t="s">
        <v>343</v>
      </c>
      <c r="C103" s="278">
        <v>87.1</v>
      </c>
      <c r="D103" s="279">
        <v>87.833333333333329</v>
      </c>
      <c r="E103" s="279">
        <v>84.766666666666652</v>
      </c>
      <c r="F103" s="279">
        <v>82.433333333333323</v>
      </c>
      <c r="G103" s="279">
        <v>79.366666666666646</v>
      </c>
      <c r="H103" s="279">
        <v>90.166666666666657</v>
      </c>
      <c r="I103" s="279">
        <v>93.233333333333348</v>
      </c>
      <c r="J103" s="279">
        <v>95.566666666666663</v>
      </c>
      <c r="K103" s="277">
        <v>90.9</v>
      </c>
      <c r="L103" s="277">
        <v>85.5</v>
      </c>
      <c r="M103" s="277">
        <v>42.426279999999998</v>
      </c>
    </row>
    <row r="104" spans="1:13">
      <c r="A104" s="268">
        <v>94</v>
      </c>
      <c r="B104" s="277" t="s">
        <v>82</v>
      </c>
      <c r="C104" s="278">
        <v>220.9</v>
      </c>
      <c r="D104" s="279">
        <v>217.38333333333335</v>
      </c>
      <c r="E104" s="279">
        <v>210.56666666666672</v>
      </c>
      <c r="F104" s="279">
        <v>200.23333333333338</v>
      </c>
      <c r="G104" s="279">
        <v>193.41666666666674</v>
      </c>
      <c r="H104" s="279">
        <v>227.7166666666667</v>
      </c>
      <c r="I104" s="279">
        <v>234.53333333333336</v>
      </c>
      <c r="J104" s="279">
        <v>244.86666666666667</v>
      </c>
      <c r="K104" s="277">
        <v>224.2</v>
      </c>
      <c r="L104" s="277">
        <v>207.05</v>
      </c>
      <c r="M104" s="277">
        <v>165.91574</v>
      </c>
    </row>
    <row r="105" spans="1:13">
      <c r="A105" s="268">
        <v>95</v>
      </c>
      <c r="B105" s="277" t="s">
        <v>344</v>
      </c>
      <c r="C105" s="278">
        <v>342.45</v>
      </c>
      <c r="D105" s="279">
        <v>344.75</v>
      </c>
      <c r="E105" s="279">
        <v>338.5</v>
      </c>
      <c r="F105" s="279">
        <v>334.55</v>
      </c>
      <c r="G105" s="279">
        <v>328.3</v>
      </c>
      <c r="H105" s="279">
        <v>348.7</v>
      </c>
      <c r="I105" s="279">
        <v>354.95</v>
      </c>
      <c r="J105" s="279">
        <v>358.9</v>
      </c>
      <c r="K105" s="277">
        <v>351</v>
      </c>
      <c r="L105" s="277">
        <v>340.8</v>
      </c>
      <c r="M105" s="277">
        <v>0.39322000000000001</v>
      </c>
    </row>
    <row r="106" spans="1:13">
      <c r="A106" s="268">
        <v>96</v>
      </c>
      <c r="B106" s="277" t="s">
        <v>83</v>
      </c>
      <c r="C106" s="278">
        <v>661.7</v>
      </c>
      <c r="D106" s="279">
        <v>665.66666666666663</v>
      </c>
      <c r="E106" s="279">
        <v>653.5333333333333</v>
      </c>
      <c r="F106" s="279">
        <v>645.36666666666667</v>
      </c>
      <c r="G106" s="279">
        <v>633.23333333333335</v>
      </c>
      <c r="H106" s="279">
        <v>673.83333333333326</v>
      </c>
      <c r="I106" s="279">
        <v>685.9666666666667</v>
      </c>
      <c r="J106" s="279">
        <v>694.13333333333321</v>
      </c>
      <c r="K106" s="277">
        <v>677.8</v>
      </c>
      <c r="L106" s="277">
        <v>657.5</v>
      </c>
      <c r="M106" s="277">
        <v>59.181539999999998</v>
      </c>
    </row>
    <row r="107" spans="1:13">
      <c r="A107" s="268">
        <v>97</v>
      </c>
      <c r="B107" s="277" t="s">
        <v>84</v>
      </c>
      <c r="C107" s="278">
        <v>134.1</v>
      </c>
      <c r="D107" s="279">
        <v>134.51666666666665</v>
      </c>
      <c r="E107" s="279">
        <v>132.33333333333331</v>
      </c>
      <c r="F107" s="279">
        <v>130.56666666666666</v>
      </c>
      <c r="G107" s="279">
        <v>128.38333333333333</v>
      </c>
      <c r="H107" s="279">
        <v>136.2833333333333</v>
      </c>
      <c r="I107" s="279">
        <v>138.46666666666664</v>
      </c>
      <c r="J107" s="279">
        <v>140.23333333333329</v>
      </c>
      <c r="K107" s="277">
        <v>136.69999999999999</v>
      </c>
      <c r="L107" s="277">
        <v>132.75</v>
      </c>
      <c r="M107" s="277">
        <v>141.23442</v>
      </c>
    </row>
    <row r="108" spans="1:13">
      <c r="A108" s="268">
        <v>98</v>
      </c>
      <c r="B108" s="285" t="s">
        <v>345</v>
      </c>
      <c r="C108" s="278">
        <v>330.3</v>
      </c>
      <c r="D108" s="279">
        <v>331.26666666666665</v>
      </c>
      <c r="E108" s="279">
        <v>327.0333333333333</v>
      </c>
      <c r="F108" s="279">
        <v>323.76666666666665</v>
      </c>
      <c r="G108" s="279">
        <v>319.5333333333333</v>
      </c>
      <c r="H108" s="279">
        <v>334.5333333333333</v>
      </c>
      <c r="I108" s="279">
        <v>338.76666666666665</v>
      </c>
      <c r="J108" s="279">
        <v>342.0333333333333</v>
      </c>
      <c r="K108" s="277">
        <v>335.5</v>
      </c>
      <c r="L108" s="277">
        <v>328</v>
      </c>
      <c r="M108" s="277">
        <v>3.12629</v>
      </c>
    </row>
    <row r="109" spans="1:13">
      <c r="A109" s="268">
        <v>99</v>
      </c>
      <c r="B109" s="277" t="s">
        <v>85</v>
      </c>
      <c r="C109" s="278">
        <v>1392.15</v>
      </c>
      <c r="D109" s="279">
        <v>1401.7333333333333</v>
      </c>
      <c r="E109" s="279">
        <v>1375.4166666666667</v>
      </c>
      <c r="F109" s="279">
        <v>1358.6833333333334</v>
      </c>
      <c r="G109" s="279">
        <v>1332.3666666666668</v>
      </c>
      <c r="H109" s="279">
        <v>1418.4666666666667</v>
      </c>
      <c r="I109" s="279">
        <v>1444.7833333333333</v>
      </c>
      <c r="J109" s="279">
        <v>1461.5166666666667</v>
      </c>
      <c r="K109" s="277">
        <v>1428.05</v>
      </c>
      <c r="L109" s="277">
        <v>1385</v>
      </c>
      <c r="M109" s="277">
        <v>6.3284599999999998</v>
      </c>
    </row>
    <row r="110" spans="1:13">
      <c r="A110" s="268">
        <v>100</v>
      </c>
      <c r="B110" s="277" t="s">
        <v>86</v>
      </c>
      <c r="C110" s="278">
        <v>451.65</v>
      </c>
      <c r="D110" s="279">
        <v>452.58333333333331</v>
      </c>
      <c r="E110" s="279">
        <v>445.16666666666663</v>
      </c>
      <c r="F110" s="279">
        <v>438.68333333333334</v>
      </c>
      <c r="G110" s="279">
        <v>431.26666666666665</v>
      </c>
      <c r="H110" s="279">
        <v>459.06666666666661</v>
      </c>
      <c r="I110" s="279">
        <v>466.48333333333323</v>
      </c>
      <c r="J110" s="279">
        <v>472.96666666666658</v>
      </c>
      <c r="K110" s="277">
        <v>460</v>
      </c>
      <c r="L110" s="277">
        <v>446.1</v>
      </c>
      <c r="M110" s="277">
        <v>14.14955</v>
      </c>
    </row>
    <row r="111" spans="1:13">
      <c r="A111" s="268">
        <v>101</v>
      </c>
      <c r="B111" s="277" t="s">
        <v>236</v>
      </c>
      <c r="C111" s="278">
        <v>813.1</v>
      </c>
      <c r="D111" s="279">
        <v>810.98333333333323</v>
      </c>
      <c r="E111" s="279">
        <v>802.56666666666649</v>
      </c>
      <c r="F111" s="279">
        <v>792.0333333333333</v>
      </c>
      <c r="G111" s="279">
        <v>783.61666666666656</v>
      </c>
      <c r="H111" s="279">
        <v>821.51666666666642</v>
      </c>
      <c r="I111" s="279">
        <v>829.93333333333317</v>
      </c>
      <c r="J111" s="279">
        <v>840.46666666666636</v>
      </c>
      <c r="K111" s="277">
        <v>819.4</v>
      </c>
      <c r="L111" s="277">
        <v>800.45</v>
      </c>
      <c r="M111" s="277">
        <v>3.5236000000000001</v>
      </c>
    </row>
    <row r="112" spans="1:13">
      <c r="A112" s="268">
        <v>102</v>
      </c>
      <c r="B112" s="277" t="s">
        <v>346</v>
      </c>
      <c r="C112" s="278">
        <v>568.29999999999995</v>
      </c>
      <c r="D112" s="279">
        <v>575.01666666666665</v>
      </c>
      <c r="E112" s="279">
        <v>553.33333333333326</v>
      </c>
      <c r="F112" s="279">
        <v>538.36666666666656</v>
      </c>
      <c r="G112" s="279">
        <v>516.68333333333317</v>
      </c>
      <c r="H112" s="279">
        <v>589.98333333333335</v>
      </c>
      <c r="I112" s="279">
        <v>611.66666666666674</v>
      </c>
      <c r="J112" s="279">
        <v>626.63333333333344</v>
      </c>
      <c r="K112" s="277">
        <v>596.70000000000005</v>
      </c>
      <c r="L112" s="277">
        <v>560.04999999999995</v>
      </c>
      <c r="M112" s="277">
        <v>1.4654</v>
      </c>
    </row>
    <row r="113" spans="1:13">
      <c r="A113" s="268">
        <v>103</v>
      </c>
      <c r="B113" s="277" t="s">
        <v>331</v>
      </c>
      <c r="C113" s="278">
        <v>1723.65</v>
      </c>
      <c r="D113" s="279">
        <v>1730.95</v>
      </c>
      <c r="E113" s="279">
        <v>1681.9</v>
      </c>
      <c r="F113" s="279">
        <v>1640.15</v>
      </c>
      <c r="G113" s="279">
        <v>1591.1000000000001</v>
      </c>
      <c r="H113" s="279">
        <v>1772.7</v>
      </c>
      <c r="I113" s="279">
        <v>1821.7499999999998</v>
      </c>
      <c r="J113" s="279">
        <v>1863.5</v>
      </c>
      <c r="K113" s="277">
        <v>1780</v>
      </c>
      <c r="L113" s="277">
        <v>1689.2</v>
      </c>
      <c r="M113" s="277">
        <v>0.66108999999999996</v>
      </c>
    </row>
    <row r="114" spans="1:13">
      <c r="A114" s="268">
        <v>104</v>
      </c>
      <c r="B114" s="277" t="s">
        <v>237</v>
      </c>
      <c r="C114" s="278">
        <v>246</v>
      </c>
      <c r="D114" s="279">
        <v>244.78333333333333</v>
      </c>
      <c r="E114" s="279">
        <v>242.61666666666667</v>
      </c>
      <c r="F114" s="279">
        <v>239.23333333333335</v>
      </c>
      <c r="G114" s="279">
        <v>237.06666666666669</v>
      </c>
      <c r="H114" s="279">
        <v>248.16666666666666</v>
      </c>
      <c r="I114" s="279">
        <v>250.33333333333334</v>
      </c>
      <c r="J114" s="279">
        <v>253.71666666666664</v>
      </c>
      <c r="K114" s="277">
        <v>246.95</v>
      </c>
      <c r="L114" s="277">
        <v>241.4</v>
      </c>
      <c r="M114" s="277">
        <v>5.9790400000000004</v>
      </c>
    </row>
    <row r="115" spans="1:13">
      <c r="A115" s="268">
        <v>105</v>
      </c>
      <c r="B115" s="277" t="s">
        <v>235</v>
      </c>
      <c r="C115" s="278">
        <v>124.3</v>
      </c>
      <c r="D115" s="279">
        <v>125.10000000000001</v>
      </c>
      <c r="E115" s="279">
        <v>123.20000000000002</v>
      </c>
      <c r="F115" s="279">
        <v>122.10000000000001</v>
      </c>
      <c r="G115" s="279">
        <v>120.20000000000002</v>
      </c>
      <c r="H115" s="279">
        <v>126.20000000000002</v>
      </c>
      <c r="I115" s="279">
        <v>128.10000000000002</v>
      </c>
      <c r="J115" s="279">
        <v>129.20000000000002</v>
      </c>
      <c r="K115" s="277">
        <v>127</v>
      </c>
      <c r="L115" s="277">
        <v>124</v>
      </c>
      <c r="M115" s="277">
        <v>9.5796399999999995</v>
      </c>
    </row>
    <row r="116" spans="1:13">
      <c r="A116" s="268">
        <v>106</v>
      </c>
      <c r="B116" s="277" t="s">
        <v>87</v>
      </c>
      <c r="C116" s="278">
        <v>393.3</v>
      </c>
      <c r="D116" s="279">
        <v>391.09999999999997</v>
      </c>
      <c r="E116" s="279">
        <v>387.19999999999993</v>
      </c>
      <c r="F116" s="279">
        <v>381.09999999999997</v>
      </c>
      <c r="G116" s="279">
        <v>377.19999999999993</v>
      </c>
      <c r="H116" s="279">
        <v>397.19999999999993</v>
      </c>
      <c r="I116" s="279">
        <v>401.09999999999991</v>
      </c>
      <c r="J116" s="279">
        <v>407.19999999999993</v>
      </c>
      <c r="K116" s="277">
        <v>395</v>
      </c>
      <c r="L116" s="277">
        <v>385</v>
      </c>
      <c r="M116" s="277">
        <v>9.9960199999999997</v>
      </c>
    </row>
    <row r="117" spans="1:13">
      <c r="A117" s="268">
        <v>107</v>
      </c>
      <c r="B117" s="277" t="s">
        <v>347</v>
      </c>
      <c r="C117" s="278">
        <v>297.8</v>
      </c>
      <c r="D117" s="279">
        <v>297.75000000000006</v>
      </c>
      <c r="E117" s="279">
        <v>292.65000000000009</v>
      </c>
      <c r="F117" s="279">
        <v>287.50000000000006</v>
      </c>
      <c r="G117" s="279">
        <v>282.40000000000009</v>
      </c>
      <c r="H117" s="279">
        <v>302.90000000000009</v>
      </c>
      <c r="I117" s="279">
        <v>308.00000000000011</v>
      </c>
      <c r="J117" s="279">
        <v>313.15000000000009</v>
      </c>
      <c r="K117" s="277">
        <v>302.85000000000002</v>
      </c>
      <c r="L117" s="277">
        <v>292.60000000000002</v>
      </c>
      <c r="M117" s="277">
        <v>3.7255600000000002</v>
      </c>
    </row>
    <row r="118" spans="1:13">
      <c r="A118" s="268">
        <v>108</v>
      </c>
      <c r="B118" s="277" t="s">
        <v>88</v>
      </c>
      <c r="C118" s="278">
        <v>481.05</v>
      </c>
      <c r="D118" s="279">
        <v>484.88333333333338</v>
      </c>
      <c r="E118" s="279">
        <v>474.56666666666678</v>
      </c>
      <c r="F118" s="279">
        <v>468.08333333333337</v>
      </c>
      <c r="G118" s="279">
        <v>457.76666666666677</v>
      </c>
      <c r="H118" s="279">
        <v>491.36666666666679</v>
      </c>
      <c r="I118" s="279">
        <v>501.68333333333339</v>
      </c>
      <c r="J118" s="279">
        <v>508.1666666666668</v>
      </c>
      <c r="K118" s="277">
        <v>495.2</v>
      </c>
      <c r="L118" s="277">
        <v>478.4</v>
      </c>
      <c r="M118" s="277">
        <v>30.731100000000001</v>
      </c>
    </row>
    <row r="119" spans="1:13">
      <c r="A119" s="268">
        <v>109</v>
      </c>
      <c r="B119" s="277" t="s">
        <v>238</v>
      </c>
      <c r="C119" s="278">
        <v>726.65</v>
      </c>
      <c r="D119" s="279">
        <v>717.88333333333333</v>
      </c>
      <c r="E119" s="279">
        <v>700.76666666666665</v>
      </c>
      <c r="F119" s="279">
        <v>674.88333333333333</v>
      </c>
      <c r="G119" s="279">
        <v>657.76666666666665</v>
      </c>
      <c r="H119" s="279">
        <v>743.76666666666665</v>
      </c>
      <c r="I119" s="279">
        <v>760.88333333333321</v>
      </c>
      <c r="J119" s="279">
        <v>786.76666666666665</v>
      </c>
      <c r="K119" s="277">
        <v>735</v>
      </c>
      <c r="L119" s="277">
        <v>692</v>
      </c>
      <c r="M119" s="277">
        <v>1.90639</v>
      </c>
    </row>
    <row r="120" spans="1:13">
      <c r="A120" s="268">
        <v>110</v>
      </c>
      <c r="B120" s="277" t="s">
        <v>348</v>
      </c>
      <c r="C120" s="278">
        <v>78.3</v>
      </c>
      <c r="D120" s="279">
        <v>78.25</v>
      </c>
      <c r="E120" s="279">
        <v>76.599999999999994</v>
      </c>
      <c r="F120" s="279">
        <v>74.899999999999991</v>
      </c>
      <c r="G120" s="279">
        <v>73.249999999999986</v>
      </c>
      <c r="H120" s="279">
        <v>79.95</v>
      </c>
      <c r="I120" s="279">
        <v>81.600000000000009</v>
      </c>
      <c r="J120" s="279">
        <v>83.300000000000011</v>
      </c>
      <c r="K120" s="277">
        <v>79.900000000000006</v>
      </c>
      <c r="L120" s="277">
        <v>76.55</v>
      </c>
      <c r="M120" s="277">
        <v>1.90829</v>
      </c>
    </row>
    <row r="121" spans="1:13">
      <c r="A121" s="268">
        <v>111</v>
      </c>
      <c r="B121" s="277" t="s">
        <v>355</v>
      </c>
      <c r="C121" s="278">
        <v>282.05</v>
      </c>
      <c r="D121" s="279">
        <v>281.01666666666671</v>
      </c>
      <c r="E121" s="279">
        <v>278.13333333333344</v>
      </c>
      <c r="F121" s="279">
        <v>274.21666666666675</v>
      </c>
      <c r="G121" s="279">
        <v>271.33333333333348</v>
      </c>
      <c r="H121" s="279">
        <v>284.93333333333339</v>
      </c>
      <c r="I121" s="279">
        <v>287.81666666666672</v>
      </c>
      <c r="J121" s="279">
        <v>291.73333333333335</v>
      </c>
      <c r="K121" s="277">
        <v>283.89999999999998</v>
      </c>
      <c r="L121" s="277">
        <v>277.10000000000002</v>
      </c>
      <c r="M121" s="277">
        <v>4.7818800000000001</v>
      </c>
    </row>
    <row r="122" spans="1:13">
      <c r="A122" s="268">
        <v>112</v>
      </c>
      <c r="B122" s="277" t="s">
        <v>356</v>
      </c>
      <c r="C122" s="278">
        <v>182.35</v>
      </c>
      <c r="D122" s="279">
        <v>183</v>
      </c>
      <c r="E122" s="279">
        <v>178.2</v>
      </c>
      <c r="F122" s="279">
        <v>174.04999999999998</v>
      </c>
      <c r="G122" s="279">
        <v>169.24999999999997</v>
      </c>
      <c r="H122" s="279">
        <v>187.15</v>
      </c>
      <c r="I122" s="279">
        <v>191.95000000000002</v>
      </c>
      <c r="J122" s="279">
        <v>196.10000000000002</v>
      </c>
      <c r="K122" s="277">
        <v>187.8</v>
      </c>
      <c r="L122" s="277">
        <v>178.85</v>
      </c>
      <c r="M122" s="277">
        <v>14.40718</v>
      </c>
    </row>
    <row r="123" spans="1:13">
      <c r="A123" s="268">
        <v>113</v>
      </c>
      <c r="B123" s="277" t="s">
        <v>349</v>
      </c>
      <c r="C123" s="278">
        <v>81.400000000000006</v>
      </c>
      <c r="D123" s="279">
        <v>81.733333333333334</v>
      </c>
      <c r="E123" s="279">
        <v>80.466666666666669</v>
      </c>
      <c r="F123" s="279">
        <v>79.533333333333331</v>
      </c>
      <c r="G123" s="279">
        <v>78.266666666666666</v>
      </c>
      <c r="H123" s="279">
        <v>82.666666666666671</v>
      </c>
      <c r="I123" s="279">
        <v>83.933333333333351</v>
      </c>
      <c r="J123" s="279">
        <v>84.866666666666674</v>
      </c>
      <c r="K123" s="277">
        <v>83</v>
      </c>
      <c r="L123" s="277">
        <v>80.8</v>
      </c>
      <c r="M123" s="277">
        <v>10.532220000000001</v>
      </c>
    </row>
    <row r="124" spans="1:13">
      <c r="A124" s="268">
        <v>114</v>
      </c>
      <c r="B124" s="277" t="s">
        <v>350</v>
      </c>
      <c r="C124" s="278">
        <v>342.65</v>
      </c>
      <c r="D124" s="279">
        <v>333.71666666666664</v>
      </c>
      <c r="E124" s="279">
        <v>322.23333333333329</v>
      </c>
      <c r="F124" s="279">
        <v>301.81666666666666</v>
      </c>
      <c r="G124" s="279">
        <v>290.33333333333331</v>
      </c>
      <c r="H124" s="279">
        <v>354.13333333333327</v>
      </c>
      <c r="I124" s="279">
        <v>365.61666666666662</v>
      </c>
      <c r="J124" s="279">
        <v>386.03333333333325</v>
      </c>
      <c r="K124" s="277">
        <v>345.2</v>
      </c>
      <c r="L124" s="277">
        <v>313.3</v>
      </c>
      <c r="M124" s="277">
        <v>2.32558</v>
      </c>
    </row>
    <row r="125" spans="1:13">
      <c r="A125" s="268">
        <v>115</v>
      </c>
      <c r="B125" s="277" t="s">
        <v>351</v>
      </c>
      <c r="C125" s="278">
        <v>534.45000000000005</v>
      </c>
      <c r="D125" s="279">
        <v>535</v>
      </c>
      <c r="E125" s="279">
        <v>522.54999999999995</v>
      </c>
      <c r="F125" s="279">
        <v>510.65</v>
      </c>
      <c r="G125" s="279">
        <v>498.19999999999993</v>
      </c>
      <c r="H125" s="279">
        <v>546.9</v>
      </c>
      <c r="I125" s="279">
        <v>559.35</v>
      </c>
      <c r="J125" s="279">
        <v>571.25</v>
      </c>
      <c r="K125" s="277">
        <v>547.45000000000005</v>
      </c>
      <c r="L125" s="277">
        <v>523.1</v>
      </c>
      <c r="M125" s="277">
        <v>8.2663799999999998</v>
      </c>
    </row>
    <row r="126" spans="1:13">
      <c r="A126" s="268">
        <v>116</v>
      </c>
      <c r="B126" s="277" t="s">
        <v>352</v>
      </c>
      <c r="C126" s="278">
        <v>89.95</v>
      </c>
      <c r="D126" s="279">
        <v>90.033333333333346</v>
      </c>
      <c r="E126" s="279">
        <v>89.366666666666688</v>
      </c>
      <c r="F126" s="279">
        <v>88.783333333333346</v>
      </c>
      <c r="G126" s="279">
        <v>88.116666666666688</v>
      </c>
      <c r="H126" s="279">
        <v>90.616666666666688</v>
      </c>
      <c r="I126" s="279">
        <v>91.283333333333346</v>
      </c>
      <c r="J126" s="279">
        <v>91.866666666666688</v>
      </c>
      <c r="K126" s="277">
        <v>90.7</v>
      </c>
      <c r="L126" s="277">
        <v>89.45</v>
      </c>
      <c r="M126" s="277">
        <v>9.0532299999999992</v>
      </c>
    </row>
    <row r="127" spans="1:13">
      <c r="A127" s="268">
        <v>117</v>
      </c>
      <c r="B127" s="277" t="s">
        <v>354</v>
      </c>
      <c r="C127" s="278">
        <v>15</v>
      </c>
      <c r="D127" s="279">
        <v>15.483333333333334</v>
      </c>
      <c r="E127" s="279">
        <v>14.516666666666669</v>
      </c>
      <c r="F127" s="279">
        <v>14.033333333333335</v>
      </c>
      <c r="G127" s="279">
        <v>13.06666666666667</v>
      </c>
      <c r="H127" s="279">
        <v>15.966666666666669</v>
      </c>
      <c r="I127" s="279">
        <v>16.933333333333334</v>
      </c>
      <c r="J127" s="279">
        <v>17.416666666666668</v>
      </c>
      <c r="K127" s="277">
        <v>16.45</v>
      </c>
      <c r="L127" s="277">
        <v>15</v>
      </c>
      <c r="M127" s="277">
        <v>17.456710000000001</v>
      </c>
    </row>
    <row r="128" spans="1:13">
      <c r="A128" s="268">
        <v>118</v>
      </c>
      <c r="B128" s="277" t="s">
        <v>90</v>
      </c>
      <c r="C128" s="278">
        <v>7.65</v>
      </c>
      <c r="D128" s="279">
        <v>7.7</v>
      </c>
      <c r="E128" s="279">
        <v>7.5500000000000007</v>
      </c>
      <c r="F128" s="279">
        <v>7.45</v>
      </c>
      <c r="G128" s="279">
        <v>7.3000000000000007</v>
      </c>
      <c r="H128" s="279">
        <v>7.8000000000000007</v>
      </c>
      <c r="I128" s="279">
        <v>7.9500000000000011</v>
      </c>
      <c r="J128" s="279">
        <v>8.0500000000000007</v>
      </c>
      <c r="K128" s="277">
        <v>7.85</v>
      </c>
      <c r="L128" s="277">
        <v>7.6</v>
      </c>
      <c r="M128" s="277">
        <v>36.055889999999998</v>
      </c>
    </row>
    <row r="129" spans="1:13">
      <c r="A129" s="268">
        <v>119</v>
      </c>
      <c r="B129" s="277" t="s">
        <v>91</v>
      </c>
      <c r="C129" s="278">
        <v>2261.75</v>
      </c>
      <c r="D129" s="279">
        <v>2271.5</v>
      </c>
      <c r="E129" s="279">
        <v>2236</v>
      </c>
      <c r="F129" s="279">
        <v>2210.25</v>
      </c>
      <c r="G129" s="279">
        <v>2174.75</v>
      </c>
      <c r="H129" s="279">
        <v>2297.25</v>
      </c>
      <c r="I129" s="279">
        <v>2332.75</v>
      </c>
      <c r="J129" s="279">
        <v>2358.5</v>
      </c>
      <c r="K129" s="277">
        <v>2307</v>
      </c>
      <c r="L129" s="277">
        <v>2245.75</v>
      </c>
      <c r="M129" s="277">
        <v>3.1482600000000001</v>
      </c>
    </row>
    <row r="130" spans="1:13">
      <c r="A130" s="268">
        <v>120</v>
      </c>
      <c r="B130" s="277" t="s">
        <v>357</v>
      </c>
      <c r="C130" s="278">
        <v>7376.15</v>
      </c>
      <c r="D130" s="279">
        <v>7269.7833333333328</v>
      </c>
      <c r="E130" s="279">
        <v>7019.6166666666659</v>
      </c>
      <c r="F130" s="279">
        <v>6663.083333333333</v>
      </c>
      <c r="G130" s="279">
        <v>6412.9166666666661</v>
      </c>
      <c r="H130" s="279">
        <v>7626.3166666666657</v>
      </c>
      <c r="I130" s="279">
        <v>7876.4833333333336</v>
      </c>
      <c r="J130" s="279">
        <v>8233.0166666666664</v>
      </c>
      <c r="K130" s="277">
        <v>7519.95</v>
      </c>
      <c r="L130" s="277">
        <v>6913.25</v>
      </c>
      <c r="M130" s="277">
        <v>1.40405</v>
      </c>
    </row>
    <row r="131" spans="1:13">
      <c r="A131" s="268">
        <v>121</v>
      </c>
      <c r="B131" s="277" t="s">
        <v>93</v>
      </c>
      <c r="C131" s="278">
        <v>142.69999999999999</v>
      </c>
      <c r="D131" s="279">
        <v>143.44999999999999</v>
      </c>
      <c r="E131" s="279">
        <v>140.44999999999999</v>
      </c>
      <c r="F131" s="279">
        <v>138.19999999999999</v>
      </c>
      <c r="G131" s="279">
        <v>135.19999999999999</v>
      </c>
      <c r="H131" s="279">
        <v>145.69999999999999</v>
      </c>
      <c r="I131" s="279">
        <v>148.69999999999999</v>
      </c>
      <c r="J131" s="279">
        <v>150.94999999999999</v>
      </c>
      <c r="K131" s="277">
        <v>146.44999999999999</v>
      </c>
      <c r="L131" s="277">
        <v>141.19999999999999</v>
      </c>
      <c r="M131" s="277">
        <v>97.753119999999996</v>
      </c>
    </row>
    <row r="132" spans="1:13">
      <c r="A132" s="268">
        <v>122</v>
      </c>
      <c r="B132" s="277" t="s">
        <v>231</v>
      </c>
      <c r="C132" s="278">
        <v>2110</v>
      </c>
      <c r="D132" s="279">
        <v>2080.2000000000003</v>
      </c>
      <c r="E132" s="279">
        <v>2039.8000000000006</v>
      </c>
      <c r="F132" s="279">
        <v>1969.6000000000004</v>
      </c>
      <c r="G132" s="279">
        <v>1929.2000000000007</v>
      </c>
      <c r="H132" s="279">
        <v>2150.4000000000005</v>
      </c>
      <c r="I132" s="279">
        <v>2190.8000000000002</v>
      </c>
      <c r="J132" s="279">
        <v>2261.0000000000005</v>
      </c>
      <c r="K132" s="277">
        <v>2120.6</v>
      </c>
      <c r="L132" s="277">
        <v>2010</v>
      </c>
      <c r="M132" s="277">
        <v>17.21557</v>
      </c>
    </row>
    <row r="133" spans="1:13">
      <c r="A133" s="268">
        <v>123</v>
      </c>
      <c r="B133" s="277" t="s">
        <v>94</v>
      </c>
      <c r="C133" s="278">
        <v>4061.6</v>
      </c>
      <c r="D133" s="279">
        <v>4072.2166666666672</v>
      </c>
      <c r="E133" s="279">
        <v>4014.4333333333343</v>
      </c>
      <c r="F133" s="279">
        <v>3967.2666666666673</v>
      </c>
      <c r="G133" s="279">
        <v>3909.4833333333345</v>
      </c>
      <c r="H133" s="279">
        <v>4119.3833333333341</v>
      </c>
      <c r="I133" s="279">
        <v>4177.166666666667</v>
      </c>
      <c r="J133" s="279">
        <v>4224.3333333333339</v>
      </c>
      <c r="K133" s="277">
        <v>4130</v>
      </c>
      <c r="L133" s="277">
        <v>4025.05</v>
      </c>
      <c r="M133" s="277">
        <v>8.1882099999999998</v>
      </c>
    </row>
    <row r="134" spans="1:13">
      <c r="A134" s="268">
        <v>124</v>
      </c>
      <c r="B134" s="277" t="s">
        <v>1264</v>
      </c>
      <c r="C134" s="278">
        <v>497</v>
      </c>
      <c r="D134" s="279">
        <v>508.3</v>
      </c>
      <c r="E134" s="279">
        <v>481.70000000000005</v>
      </c>
      <c r="F134" s="279">
        <v>466.40000000000003</v>
      </c>
      <c r="G134" s="279">
        <v>439.80000000000007</v>
      </c>
      <c r="H134" s="279">
        <v>523.6</v>
      </c>
      <c r="I134" s="279">
        <v>550.20000000000005</v>
      </c>
      <c r="J134" s="279">
        <v>565.5</v>
      </c>
      <c r="K134" s="277">
        <v>534.9</v>
      </c>
      <c r="L134" s="277">
        <v>493</v>
      </c>
      <c r="M134" s="277">
        <v>3.33908</v>
      </c>
    </row>
    <row r="135" spans="1:13">
      <c r="A135" s="268">
        <v>125</v>
      </c>
      <c r="B135" s="277" t="s">
        <v>239</v>
      </c>
      <c r="C135" s="278">
        <v>74.45</v>
      </c>
      <c r="D135" s="279">
        <v>72.483333333333334</v>
      </c>
      <c r="E135" s="279">
        <v>70.516666666666666</v>
      </c>
      <c r="F135" s="279">
        <v>66.583333333333329</v>
      </c>
      <c r="G135" s="279">
        <v>64.61666666666666</v>
      </c>
      <c r="H135" s="279">
        <v>76.416666666666671</v>
      </c>
      <c r="I135" s="279">
        <v>78.38333333333334</v>
      </c>
      <c r="J135" s="279">
        <v>82.316666666666677</v>
      </c>
      <c r="K135" s="277">
        <v>74.45</v>
      </c>
      <c r="L135" s="277">
        <v>68.55</v>
      </c>
      <c r="M135" s="277">
        <v>52.650530000000003</v>
      </c>
    </row>
    <row r="136" spans="1:13">
      <c r="A136" s="268">
        <v>126</v>
      </c>
      <c r="B136" s="277" t="s">
        <v>95</v>
      </c>
      <c r="C136" s="278">
        <v>19890.55</v>
      </c>
      <c r="D136" s="279">
        <v>19977.516666666666</v>
      </c>
      <c r="E136" s="279">
        <v>19655.033333333333</v>
      </c>
      <c r="F136" s="279">
        <v>19419.516666666666</v>
      </c>
      <c r="G136" s="279">
        <v>19097.033333333333</v>
      </c>
      <c r="H136" s="279">
        <v>20213.033333333333</v>
      </c>
      <c r="I136" s="279">
        <v>20535.516666666663</v>
      </c>
      <c r="J136" s="279">
        <v>20771.033333333333</v>
      </c>
      <c r="K136" s="277">
        <v>20300</v>
      </c>
      <c r="L136" s="277">
        <v>19742</v>
      </c>
      <c r="M136" s="277">
        <v>3.3578700000000001</v>
      </c>
    </row>
    <row r="137" spans="1:13">
      <c r="A137" s="268">
        <v>127</v>
      </c>
      <c r="B137" s="277" t="s">
        <v>359</v>
      </c>
      <c r="C137" s="278">
        <v>291.8</v>
      </c>
      <c r="D137" s="279">
        <v>296.76666666666665</v>
      </c>
      <c r="E137" s="279">
        <v>284.5333333333333</v>
      </c>
      <c r="F137" s="279">
        <v>277.26666666666665</v>
      </c>
      <c r="G137" s="279">
        <v>265.0333333333333</v>
      </c>
      <c r="H137" s="279">
        <v>304.0333333333333</v>
      </c>
      <c r="I137" s="279">
        <v>316.26666666666665</v>
      </c>
      <c r="J137" s="279">
        <v>323.5333333333333</v>
      </c>
      <c r="K137" s="277">
        <v>309</v>
      </c>
      <c r="L137" s="277">
        <v>289.5</v>
      </c>
      <c r="M137" s="277">
        <v>8.93553</v>
      </c>
    </row>
    <row r="138" spans="1:13">
      <c r="A138" s="268">
        <v>128</v>
      </c>
      <c r="B138" s="277" t="s">
        <v>360</v>
      </c>
      <c r="C138" s="278">
        <v>62.65</v>
      </c>
      <c r="D138" s="279">
        <v>62.199999999999996</v>
      </c>
      <c r="E138" s="279">
        <v>60.999999999999993</v>
      </c>
      <c r="F138" s="279">
        <v>59.349999999999994</v>
      </c>
      <c r="G138" s="279">
        <v>58.149999999999991</v>
      </c>
      <c r="H138" s="279">
        <v>63.849999999999994</v>
      </c>
      <c r="I138" s="279">
        <v>65.05</v>
      </c>
      <c r="J138" s="279">
        <v>66.699999999999989</v>
      </c>
      <c r="K138" s="277">
        <v>63.4</v>
      </c>
      <c r="L138" s="277">
        <v>60.55</v>
      </c>
      <c r="M138" s="277">
        <v>6.8778800000000002</v>
      </c>
    </row>
    <row r="139" spans="1:13">
      <c r="A139" s="268">
        <v>129</v>
      </c>
      <c r="B139" s="277" t="s">
        <v>361</v>
      </c>
      <c r="C139" s="278">
        <v>170.9</v>
      </c>
      <c r="D139" s="279">
        <v>169.96666666666667</v>
      </c>
      <c r="E139" s="279">
        <v>166.93333333333334</v>
      </c>
      <c r="F139" s="279">
        <v>162.96666666666667</v>
      </c>
      <c r="G139" s="279">
        <v>159.93333333333334</v>
      </c>
      <c r="H139" s="279">
        <v>173.93333333333334</v>
      </c>
      <c r="I139" s="279">
        <v>176.9666666666667</v>
      </c>
      <c r="J139" s="279">
        <v>180.93333333333334</v>
      </c>
      <c r="K139" s="277">
        <v>173</v>
      </c>
      <c r="L139" s="277">
        <v>166</v>
      </c>
      <c r="M139" s="277">
        <v>1.6898899999999999</v>
      </c>
    </row>
    <row r="140" spans="1:13">
      <c r="A140" s="268">
        <v>130</v>
      </c>
      <c r="B140" s="277" t="s">
        <v>240</v>
      </c>
      <c r="C140" s="278">
        <v>241.1</v>
      </c>
      <c r="D140" s="279">
        <v>243.39999999999998</v>
      </c>
      <c r="E140" s="279">
        <v>237.84999999999997</v>
      </c>
      <c r="F140" s="279">
        <v>234.6</v>
      </c>
      <c r="G140" s="279">
        <v>229.04999999999998</v>
      </c>
      <c r="H140" s="279">
        <v>246.64999999999995</v>
      </c>
      <c r="I140" s="279">
        <v>252.19999999999996</v>
      </c>
      <c r="J140" s="279">
        <v>255.44999999999993</v>
      </c>
      <c r="K140" s="277">
        <v>248.95</v>
      </c>
      <c r="L140" s="277">
        <v>240.15</v>
      </c>
      <c r="M140" s="277">
        <v>8.2925599999999999</v>
      </c>
    </row>
    <row r="141" spans="1:13">
      <c r="A141" s="268">
        <v>131</v>
      </c>
      <c r="B141" s="277" t="s">
        <v>241</v>
      </c>
      <c r="C141" s="278">
        <v>873.7</v>
      </c>
      <c r="D141" s="279">
        <v>878.19999999999993</v>
      </c>
      <c r="E141" s="279">
        <v>864.49999999999989</v>
      </c>
      <c r="F141" s="279">
        <v>855.3</v>
      </c>
      <c r="G141" s="279">
        <v>841.59999999999991</v>
      </c>
      <c r="H141" s="279">
        <v>887.39999999999986</v>
      </c>
      <c r="I141" s="279">
        <v>901.09999999999991</v>
      </c>
      <c r="J141" s="279">
        <v>910.29999999999984</v>
      </c>
      <c r="K141" s="277">
        <v>891.9</v>
      </c>
      <c r="L141" s="277">
        <v>869</v>
      </c>
      <c r="M141" s="277">
        <v>0.27651999999999999</v>
      </c>
    </row>
    <row r="142" spans="1:13">
      <c r="A142" s="268">
        <v>132</v>
      </c>
      <c r="B142" s="277" t="s">
        <v>242</v>
      </c>
      <c r="C142" s="278">
        <v>70.8</v>
      </c>
      <c r="D142" s="279">
        <v>70.7</v>
      </c>
      <c r="E142" s="279">
        <v>69.400000000000006</v>
      </c>
      <c r="F142" s="279">
        <v>68</v>
      </c>
      <c r="G142" s="279">
        <v>66.7</v>
      </c>
      <c r="H142" s="279">
        <v>72.100000000000009</v>
      </c>
      <c r="I142" s="279">
        <v>73.399999999999991</v>
      </c>
      <c r="J142" s="279">
        <v>74.800000000000011</v>
      </c>
      <c r="K142" s="277">
        <v>72</v>
      </c>
      <c r="L142" s="277">
        <v>69.3</v>
      </c>
      <c r="M142" s="277">
        <v>40.351819999999996</v>
      </c>
    </row>
    <row r="143" spans="1:13">
      <c r="A143" s="268">
        <v>133</v>
      </c>
      <c r="B143" s="277" t="s">
        <v>96</v>
      </c>
      <c r="C143" s="278">
        <v>57.05</v>
      </c>
      <c r="D143" s="279">
        <v>57.316666666666663</v>
      </c>
      <c r="E143" s="279">
        <v>56.033333333333324</v>
      </c>
      <c r="F143" s="279">
        <v>55.016666666666659</v>
      </c>
      <c r="G143" s="279">
        <v>53.73333333333332</v>
      </c>
      <c r="H143" s="279">
        <v>58.333333333333329</v>
      </c>
      <c r="I143" s="279">
        <v>59.61666666666666</v>
      </c>
      <c r="J143" s="279">
        <v>60.633333333333333</v>
      </c>
      <c r="K143" s="277">
        <v>58.6</v>
      </c>
      <c r="L143" s="277">
        <v>56.3</v>
      </c>
      <c r="M143" s="277">
        <v>95.719909999999999</v>
      </c>
    </row>
    <row r="144" spans="1:13">
      <c r="A144" s="268">
        <v>134</v>
      </c>
      <c r="B144" s="277" t="s">
        <v>362</v>
      </c>
      <c r="C144" s="278">
        <v>425.2</v>
      </c>
      <c r="D144" s="279">
        <v>426.7</v>
      </c>
      <c r="E144" s="279">
        <v>420.5</v>
      </c>
      <c r="F144" s="279">
        <v>415.8</v>
      </c>
      <c r="G144" s="279">
        <v>409.6</v>
      </c>
      <c r="H144" s="279">
        <v>431.4</v>
      </c>
      <c r="I144" s="279">
        <v>437.59999999999991</v>
      </c>
      <c r="J144" s="279">
        <v>442.29999999999995</v>
      </c>
      <c r="K144" s="277">
        <v>432.9</v>
      </c>
      <c r="L144" s="277">
        <v>422</v>
      </c>
      <c r="M144" s="277">
        <v>0.87548999999999999</v>
      </c>
    </row>
    <row r="145" spans="1:13">
      <c r="A145" s="268">
        <v>135</v>
      </c>
      <c r="B145" s="277" t="s">
        <v>97</v>
      </c>
      <c r="C145" s="278">
        <v>1203.7</v>
      </c>
      <c r="D145" s="279">
        <v>1192.2333333333333</v>
      </c>
      <c r="E145" s="279">
        <v>1174.4666666666667</v>
      </c>
      <c r="F145" s="279">
        <v>1145.2333333333333</v>
      </c>
      <c r="G145" s="279">
        <v>1127.4666666666667</v>
      </c>
      <c r="H145" s="279">
        <v>1221.4666666666667</v>
      </c>
      <c r="I145" s="279">
        <v>1239.2333333333336</v>
      </c>
      <c r="J145" s="279">
        <v>1268.4666666666667</v>
      </c>
      <c r="K145" s="277">
        <v>1210</v>
      </c>
      <c r="L145" s="277">
        <v>1163</v>
      </c>
      <c r="M145" s="277">
        <v>34.7517</v>
      </c>
    </row>
    <row r="146" spans="1:13">
      <c r="A146" s="268">
        <v>136</v>
      </c>
      <c r="B146" s="277" t="s">
        <v>363</v>
      </c>
      <c r="C146" s="278">
        <v>190.05</v>
      </c>
      <c r="D146" s="279">
        <v>189.35</v>
      </c>
      <c r="E146" s="279">
        <v>185.7</v>
      </c>
      <c r="F146" s="279">
        <v>181.35</v>
      </c>
      <c r="G146" s="279">
        <v>177.7</v>
      </c>
      <c r="H146" s="279">
        <v>193.7</v>
      </c>
      <c r="I146" s="279">
        <v>197.35000000000002</v>
      </c>
      <c r="J146" s="279">
        <v>201.7</v>
      </c>
      <c r="K146" s="277">
        <v>193</v>
      </c>
      <c r="L146" s="277">
        <v>185</v>
      </c>
      <c r="M146" s="277">
        <v>1.1121300000000001</v>
      </c>
    </row>
    <row r="147" spans="1:13">
      <c r="A147" s="268">
        <v>137</v>
      </c>
      <c r="B147" s="277" t="s">
        <v>98</v>
      </c>
      <c r="C147" s="278">
        <v>158.65</v>
      </c>
      <c r="D147" s="279">
        <v>159.73333333333332</v>
      </c>
      <c r="E147" s="279">
        <v>156.71666666666664</v>
      </c>
      <c r="F147" s="279">
        <v>154.78333333333333</v>
      </c>
      <c r="G147" s="279">
        <v>151.76666666666665</v>
      </c>
      <c r="H147" s="279">
        <v>161.66666666666663</v>
      </c>
      <c r="I147" s="279">
        <v>164.68333333333334</v>
      </c>
      <c r="J147" s="279">
        <v>166.61666666666662</v>
      </c>
      <c r="K147" s="277">
        <v>162.75</v>
      </c>
      <c r="L147" s="277">
        <v>157.80000000000001</v>
      </c>
      <c r="M147" s="277">
        <v>32.373930000000001</v>
      </c>
    </row>
    <row r="148" spans="1:13">
      <c r="A148" s="268">
        <v>138</v>
      </c>
      <c r="B148" s="277" t="s">
        <v>243</v>
      </c>
      <c r="C148" s="278">
        <v>10.5</v>
      </c>
      <c r="D148" s="279">
        <v>10.799999999999999</v>
      </c>
      <c r="E148" s="279">
        <v>10.149999999999999</v>
      </c>
      <c r="F148" s="279">
        <v>9.7999999999999989</v>
      </c>
      <c r="G148" s="279">
        <v>9.1499999999999986</v>
      </c>
      <c r="H148" s="279">
        <v>11.149999999999999</v>
      </c>
      <c r="I148" s="279">
        <v>11.8</v>
      </c>
      <c r="J148" s="279">
        <v>12.149999999999999</v>
      </c>
      <c r="K148" s="277">
        <v>11.45</v>
      </c>
      <c r="L148" s="277">
        <v>10.45</v>
      </c>
      <c r="M148" s="277">
        <v>155.66685000000001</v>
      </c>
    </row>
    <row r="149" spans="1:13">
      <c r="A149" s="268">
        <v>139</v>
      </c>
      <c r="B149" s="277" t="s">
        <v>364</v>
      </c>
      <c r="C149" s="278">
        <v>263.05</v>
      </c>
      <c r="D149" s="279">
        <v>266.31666666666666</v>
      </c>
      <c r="E149" s="279">
        <v>258.73333333333335</v>
      </c>
      <c r="F149" s="279">
        <v>254.41666666666669</v>
      </c>
      <c r="G149" s="279">
        <v>246.83333333333337</v>
      </c>
      <c r="H149" s="279">
        <v>270.63333333333333</v>
      </c>
      <c r="I149" s="279">
        <v>278.2166666666667</v>
      </c>
      <c r="J149" s="279">
        <v>282.5333333333333</v>
      </c>
      <c r="K149" s="277">
        <v>273.89999999999998</v>
      </c>
      <c r="L149" s="277">
        <v>262</v>
      </c>
      <c r="M149" s="277">
        <v>2.9258700000000002</v>
      </c>
    </row>
    <row r="150" spans="1:13">
      <c r="A150" s="268">
        <v>140</v>
      </c>
      <c r="B150" s="277" t="s">
        <v>99</v>
      </c>
      <c r="C150" s="278">
        <v>56.7</v>
      </c>
      <c r="D150" s="279">
        <v>55.683333333333337</v>
      </c>
      <c r="E150" s="279">
        <v>54.116666666666674</v>
      </c>
      <c r="F150" s="279">
        <v>51.533333333333339</v>
      </c>
      <c r="G150" s="279">
        <v>49.966666666666676</v>
      </c>
      <c r="H150" s="279">
        <v>58.266666666666673</v>
      </c>
      <c r="I150" s="279">
        <v>59.833333333333336</v>
      </c>
      <c r="J150" s="279">
        <v>62.416666666666671</v>
      </c>
      <c r="K150" s="277">
        <v>57.25</v>
      </c>
      <c r="L150" s="277">
        <v>53.1</v>
      </c>
      <c r="M150" s="277">
        <v>583.76137000000006</v>
      </c>
    </row>
    <row r="151" spans="1:13">
      <c r="A151" s="268">
        <v>141</v>
      </c>
      <c r="B151" s="277" t="s">
        <v>367</v>
      </c>
      <c r="C151" s="278">
        <v>273.14999999999998</v>
      </c>
      <c r="D151" s="279">
        <v>274.5</v>
      </c>
      <c r="E151" s="279">
        <v>271</v>
      </c>
      <c r="F151" s="279">
        <v>268.85000000000002</v>
      </c>
      <c r="G151" s="279">
        <v>265.35000000000002</v>
      </c>
      <c r="H151" s="279">
        <v>276.64999999999998</v>
      </c>
      <c r="I151" s="279">
        <v>280.14999999999998</v>
      </c>
      <c r="J151" s="279">
        <v>282.29999999999995</v>
      </c>
      <c r="K151" s="277">
        <v>278</v>
      </c>
      <c r="L151" s="277">
        <v>272.35000000000002</v>
      </c>
      <c r="M151" s="277">
        <v>0.37242999999999998</v>
      </c>
    </row>
    <row r="152" spans="1:13">
      <c r="A152" s="268">
        <v>142</v>
      </c>
      <c r="B152" s="277" t="s">
        <v>366</v>
      </c>
      <c r="C152" s="278">
        <v>2089.9499999999998</v>
      </c>
      <c r="D152" s="279">
        <v>2103.8833333333332</v>
      </c>
      <c r="E152" s="279">
        <v>2067.1666666666665</v>
      </c>
      <c r="F152" s="279">
        <v>2044.3833333333332</v>
      </c>
      <c r="G152" s="279">
        <v>2007.6666666666665</v>
      </c>
      <c r="H152" s="279">
        <v>2126.6666666666665</v>
      </c>
      <c r="I152" s="279">
        <v>2163.3833333333337</v>
      </c>
      <c r="J152" s="279">
        <v>2186.1666666666665</v>
      </c>
      <c r="K152" s="277">
        <v>2140.6</v>
      </c>
      <c r="L152" s="277">
        <v>2081.1</v>
      </c>
      <c r="M152" s="277">
        <v>0.10272000000000001</v>
      </c>
    </row>
    <row r="153" spans="1:13">
      <c r="A153" s="268">
        <v>143</v>
      </c>
      <c r="B153" s="277" t="s">
        <v>368</v>
      </c>
      <c r="C153" s="278">
        <v>459.8</v>
      </c>
      <c r="D153" s="279">
        <v>460.40000000000003</v>
      </c>
      <c r="E153" s="279">
        <v>457.40000000000009</v>
      </c>
      <c r="F153" s="279">
        <v>455.00000000000006</v>
      </c>
      <c r="G153" s="279">
        <v>452.00000000000011</v>
      </c>
      <c r="H153" s="279">
        <v>462.80000000000007</v>
      </c>
      <c r="I153" s="279">
        <v>465.79999999999995</v>
      </c>
      <c r="J153" s="279">
        <v>468.20000000000005</v>
      </c>
      <c r="K153" s="277">
        <v>463.4</v>
      </c>
      <c r="L153" s="277">
        <v>458</v>
      </c>
      <c r="M153" s="277">
        <v>0.27127000000000001</v>
      </c>
    </row>
    <row r="154" spans="1:13">
      <c r="A154" s="268">
        <v>144</v>
      </c>
      <c r="B154" s="277" t="s">
        <v>371</v>
      </c>
      <c r="C154" s="278">
        <v>113.4</v>
      </c>
      <c r="D154" s="279">
        <v>113.8</v>
      </c>
      <c r="E154" s="279">
        <v>111.19999999999999</v>
      </c>
      <c r="F154" s="279">
        <v>108.99999999999999</v>
      </c>
      <c r="G154" s="279">
        <v>106.39999999999998</v>
      </c>
      <c r="H154" s="279">
        <v>116</v>
      </c>
      <c r="I154" s="279">
        <v>118.6</v>
      </c>
      <c r="J154" s="279">
        <v>120.80000000000001</v>
      </c>
      <c r="K154" s="277">
        <v>116.4</v>
      </c>
      <c r="L154" s="277">
        <v>111.6</v>
      </c>
      <c r="M154" s="277">
        <v>5.9522399999999998</v>
      </c>
    </row>
    <row r="155" spans="1:13">
      <c r="A155" s="268">
        <v>145</v>
      </c>
      <c r="B155" s="277" t="s">
        <v>365</v>
      </c>
      <c r="C155" s="278">
        <v>363.95</v>
      </c>
      <c r="D155" s="279">
        <v>365.9666666666667</v>
      </c>
      <c r="E155" s="279">
        <v>357.98333333333341</v>
      </c>
      <c r="F155" s="279">
        <v>352.01666666666671</v>
      </c>
      <c r="G155" s="279">
        <v>344.03333333333342</v>
      </c>
      <c r="H155" s="279">
        <v>371.93333333333339</v>
      </c>
      <c r="I155" s="279">
        <v>379.91666666666674</v>
      </c>
      <c r="J155" s="279">
        <v>385.88333333333338</v>
      </c>
      <c r="K155" s="277">
        <v>373.95</v>
      </c>
      <c r="L155" s="277">
        <v>360</v>
      </c>
      <c r="M155" s="277">
        <v>9.8300000000000002E-3</v>
      </c>
    </row>
    <row r="156" spans="1:13">
      <c r="A156" s="268">
        <v>146</v>
      </c>
      <c r="B156" s="277" t="s">
        <v>370</v>
      </c>
      <c r="C156" s="278">
        <v>133.75</v>
      </c>
      <c r="D156" s="279">
        <v>133.15</v>
      </c>
      <c r="E156" s="279">
        <v>131.30000000000001</v>
      </c>
      <c r="F156" s="279">
        <v>128.85</v>
      </c>
      <c r="G156" s="279">
        <v>127</v>
      </c>
      <c r="H156" s="279">
        <v>135.60000000000002</v>
      </c>
      <c r="I156" s="279">
        <v>137.44999999999999</v>
      </c>
      <c r="J156" s="279">
        <v>139.90000000000003</v>
      </c>
      <c r="K156" s="277">
        <v>135</v>
      </c>
      <c r="L156" s="277">
        <v>130.69999999999999</v>
      </c>
      <c r="M156" s="277">
        <v>15.689679999999999</v>
      </c>
    </row>
    <row r="157" spans="1:13">
      <c r="A157" s="268">
        <v>147</v>
      </c>
      <c r="B157" s="277" t="s">
        <v>244</v>
      </c>
      <c r="C157" s="278">
        <v>105.7</v>
      </c>
      <c r="D157" s="279">
        <v>106.78333333333335</v>
      </c>
      <c r="E157" s="279">
        <v>103.91666666666669</v>
      </c>
      <c r="F157" s="279">
        <v>102.13333333333334</v>
      </c>
      <c r="G157" s="279">
        <v>99.26666666666668</v>
      </c>
      <c r="H157" s="279">
        <v>108.56666666666669</v>
      </c>
      <c r="I157" s="279">
        <v>111.43333333333334</v>
      </c>
      <c r="J157" s="279">
        <v>113.2166666666667</v>
      </c>
      <c r="K157" s="277">
        <v>109.65</v>
      </c>
      <c r="L157" s="277">
        <v>105</v>
      </c>
      <c r="M157" s="277">
        <v>22.007159999999999</v>
      </c>
    </row>
    <row r="158" spans="1:13">
      <c r="A158" s="268">
        <v>148</v>
      </c>
      <c r="B158" s="277" t="s">
        <v>369</v>
      </c>
      <c r="C158" s="278">
        <v>41.4</v>
      </c>
      <c r="D158" s="279">
        <v>41.733333333333327</v>
      </c>
      <c r="E158" s="279">
        <v>40.816666666666656</v>
      </c>
      <c r="F158" s="279">
        <v>40.233333333333327</v>
      </c>
      <c r="G158" s="279">
        <v>39.316666666666656</v>
      </c>
      <c r="H158" s="279">
        <v>42.316666666666656</v>
      </c>
      <c r="I158" s="279">
        <v>43.233333333333327</v>
      </c>
      <c r="J158" s="279">
        <v>43.816666666666656</v>
      </c>
      <c r="K158" s="277">
        <v>42.65</v>
      </c>
      <c r="L158" s="277">
        <v>41.15</v>
      </c>
      <c r="M158" s="277">
        <v>23.501239999999999</v>
      </c>
    </row>
    <row r="159" spans="1:13">
      <c r="A159" s="268">
        <v>149</v>
      </c>
      <c r="B159" s="277" t="s">
        <v>100</v>
      </c>
      <c r="C159" s="278">
        <v>101.95</v>
      </c>
      <c r="D159" s="279">
        <v>102.59999999999998</v>
      </c>
      <c r="E159" s="279">
        <v>100.19999999999996</v>
      </c>
      <c r="F159" s="279">
        <v>98.449999999999974</v>
      </c>
      <c r="G159" s="279">
        <v>96.049999999999955</v>
      </c>
      <c r="H159" s="279">
        <v>104.34999999999997</v>
      </c>
      <c r="I159" s="279">
        <v>106.74999999999997</v>
      </c>
      <c r="J159" s="279">
        <v>108.49999999999997</v>
      </c>
      <c r="K159" s="277">
        <v>105</v>
      </c>
      <c r="L159" s="277">
        <v>100.85</v>
      </c>
      <c r="M159" s="277">
        <v>134.59997999999999</v>
      </c>
    </row>
    <row r="160" spans="1:13">
      <c r="A160" s="268">
        <v>150</v>
      </c>
      <c r="B160" s="277" t="s">
        <v>375</v>
      </c>
      <c r="C160" s="278">
        <v>1557.55</v>
      </c>
      <c r="D160" s="279">
        <v>1563.1833333333334</v>
      </c>
      <c r="E160" s="279">
        <v>1531.3666666666668</v>
      </c>
      <c r="F160" s="279">
        <v>1505.1833333333334</v>
      </c>
      <c r="G160" s="279">
        <v>1473.3666666666668</v>
      </c>
      <c r="H160" s="279">
        <v>1589.3666666666668</v>
      </c>
      <c r="I160" s="279">
        <v>1621.1833333333334</v>
      </c>
      <c r="J160" s="279">
        <v>1647.3666666666668</v>
      </c>
      <c r="K160" s="277">
        <v>1595</v>
      </c>
      <c r="L160" s="277">
        <v>1537</v>
      </c>
      <c r="M160" s="277">
        <v>7.6770000000000005E-2</v>
      </c>
    </row>
    <row r="161" spans="1:13">
      <c r="A161" s="268">
        <v>151</v>
      </c>
      <c r="B161" s="277" t="s">
        <v>376</v>
      </c>
      <c r="C161" s="278">
        <v>1695.8</v>
      </c>
      <c r="D161" s="279">
        <v>1693.5666666666666</v>
      </c>
      <c r="E161" s="279">
        <v>1647.2333333333331</v>
      </c>
      <c r="F161" s="279">
        <v>1598.6666666666665</v>
      </c>
      <c r="G161" s="279">
        <v>1552.333333333333</v>
      </c>
      <c r="H161" s="279">
        <v>1742.1333333333332</v>
      </c>
      <c r="I161" s="279">
        <v>1788.4666666666667</v>
      </c>
      <c r="J161" s="279">
        <v>1837.0333333333333</v>
      </c>
      <c r="K161" s="277">
        <v>1739.9</v>
      </c>
      <c r="L161" s="277">
        <v>1645</v>
      </c>
      <c r="M161" s="277">
        <v>0.21153</v>
      </c>
    </row>
    <row r="162" spans="1:13">
      <c r="A162" s="268">
        <v>152</v>
      </c>
      <c r="B162" s="277" t="s">
        <v>377</v>
      </c>
      <c r="C162" s="278">
        <v>16.05</v>
      </c>
      <c r="D162" s="279">
        <v>15.950000000000001</v>
      </c>
      <c r="E162" s="279">
        <v>15.600000000000001</v>
      </c>
      <c r="F162" s="279">
        <v>15.15</v>
      </c>
      <c r="G162" s="279">
        <v>14.8</v>
      </c>
      <c r="H162" s="279">
        <v>16.400000000000002</v>
      </c>
      <c r="I162" s="279">
        <v>16.75</v>
      </c>
      <c r="J162" s="279">
        <v>17.200000000000003</v>
      </c>
      <c r="K162" s="277">
        <v>16.3</v>
      </c>
      <c r="L162" s="277">
        <v>15.5</v>
      </c>
      <c r="M162" s="277">
        <v>1.75898</v>
      </c>
    </row>
    <row r="163" spans="1:13">
      <c r="A163" s="268">
        <v>153</v>
      </c>
      <c r="B163" s="277" t="s">
        <v>372</v>
      </c>
      <c r="C163" s="278">
        <v>506.8</v>
      </c>
      <c r="D163" s="279">
        <v>511.59999999999997</v>
      </c>
      <c r="E163" s="279">
        <v>500.19999999999993</v>
      </c>
      <c r="F163" s="279">
        <v>493.59999999999997</v>
      </c>
      <c r="G163" s="279">
        <v>482.19999999999993</v>
      </c>
      <c r="H163" s="279">
        <v>518.19999999999993</v>
      </c>
      <c r="I163" s="279">
        <v>529.59999999999991</v>
      </c>
      <c r="J163" s="279">
        <v>536.19999999999993</v>
      </c>
      <c r="K163" s="277">
        <v>523</v>
      </c>
      <c r="L163" s="277">
        <v>505</v>
      </c>
      <c r="M163" s="277">
        <v>0.26893</v>
      </c>
    </row>
    <row r="164" spans="1:13">
      <c r="A164" s="268">
        <v>154</v>
      </c>
      <c r="B164" s="277" t="s">
        <v>382</v>
      </c>
      <c r="C164" s="278">
        <v>220.45</v>
      </c>
      <c r="D164" s="279">
        <v>221.79999999999998</v>
      </c>
      <c r="E164" s="279">
        <v>216.64999999999998</v>
      </c>
      <c r="F164" s="279">
        <v>212.85</v>
      </c>
      <c r="G164" s="279">
        <v>207.7</v>
      </c>
      <c r="H164" s="279">
        <v>225.59999999999997</v>
      </c>
      <c r="I164" s="279">
        <v>230.75</v>
      </c>
      <c r="J164" s="279">
        <v>234.54999999999995</v>
      </c>
      <c r="K164" s="277">
        <v>226.95</v>
      </c>
      <c r="L164" s="277">
        <v>218</v>
      </c>
      <c r="M164" s="277">
        <v>0.70533000000000001</v>
      </c>
    </row>
    <row r="165" spans="1:13">
      <c r="A165" s="268">
        <v>155</v>
      </c>
      <c r="B165" s="277" t="s">
        <v>373</v>
      </c>
      <c r="C165" s="278">
        <v>85.35</v>
      </c>
      <c r="D165" s="279">
        <v>86.716666666666654</v>
      </c>
      <c r="E165" s="279">
        <v>83.683333333333309</v>
      </c>
      <c r="F165" s="279">
        <v>82.016666666666652</v>
      </c>
      <c r="G165" s="279">
        <v>78.983333333333306</v>
      </c>
      <c r="H165" s="279">
        <v>88.383333333333312</v>
      </c>
      <c r="I165" s="279">
        <v>91.416666666666643</v>
      </c>
      <c r="J165" s="279">
        <v>93.083333333333314</v>
      </c>
      <c r="K165" s="277">
        <v>89.75</v>
      </c>
      <c r="L165" s="277">
        <v>85.05</v>
      </c>
      <c r="M165" s="277">
        <v>1.53515</v>
      </c>
    </row>
    <row r="166" spans="1:13">
      <c r="A166" s="268">
        <v>156</v>
      </c>
      <c r="B166" s="277" t="s">
        <v>374</v>
      </c>
      <c r="C166" s="278">
        <v>152.65</v>
      </c>
      <c r="D166" s="279">
        <v>152.88333333333335</v>
      </c>
      <c r="E166" s="279">
        <v>150.81666666666672</v>
      </c>
      <c r="F166" s="279">
        <v>148.98333333333338</v>
      </c>
      <c r="G166" s="279">
        <v>146.91666666666674</v>
      </c>
      <c r="H166" s="279">
        <v>154.7166666666667</v>
      </c>
      <c r="I166" s="279">
        <v>156.78333333333336</v>
      </c>
      <c r="J166" s="279">
        <v>158.61666666666667</v>
      </c>
      <c r="K166" s="277">
        <v>154.94999999999999</v>
      </c>
      <c r="L166" s="277">
        <v>151.05000000000001</v>
      </c>
      <c r="M166" s="277">
        <v>1.7722599999999999</v>
      </c>
    </row>
    <row r="167" spans="1:13">
      <c r="A167" s="268">
        <v>157</v>
      </c>
      <c r="B167" s="277" t="s">
        <v>245</v>
      </c>
      <c r="C167" s="278">
        <v>153.65</v>
      </c>
      <c r="D167" s="279">
        <v>154.63333333333335</v>
      </c>
      <c r="E167" s="279">
        <v>151.31666666666672</v>
      </c>
      <c r="F167" s="279">
        <v>148.98333333333338</v>
      </c>
      <c r="G167" s="279">
        <v>145.66666666666674</v>
      </c>
      <c r="H167" s="279">
        <v>156.9666666666667</v>
      </c>
      <c r="I167" s="279">
        <v>160.28333333333336</v>
      </c>
      <c r="J167" s="279">
        <v>162.61666666666667</v>
      </c>
      <c r="K167" s="277">
        <v>157.94999999999999</v>
      </c>
      <c r="L167" s="277">
        <v>152.30000000000001</v>
      </c>
      <c r="M167" s="277">
        <v>3.8345199999999999</v>
      </c>
    </row>
    <row r="168" spans="1:13">
      <c r="A168" s="268">
        <v>158</v>
      </c>
      <c r="B168" s="277" t="s">
        <v>378</v>
      </c>
      <c r="C168" s="278">
        <v>5047.3999999999996</v>
      </c>
      <c r="D168" s="279">
        <v>5069.1333333333332</v>
      </c>
      <c r="E168" s="279">
        <v>4988.2666666666664</v>
      </c>
      <c r="F168" s="279">
        <v>4929.1333333333332</v>
      </c>
      <c r="G168" s="279">
        <v>4848.2666666666664</v>
      </c>
      <c r="H168" s="279">
        <v>5128.2666666666664</v>
      </c>
      <c r="I168" s="279">
        <v>5209.1333333333332</v>
      </c>
      <c r="J168" s="279">
        <v>5268.2666666666664</v>
      </c>
      <c r="K168" s="277">
        <v>5150</v>
      </c>
      <c r="L168" s="277">
        <v>5010</v>
      </c>
      <c r="M168" s="277">
        <v>0.39056000000000002</v>
      </c>
    </row>
    <row r="169" spans="1:13">
      <c r="A169" s="268">
        <v>159</v>
      </c>
      <c r="B169" s="277" t="s">
        <v>379</v>
      </c>
      <c r="C169" s="278">
        <v>1468.55</v>
      </c>
      <c r="D169" s="279">
        <v>1475.5</v>
      </c>
      <c r="E169" s="279">
        <v>1457.05</v>
      </c>
      <c r="F169" s="279">
        <v>1445.55</v>
      </c>
      <c r="G169" s="279">
        <v>1427.1</v>
      </c>
      <c r="H169" s="279">
        <v>1487</v>
      </c>
      <c r="I169" s="279">
        <v>1505.4499999999998</v>
      </c>
      <c r="J169" s="279">
        <v>1516.95</v>
      </c>
      <c r="K169" s="277">
        <v>1493.95</v>
      </c>
      <c r="L169" s="277">
        <v>1464</v>
      </c>
      <c r="M169" s="277">
        <v>0.16242999999999999</v>
      </c>
    </row>
    <row r="170" spans="1:13">
      <c r="A170" s="268">
        <v>160</v>
      </c>
      <c r="B170" s="277" t="s">
        <v>101</v>
      </c>
      <c r="C170" s="278">
        <v>413.7</v>
      </c>
      <c r="D170" s="279">
        <v>415.01666666666665</v>
      </c>
      <c r="E170" s="279">
        <v>410.08333333333331</v>
      </c>
      <c r="F170" s="279">
        <v>406.46666666666664</v>
      </c>
      <c r="G170" s="279">
        <v>401.5333333333333</v>
      </c>
      <c r="H170" s="279">
        <v>418.63333333333333</v>
      </c>
      <c r="I170" s="279">
        <v>423.56666666666672</v>
      </c>
      <c r="J170" s="279">
        <v>427.18333333333334</v>
      </c>
      <c r="K170" s="277">
        <v>419.95</v>
      </c>
      <c r="L170" s="277">
        <v>411.4</v>
      </c>
      <c r="M170" s="277">
        <v>17.87801</v>
      </c>
    </row>
    <row r="171" spans="1:13">
      <c r="A171" s="268">
        <v>161</v>
      </c>
      <c r="B171" s="277" t="s">
        <v>387</v>
      </c>
      <c r="C171" s="278">
        <v>41.45</v>
      </c>
      <c r="D171" s="279">
        <v>41.666666666666664</v>
      </c>
      <c r="E171" s="279">
        <v>41.033333333333331</v>
      </c>
      <c r="F171" s="279">
        <v>40.616666666666667</v>
      </c>
      <c r="G171" s="279">
        <v>39.983333333333334</v>
      </c>
      <c r="H171" s="279">
        <v>42.083333333333329</v>
      </c>
      <c r="I171" s="279">
        <v>42.716666666666669</v>
      </c>
      <c r="J171" s="279">
        <v>43.133333333333326</v>
      </c>
      <c r="K171" s="277">
        <v>42.3</v>
      </c>
      <c r="L171" s="277">
        <v>41.25</v>
      </c>
      <c r="M171" s="277">
        <v>15.84793</v>
      </c>
    </row>
    <row r="172" spans="1:13">
      <c r="A172" s="268">
        <v>162</v>
      </c>
      <c r="B172" s="277" t="s">
        <v>103</v>
      </c>
      <c r="C172" s="278">
        <v>20.75</v>
      </c>
      <c r="D172" s="279">
        <v>20.633333333333333</v>
      </c>
      <c r="E172" s="279">
        <v>19.866666666666667</v>
      </c>
      <c r="F172" s="279">
        <v>18.983333333333334</v>
      </c>
      <c r="G172" s="279">
        <v>18.216666666666669</v>
      </c>
      <c r="H172" s="279">
        <v>21.516666666666666</v>
      </c>
      <c r="I172" s="279">
        <v>22.283333333333331</v>
      </c>
      <c r="J172" s="279">
        <v>23.166666666666664</v>
      </c>
      <c r="K172" s="277">
        <v>21.4</v>
      </c>
      <c r="L172" s="277">
        <v>19.75</v>
      </c>
      <c r="M172" s="277">
        <v>288.45137</v>
      </c>
    </row>
    <row r="173" spans="1:13">
      <c r="A173" s="268">
        <v>163</v>
      </c>
      <c r="B173" s="277" t="s">
        <v>388</v>
      </c>
      <c r="C173" s="278">
        <v>163.6</v>
      </c>
      <c r="D173" s="279">
        <v>163.33333333333334</v>
      </c>
      <c r="E173" s="279">
        <v>161.16666666666669</v>
      </c>
      <c r="F173" s="279">
        <v>158.73333333333335</v>
      </c>
      <c r="G173" s="279">
        <v>156.56666666666669</v>
      </c>
      <c r="H173" s="279">
        <v>165.76666666666668</v>
      </c>
      <c r="I173" s="279">
        <v>167.93333333333337</v>
      </c>
      <c r="J173" s="279">
        <v>170.36666666666667</v>
      </c>
      <c r="K173" s="277">
        <v>165.5</v>
      </c>
      <c r="L173" s="277">
        <v>160.9</v>
      </c>
      <c r="M173" s="277">
        <v>6.8492800000000003</v>
      </c>
    </row>
    <row r="174" spans="1:13">
      <c r="A174" s="268">
        <v>164</v>
      </c>
      <c r="B174" s="277" t="s">
        <v>380</v>
      </c>
      <c r="C174" s="278">
        <v>932.25</v>
      </c>
      <c r="D174" s="279">
        <v>934.75</v>
      </c>
      <c r="E174" s="279">
        <v>924.55</v>
      </c>
      <c r="F174" s="279">
        <v>916.84999999999991</v>
      </c>
      <c r="G174" s="279">
        <v>906.64999999999986</v>
      </c>
      <c r="H174" s="279">
        <v>942.45</v>
      </c>
      <c r="I174" s="279">
        <v>952.65000000000009</v>
      </c>
      <c r="J174" s="279">
        <v>960.35000000000014</v>
      </c>
      <c r="K174" s="277">
        <v>944.95</v>
      </c>
      <c r="L174" s="277">
        <v>927.05</v>
      </c>
      <c r="M174" s="277">
        <v>0.41503000000000001</v>
      </c>
    </row>
    <row r="175" spans="1:13">
      <c r="A175" s="268">
        <v>165</v>
      </c>
      <c r="B175" s="277" t="s">
        <v>246</v>
      </c>
      <c r="C175" s="278">
        <v>457.65</v>
      </c>
      <c r="D175" s="279">
        <v>456.16666666666669</v>
      </c>
      <c r="E175" s="279">
        <v>447.63333333333338</v>
      </c>
      <c r="F175" s="279">
        <v>437.61666666666667</v>
      </c>
      <c r="G175" s="279">
        <v>429.08333333333337</v>
      </c>
      <c r="H175" s="279">
        <v>466.18333333333339</v>
      </c>
      <c r="I175" s="279">
        <v>474.7166666666667</v>
      </c>
      <c r="J175" s="279">
        <v>484.73333333333341</v>
      </c>
      <c r="K175" s="277">
        <v>464.7</v>
      </c>
      <c r="L175" s="277">
        <v>446.15</v>
      </c>
      <c r="M175" s="277">
        <v>3.6060400000000001</v>
      </c>
    </row>
    <row r="176" spans="1:13">
      <c r="A176" s="268">
        <v>166</v>
      </c>
      <c r="B176" s="277" t="s">
        <v>104</v>
      </c>
      <c r="C176" s="278">
        <v>693.2</v>
      </c>
      <c r="D176" s="279">
        <v>688.23333333333323</v>
      </c>
      <c r="E176" s="279">
        <v>680.46666666666647</v>
      </c>
      <c r="F176" s="279">
        <v>667.73333333333323</v>
      </c>
      <c r="G176" s="279">
        <v>659.96666666666647</v>
      </c>
      <c r="H176" s="279">
        <v>700.96666666666647</v>
      </c>
      <c r="I176" s="279">
        <v>708.73333333333312</v>
      </c>
      <c r="J176" s="279">
        <v>721.46666666666647</v>
      </c>
      <c r="K176" s="277">
        <v>696</v>
      </c>
      <c r="L176" s="277">
        <v>675.5</v>
      </c>
      <c r="M176" s="277">
        <v>17.27347</v>
      </c>
    </row>
    <row r="177" spans="1:13">
      <c r="A177" s="268">
        <v>167</v>
      </c>
      <c r="B177" s="277" t="s">
        <v>247</v>
      </c>
      <c r="C177" s="278">
        <v>354.75</v>
      </c>
      <c r="D177" s="279">
        <v>358.51666666666665</v>
      </c>
      <c r="E177" s="279">
        <v>349.5333333333333</v>
      </c>
      <c r="F177" s="279">
        <v>344.31666666666666</v>
      </c>
      <c r="G177" s="279">
        <v>335.33333333333331</v>
      </c>
      <c r="H177" s="279">
        <v>363.73333333333329</v>
      </c>
      <c r="I177" s="279">
        <v>372.71666666666664</v>
      </c>
      <c r="J177" s="279">
        <v>377.93333333333328</v>
      </c>
      <c r="K177" s="277">
        <v>367.5</v>
      </c>
      <c r="L177" s="277">
        <v>353.3</v>
      </c>
      <c r="M177" s="277">
        <v>1.6943900000000001</v>
      </c>
    </row>
    <row r="178" spans="1:13">
      <c r="A178" s="268">
        <v>168</v>
      </c>
      <c r="B178" s="277" t="s">
        <v>248</v>
      </c>
      <c r="C178" s="278">
        <v>886.05</v>
      </c>
      <c r="D178" s="279">
        <v>890.16666666666663</v>
      </c>
      <c r="E178" s="279">
        <v>871.43333333333328</v>
      </c>
      <c r="F178" s="279">
        <v>856.81666666666661</v>
      </c>
      <c r="G178" s="279">
        <v>838.08333333333326</v>
      </c>
      <c r="H178" s="279">
        <v>904.7833333333333</v>
      </c>
      <c r="I178" s="279">
        <v>923.51666666666665</v>
      </c>
      <c r="J178" s="279">
        <v>938.13333333333333</v>
      </c>
      <c r="K178" s="277">
        <v>908.9</v>
      </c>
      <c r="L178" s="277">
        <v>875.55</v>
      </c>
      <c r="M178" s="277">
        <v>4.62826</v>
      </c>
    </row>
    <row r="179" spans="1:13">
      <c r="A179" s="268">
        <v>169</v>
      </c>
      <c r="B179" s="277" t="s">
        <v>389</v>
      </c>
      <c r="C179" s="278">
        <v>80.099999999999994</v>
      </c>
      <c r="D179" s="279">
        <v>79.86666666666666</v>
      </c>
      <c r="E179" s="279">
        <v>78.98333333333332</v>
      </c>
      <c r="F179" s="279">
        <v>77.86666666666666</v>
      </c>
      <c r="G179" s="279">
        <v>76.98333333333332</v>
      </c>
      <c r="H179" s="279">
        <v>80.98333333333332</v>
      </c>
      <c r="I179" s="279">
        <v>81.866666666666674</v>
      </c>
      <c r="J179" s="279">
        <v>82.98333333333332</v>
      </c>
      <c r="K179" s="277">
        <v>80.75</v>
      </c>
      <c r="L179" s="277">
        <v>78.75</v>
      </c>
      <c r="M179" s="277">
        <v>6.0751600000000003</v>
      </c>
    </row>
    <row r="180" spans="1:13">
      <c r="A180" s="268">
        <v>170</v>
      </c>
      <c r="B180" s="277" t="s">
        <v>381</v>
      </c>
      <c r="C180" s="278">
        <v>270.05</v>
      </c>
      <c r="D180" s="279">
        <v>269.83333333333331</v>
      </c>
      <c r="E180" s="279">
        <v>263.26666666666665</v>
      </c>
      <c r="F180" s="279">
        <v>256.48333333333335</v>
      </c>
      <c r="G180" s="279">
        <v>249.91666666666669</v>
      </c>
      <c r="H180" s="279">
        <v>276.61666666666662</v>
      </c>
      <c r="I180" s="279">
        <v>283.18333333333334</v>
      </c>
      <c r="J180" s="279">
        <v>289.96666666666658</v>
      </c>
      <c r="K180" s="277">
        <v>276.39999999999998</v>
      </c>
      <c r="L180" s="277">
        <v>263.05</v>
      </c>
      <c r="M180" s="277">
        <v>64.242919999999998</v>
      </c>
    </row>
    <row r="181" spans="1:13">
      <c r="A181" s="268">
        <v>171</v>
      </c>
      <c r="B181" s="277" t="s">
        <v>249</v>
      </c>
      <c r="C181" s="278">
        <v>176.6</v>
      </c>
      <c r="D181" s="279">
        <v>176.55000000000004</v>
      </c>
      <c r="E181" s="279">
        <v>172.10000000000008</v>
      </c>
      <c r="F181" s="279">
        <v>167.60000000000005</v>
      </c>
      <c r="G181" s="279">
        <v>163.15000000000009</v>
      </c>
      <c r="H181" s="279">
        <v>181.05000000000007</v>
      </c>
      <c r="I181" s="279">
        <v>185.50000000000006</v>
      </c>
      <c r="J181" s="279">
        <v>190.00000000000006</v>
      </c>
      <c r="K181" s="277">
        <v>181</v>
      </c>
      <c r="L181" s="277">
        <v>172.05</v>
      </c>
      <c r="M181" s="277">
        <v>6.2800799999999999</v>
      </c>
    </row>
    <row r="182" spans="1:13">
      <c r="A182" s="268">
        <v>172</v>
      </c>
      <c r="B182" s="277" t="s">
        <v>105</v>
      </c>
      <c r="C182" s="278">
        <v>601.79999999999995</v>
      </c>
      <c r="D182" s="279">
        <v>602.6</v>
      </c>
      <c r="E182" s="279">
        <v>593.20000000000005</v>
      </c>
      <c r="F182" s="279">
        <v>584.6</v>
      </c>
      <c r="G182" s="279">
        <v>575.20000000000005</v>
      </c>
      <c r="H182" s="279">
        <v>611.20000000000005</v>
      </c>
      <c r="I182" s="279">
        <v>620.59999999999991</v>
      </c>
      <c r="J182" s="279">
        <v>629.20000000000005</v>
      </c>
      <c r="K182" s="277">
        <v>612</v>
      </c>
      <c r="L182" s="277">
        <v>594</v>
      </c>
      <c r="M182" s="277">
        <v>17.427</v>
      </c>
    </row>
    <row r="183" spans="1:13">
      <c r="A183" s="268">
        <v>173</v>
      </c>
      <c r="B183" s="277" t="s">
        <v>383</v>
      </c>
      <c r="C183" s="278">
        <v>84.9</v>
      </c>
      <c r="D183" s="279">
        <v>85.433333333333337</v>
      </c>
      <c r="E183" s="279">
        <v>83.966666666666669</v>
      </c>
      <c r="F183" s="279">
        <v>83.033333333333331</v>
      </c>
      <c r="G183" s="279">
        <v>81.566666666666663</v>
      </c>
      <c r="H183" s="279">
        <v>86.366666666666674</v>
      </c>
      <c r="I183" s="279">
        <v>87.833333333333343</v>
      </c>
      <c r="J183" s="279">
        <v>88.76666666666668</v>
      </c>
      <c r="K183" s="277">
        <v>86.9</v>
      </c>
      <c r="L183" s="277">
        <v>84.5</v>
      </c>
      <c r="M183" s="277">
        <v>2.27949</v>
      </c>
    </row>
    <row r="184" spans="1:13">
      <c r="A184" s="268">
        <v>174</v>
      </c>
      <c r="B184" s="277" t="s">
        <v>384</v>
      </c>
      <c r="C184" s="278">
        <v>483.4</v>
      </c>
      <c r="D184" s="279">
        <v>485</v>
      </c>
      <c r="E184" s="279">
        <v>479.95</v>
      </c>
      <c r="F184" s="279">
        <v>476.5</v>
      </c>
      <c r="G184" s="279">
        <v>471.45</v>
      </c>
      <c r="H184" s="279">
        <v>488.45</v>
      </c>
      <c r="I184" s="279">
        <v>493.49999999999994</v>
      </c>
      <c r="J184" s="279">
        <v>496.95</v>
      </c>
      <c r="K184" s="277">
        <v>490.05</v>
      </c>
      <c r="L184" s="277">
        <v>481.55</v>
      </c>
      <c r="M184" s="277">
        <v>0.10697</v>
      </c>
    </row>
    <row r="185" spans="1:13">
      <c r="A185" s="268">
        <v>175</v>
      </c>
      <c r="B185" s="277" t="s">
        <v>390</v>
      </c>
      <c r="C185" s="278">
        <v>60.15</v>
      </c>
      <c r="D185" s="279">
        <v>59.816666666666663</v>
      </c>
      <c r="E185" s="279">
        <v>59.133333333333326</v>
      </c>
      <c r="F185" s="279">
        <v>58.11666666666666</v>
      </c>
      <c r="G185" s="279">
        <v>57.433333333333323</v>
      </c>
      <c r="H185" s="279">
        <v>60.833333333333329</v>
      </c>
      <c r="I185" s="279">
        <v>61.516666666666666</v>
      </c>
      <c r="J185" s="279">
        <v>62.533333333333331</v>
      </c>
      <c r="K185" s="277">
        <v>60.5</v>
      </c>
      <c r="L185" s="277">
        <v>58.8</v>
      </c>
      <c r="M185" s="277">
        <v>7.44414</v>
      </c>
    </row>
    <row r="186" spans="1:13">
      <c r="A186" s="268">
        <v>176</v>
      </c>
      <c r="B186" s="277" t="s">
        <v>250</v>
      </c>
      <c r="C186" s="278">
        <v>214.85</v>
      </c>
      <c r="D186" s="279">
        <v>212.98333333333335</v>
      </c>
      <c r="E186" s="279">
        <v>208.9666666666667</v>
      </c>
      <c r="F186" s="279">
        <v>203.08333333333334</v>
      </c>
      <c r="G186" s="279">
        <v>199.06666666666669</v>
      </c>
      <c r="H186" s="279">
        <v>218.8666666666667</v>
      </c>
      <c r="I186" s="279">
        <v>222.88333333333335</v>
      </c>
      <c r="J186" s="279">
        <v>228.76666666666671</v>
      </c>
      <c r="K186" s="277">
        <v>217</v>
      </c>
      <c r="L186" s="277">
        <v>207.1</v>
      </c>
      <c r="M186" s="277">
        <v>11.651770000000001</v>
      </c>
    </row>
    <row r="187" spans="1:13">
      <c r="A187" s="268">
        <v>177</v>
      </c>
      <c r="B187" s="277" t="s">
        <v>385</v>
      </c>
      <c r="C187" s="278">
        <v>331.1</v>
      </c>
      <c r="D187" s="279">
        <v>331.05</v>
      </c>
      <c r="E187" s="279">
        <v>328.15000000000003</v>
      </c>
      <c r="F187" s="279">
        <v>325.20000000000005</v>
      </c>
      <c r="G187" s="279">
        <v>322.30000000000007</v>
      </c>
      <c r="H187" s="279">
        <v>334</v>
      </c>
      <c r="I187" s="279">
        <v>336.9</v>
      </c>
      <c r="J187" s="279">
        <v>339.84999999999997</v>
      </c>
      <c r="K187" s="277">
        <v>333.95</v>
      </c>
      <c r="L187" s="277">
        <v>328.1</v>
      </c>
      <c r="M187" s="277">
        <v>0.35770000000000002</v>
      </c>
    </row>
    <row r="188" spans="1:13">
      <c r="A188" s="268">
        <v>178</v>
      </c>
      <c r="B188" s="277" t="s">
        <v>386</v>
      </c>
      <c r="C188" s="278">
        <v>300.60000000000002</v>
      </c>
      <c r="D188" s="279">
        <v>301.5</v>
      </c>
      <c r="E188" s="279">
        <v>295.25</v>
      </c>
      <c r="F188" s="279">
        <v>289.89999999999998</v>
      </c>
      <c r="G188" s="279">
        <v>283.64999999999998</v>
      </c>
      <c r="H188" s="279">
        <v>306.85000000000002</v>
      </c>
      <c r="I188" s="279">
        <v>313.10000000000002</v>
      </c>
      <c r="J188" s="279">
        <v>318.45000000000005</v>
      </c>
      <c r="K188" s="277">
        <v>307.75</v>
      </c>
      <c r="L188" s="277">
        <v>296.14999999999998</v>
      </c>
      <c r="M188" s="277">
        <v>7.2753500000000004</v>
      </c>
    </row>
    <row r="189" spans="1:13">
      <c r="A189" s="268">
        <v>179</v>
      </c>
      <c r="B189" s="277" t="s">
        <v>391</v>
      </c>
      <c r="C189" s="278">
        <v>579.5</v>
      </c>
      <c r="D189" s="279">
        <v>580.80000000000007</v>
      </c>
      <c r="E189" s="279">
        <v>576.70000000000016</v>
      </c>
      <c r="F189" s="279">
        <v>573.90000000000009</v>
      </c>
      <c r="G189" s="279">
        <v>569.80000000000018</v>
      </c>
      <c r="H189" s="279">
        <v>583.60000000000014</v>
      </c>
      <c r="I189" s="279">
        <v>587.70000000000005</v>
      </c>
      <c r="J189" s="279">
        <v>590.50000000000011</v>
      </c>
      <c r="K189" s="277">
        <v>584.9</v>
      </c>
      <c r="L189" s="277">
        <v>578</v>
      </c>
      <c r="M189" s="277">
        <v>7.7619999999999995E-2</v>
      </c>
    </row>
    <row r="190" spans="1:13">
      <c r="A190" s="268">
        <v>180</v>
      </c>
      <c r="B190" s="277" t="s">
        <v>399</v>
      </c>
      <c r="C190" s="278">
        <v>908.55</v>
      </c>
      <c r="D190" s="279">
        <v>914</v>
      </c>
      <c r="E190" s="279">
        <v>892.5</v>
      </c>
      <c r="F190" s="279">
        <v>876.45</v>
      </c>
      <c r="G190" s="279">
        <v>854.95</v>
      </c>
      <c r="H190" s="279">
        <v>930.05</v>
      </c>
      <c r="I190" s="279">
        <v>951.55</v>
      </c>
      <c r="J190" s="279">
        <v>967.59999999999991</v>
      </c>
      <c r="K190" s="277">
        <v>935.5</v>
      </c>
      <c r="L190" s="277">
        <v>897.95</v>
      </c>
      <c r="M190" s="277">
        <v>4.0832100000000002</v>
      </c>
    </row>
    <row r="191" spans="1:13">
      <c r="A191" s="268">
        <v>181</v>
      </c>
      <c r="B191" s="277" t="s">
        <v>393</v>
      </c>
      <c r="C191" s="278">
        <v>679.7</v>
      </c>
      <c r="D191" s="279">
        <v>682.9</v>
      </c>
      <c r="E191" s="279">
        <v>666.8</v>
      </c>
      <c r="F191" s="279">
        <v>653.9</v>
      </c>
      <c r="G191" s="279">
        <v>637.79999999999995</v>
      </c>
      <c r="H191" s="279">
        <v>695.8</v>
      </c>
      <c r="I191" s="279">
        <v>711.90000000000009</v>
      </c>
      <c r="J191" s="279">
        <v>724.8</v>
      </c>
      <c r="K191" s="277">
        <v>699</v>
      </c>
      <c r="L191" s="277">
        <v>670</v>
      </c>
      <c r="M191" s="277">
        <v>1.0086999999999999</v>
      </c>
    </row>
    <row r="192" spans="1:13">
      <c r="A192" s="268">
        <v>182</v>
      </c>
      <c r="B192" s="277" t="s">
        <v>106</v>
      </c>
      <c r="C192" s="278">
        <v>584.65</v>
      </c>
      <c r="D192" s="279">
        <v>583.2833333333333</v>
      </c>
      <c r="E192" s="279">
        <v>576.36666666666656</v>
      </c>
      <c r="F192" s="279">
        <v>568.08333333333326</v>
      </c>
      <c r="G192" s="279">
        <v>561.16666666666652</v>
      </c>
      <c r="H192" s="279">
        <v>591.56666666666661</v>
      </c>
      <c r="I192" s="279">
        <v>598.48333333333335</v>
      </c>
      <c r="J192" s="279">
        <v>606.76666666666665</v>
      </c>
      <c r="K192" s="277">
        <v>590.20000000000005</v>
      </c>
      <c r="L192" s="277">
        <v>575</v>
      </c>
      <c r="M192" s="277">
        <v>24.32011</v>
      </c>
    </row>
    <row r="193" spans="1:13">
      <c r="A193" s="268">
        <v>183</v>
      </c>
      <c r="B193" s="277" t="s">
        <v>108</v>
      </c>
      <c r="C193" s="278">
        <v>650.15</v>
      </c>
      <c r="D193" s="279">
        <v>650.41666666666663</v>
      </c>
      <c r="E193" s="279">
        <v>642.83333333333326</v>
      </c>
      <c r="F193" s="279">
        <v>635.51666666666665</v>
      </c>
      <c r="G193" s="279">
        <v>627.93333333333328</v>
      </c>
      <c r="H193" s="279">
        <v>657.73333333333323</v>
      </c>
      <c r="I193" s="279">
        <v>665.31666666666649</v>
      </c>
      <c r="J193" s="279">
        <v>672.63333333333321</v>
      </c>
      <c r="K193" s="277">
        <v>658</v>
      </c>
      <c r="L193" s="277">
        <v>643.1</v>
      </c>
      <c r="M193" s="277">
        <v>38.379689999999997</v>
      </c>
    </row>
    <row r="194" spans="1:13">
      <c r="A194" s="268">
        <v>184</v>
      </c>
      <c r="B194" s="277" t="s">
        <v>109</v>
      </c>
      <c r="C194" s="278">
        <v>1881.05</v>
      </c>
      <c r="D194" s="279">
        <v>1877.1666666666667</v>
      </c>
      <c r="E194" s="279">
        <v>1855.3833333333334</v>
      </c>
      <c r="F194" s="279">
        <v>1829.7166666666667</v>
      </c>
      <c r="G194" s="279">
        <v>1807.9333333333334</v>
      </c>
      <c r="H194" s="279">
        <v>1902.8333333333335</v>
      </c>
      <c r="I194" s="279">
        <v>1924.6166666666668</v>
      </c>
      <c r="J194" s="279">
        <v>1950.2833333333335</v>
      </c>
      <c r="K194" s="277">
        <v>1898.95</v>
      </c>
      <c r="L194" s="277">
        <v>1851.5</v>
      </c>
      <c r="M194" s="277">
        <v>55.388840000000002</v>
      </c>
    </row>
    <row r="195" spans="1:13">
      <c r="A195" s="268">
        <v>185</v>
      </c>
      <c r="B195" s="277" t="s">
        <v>252</v>
      </c>
      <c r="C195" s="278">
        <v>2505.1999999999998</v>
      </c>
      <c r="D195" s="279">
        <v>2505.7833333333333</v>
      </c>
      <c r="E195" s="279">
        <v>2482.5666666666666</v>
      </c>
      <c r="F195" s="279">
        <v>2459.9333333333334</v>
      </c>
      <c r="G195" s="279">
        <v>2436.7166666666667</v>
      </c>
      <c r="H195" s="279">
        <v>2528.4166666666665</v>
      </c>
      <c r="I195" s="279">
        <v>2551.6333333333328</v>
      </c>
      <c r="J195" s="279">
        <v>2574.2666666666664</v>
      </c>
      <c r="K195" s="277">
        <v>2529</v>
      </c>
      <c r="L195" s="277">
        <v>2483.15</v>
      </c>
      <c r="M195" s="277">
        <v>3.08623</v>
      </c>
    </row>
    <row r="196" spans="1:13">
      <c r="A196" s="268">
        <v>186</v>
      </c>
      <c r="B196" s="277" t="s">
        <v>110</v>
      </c>
      <c r="C196" s="278">
        <v>1126.3499999999999</v>
      </c>
      <c r="D196" s="279">
        <v>1129.4666666666665</v>
      </c>
      <c r="E196" s="279">
        <v>1114.4333333333329</v>
      </c>
      <c r="F196" s="279">
        <v>1102.5166666666664</v>
      </c>
      <c r="G196" s="279">
        <v>1087.4833333333329</v>
      </c>
      <c r="H196" s="279">
        <v>1141.383333333333</v>
      </c>
      <c r="I196" s="279">
        <v>1156.4166666666663</v>
      </c>
      <c r="J196" s="279">
        <v>1168.333333333333</v>
      </c>
      <c r="K196" s="277">
        <v>1144.5</v>
      </c>
      <c r="L196" s="277">
        <v>1117.55</v>
      </c>
      <c r="M196" s="277">
        <v>123.59023999999999</v>
      </c>
    </row>
    <row r="197" spans="1:13">
      <c r="A197" s="268">
        <v>187</v>
      </c>
      <c r="B197" s="277" t="s">
        <v>253</v>
      </c>
      <c r="C197" s="278">
        <v>609.65</v>
      </c>
      <c r="D197" s="279">
        <v>614.18333333333339</v>
      </c>
      <c r="E197" s="279">
        <v>601.36666666666679</v>
      </c>
      <c r="F197" s="279">
        <v>593.08333333333337</v>
      </c>
      <c r="G197" s="279">
        <v>580.26666666666677</v>
      </c>
      <c r="H197" s="279">
        <v>622.46666666666681</v>
      </c>
      <c r="I197" s="279">
        <v>635.28333333333342</v>
      </c>
      <c r="J197" s="279">
        <v>643.56666666666683</v>
      </c>
      <c r="K197" s="277">
        <v>627</v>
      </c>
      <c r="L197" s="277">
        <v>605.9</v>
      </c>
      <c r="M197" s="277">
        <v>51.647889999999997</v>
      </c>
    </row>
    <row r="198" spans="1:13">
      <c r="A198" s="268">
        <v>188</v>
      </c>
      <c r="B198" s="277" t="s">
        <v>251</v>
      </c>
      <c r="C198" s="278">
        <v>822.95</v>
      </c>
      <c r="D198" s="279">
        <v>816.16666666666663</v>
      </c>
      <c r="E198" s="279">
        <v>790.5333333333333</v>
      </c>
      <c r="F198" s="279">
        <v>758.11666666666667</v>
      </c>
      <c r="G198" s="279">
        <v>732.48333333333335</v>
      </c>
      <c r="H198" s="279">
        <v>848.58333333333326</v>
      </c>
      <c r="I198" s="279">
        <v>874.2166666666667</v>
      </c>
      <c r="J198" s="279">
        <v>906.63333333333321</v>
      </c>
      <c r="K198" s="277">
        <v>841.8</v>
      </c>
      <c r="L198" s="277">
        <v>783.75</v>
      </c>
      <c r="M198" s="277">
        <v>8.7413500000000006</v>
      </c>
    </row>
    <row r="199" spans="1:13">
      <c r="A199" s="268">
        <v>189</v>
      </c>
      <c r="B199" s="277" t="s">
        <v>394</v>
      </c>
      <c r="C199" s="278">
        <v>181.55</v>
      </c>
      <c r="D199" s="279">
        <v>181.35</v>
      </c>
      <c r="E199" s="279">
        <v>179.7</v>
      </c>
      <c r="F199" s="279">
        <v>177.85</v>
      </c>
      <c r="G199" s="279">
        <v>176.2</v>
      </c>
      <c r="H199" s="279">
        <v>183.2</v>
      </c>
      <c r="I199" s="279">
        <v>184.85000000000002</v>
      </c>
      <c r="J199" s="279">
        <v>186.7</v>
      </c>
      <c r="K199" s="277">
        <v>183</v>
      </c>
      <c r="L199" s="277">
        <v>179.5</v>
      </c>
      <c r="M199" s="277">
        <v>4.4907300000000001</v>
      </c>
    </row>
    <row r="200" spans="1:13">
      <c r="A200" s="268">
        <v>190</v>
      </c>
      <c r="B200" s="277" t="s">
        <v>395</v>
      </c>
      <c r="C200" s="278">
        <v>298.7</v>
      </c>
      <c r="D200" s="279">
        <v>299.90000000000003</v>
      </c>
      <c r="E200" s="279">
        <v>284.85000000000008</v>
      </c>
      <c r="F200" s="279">
        <v>271.00000000000006</v>
      </c>
      <c r="G200" s="279">
        <v>255.9500000000001</v>
      </c>
      <c r="H200" s="279">
        <v>313.75000000000006</v>
      </c>
      <c r="I200" s="279">
        <v>328.8</v>
      </c>
      <c r="J200" s="279">
        <v>342.65000000000003</v>
      </c>
      <c r="K200" s="277">
        <v>314.95</v>
      </c>
      <c r="L200" s="277">
        <v>286.05</v>
      </c>
      <c r="M200" s="277">
        <v>4.0430700000000002</v>
      </c>
    </row>
    <row r="201" spans="1:13">
      <c r="A201" s="268">
        <v>191</v>
      </c>
      <c r="B201" s="277" t="s">
        <v>111</v>
      </c>
      <c r="C201" s="278">
        <v>2768</v>
      </c>
      <c r="D201" s="279">
        <v>2793.6833333333329</v>
      </c>
      <c r="E201" s="279">
        <v>2727.3666666666659</v>
      </c>
      <c r="F201" s="279">
        <v>2686.7333333333331</v>
      </c>
      <c r="G201" s="279">
        <v>2620.4166666666661</v>
      </c>
      <c r="H201" s="279">
        <v>2834.3166666666657</v>
      </c>
      <c r="I201" s="279">
        <v>2900.6333333333323</v>
      </c>
      <c r="J201" s="279">
        <v>2941.2666666666655</v>
      </c>
      <c r="K201" s="277">
        <v>2860</v>
      </c>
      <c r="L201" s="277">
        <v>2753.05</v>
      </c>
      <c r="M201" s="277">
        <v>13.49352</v>
      </c>
    </row>
    <row r="202" spans="1:13">
      <c r="A202" s="268">
        <v>192</v>
      </c>
      <c r="B202" s="277" t="s">
        <v>112</v>
      </c>
      <c r="C202" s="278">
        <v>356.45</v>
      </c>
      <c r="D202" s="279">
        <v>355.56666666666666</v>
      </c>
      <c r="E202" s="279">
        <v>352.18333333333334</v>
      </c>
      <c r="F202" s="279">
        <v>347.91666666666669</v>
      </c>
      <c r="G202" s="279">
        <v>344.53333333333336</v>
      </c>
      <c r="H202" s="279">
        <v>359.83333333333331</v>
      </c>
      <c r="I202" s="279">
        <v>363.21666666666664</v>
      </c>
      <c r="J202" s="279">
        <v>367.48333333333329</v>
      </c>
      <c r="K202" s="277">
        <v>358.95</v>
      </c>
      <c r="L202" s="277">
        <v>351.3</v>
      </c>
      <c r="M202" s="277">
        <v>5.4183599999999998</v>
      </c>
    </row>
    <row r="203" spans="1:13">
      <c r="A203" s="268">
        <v>193</v>
      </c>
      <c r="B203" s="277" t="s">
        <v>396</v>
      </c>
      <c r="C203" s="278">
        <v>12.9</v>
      </c>
      <c r="D203" s="279">
        <v>12.833333333333334</v>
      </c>
      <c r="E203" s="279">
        <v>12.566666666666668</v>
      </c>
      <c r="F203" s="279">
        <v>12.233333333333334</v>
      </c>
      <c r="G203" s="279">
        <v>11.966666666666669</v>
      </c>
      <c r="H203" s="279">
        <v>13.166666666666668</v>
      </c>
      <c r="I203" s="279">
        <v>13.433333333333334</v>
      </c>
      <c r="J203" s="279">
        <v>13.766666666666667</v>
      </c>
      <c r="K203" s="277">
        <v>13.1</v>
      </c>
      <c r="L203" s="277">
        <v>12.5</v>
      </c>
      <c r="M203" s="277">
        <v>23.404530000000001</v>
      </c>
    </row>
    <row r="204" spans="1:13">
      <c r="A204" s="268">
        <v>194</v>
      </c>
      <c r="B204" s="277" t="s">
        <v>398</v>
      </c>
      <c r="C204" s="278">
        <v>63.85</v>
      </c>
      <c r="D204" s="279">
        <v>62.916666666666664</v>
      </c>
      <c r="E204" s="279">
        <v>60.933333333333323</v>
      </c>
      <c r="F204" s="279">
        <v>58.016666666666659</v>
      </c>
      <c r="G204" s="279">
        <v>56.033333333333317</v>
      </c>
      <c r="H204" s="279">
        <v>65.833333333333329</v>
      </c>
      <c r="I204" s="279">
        <v>67.816666666666663</v>
      </c>
      <c r="J204" s="279">
        <v>70.733333333333334</v>
      </c>
      <c r="K204" s="277">
        <v>64.900000000000006</v>
      </c>
      <c r="L204" s="277">
        <v>60</v>
      </c>
      <c r="M204" s="277">
        <v>10.02641</v>
      </c>
    </row>
    <row r="205" spans="1:13">
      <c r="A205" s="268">
        <v>195</v>
      </c>
      <c r="B205" s="277" t="s">
        <v>114</v>
      </c>
      <c r="C205" s="278">
        <v>159.9</v>
      </c>
      <c r="D205" s="279">
        <v>160.4</v>
      </c>
      <c r="E205" s="279">
        <v>156.9</v>
      </c>
      <c r="F205" s="279">
        <v>153.9</v>
      </c>
      <c r="G205" s="279">
        <v>150.4</v>
      </c>
      <c r="H205" s="279">
        <v>163.4</v>
      </c>
      <c r="I205" s="279">
        <v>166.9</v>
      </c>
      <c r="J205" s="279">
        <v>169.9</v>
      </c>
      <c r="K205" s="277">
        <v>163.9</v>
      </c>
      <c r="L205" s="277">
        <v>157.4</v>
      </c>
      <c r="M205" s="277">
        <v>174.55793</v>
      </c>
    </row>
    <row r="206" spans="1:13">
      <c r="A206" s="268">
        <v>196</v>
      </c>
      <c r="B206" s="277" t="s">
        <v>400</v>
      </c>
      <c r="C206" s="278">
        <v>36.85</v>
      </c>
      <c r="D206" s="279">
        <v>36.666666666666664</v>
      </c>
      <c r="E206" s="279">
        <v>35.18333333333333</v>
      </c>
      <c r="F206" s="279">
        <v>33.516666666666666</v>
      </c>
      <c r="G206" s="279">
        <v>32.033333333333331</v>
      </c>
      <c r="H206" s="279">
        <v>38.333333333333329</v>
      </c>
      <c r="I206" s="279">
        <v>39.816666666666663</v>
      </c>
      <c r="J206" s="279">
        <v>41.483333333333327</v>
      </c>
      <c r="K206" s="277">
        <v>38.15</v>
      </c>
      <c r="L206" s="277">
        <v>35</v>
      </c>
      <c r="M206" s="277">
        <v>34.942489999999999</v>
      </c>
    </row>
    <row r="207" spans="1:13">
      <c r="A207" s="268">
        <v>197</v>
      </c>
      <c r="B207" s="277" t="s">
        <v>115</v>
      </c>
      <c r="C207" s="278">
        <v>228.2</v>
      </c>
      <c r="D207" s="279">
        <v>229.95000000000002</v>
      </c>
      <c r="E207" s="279">
        <v>223.50000000000003</v>
      </c>
      <c r="F207" s="279">
        <v>218.8</v>
      </c>
      <c r="G207" s="279">
        <v>212.35000000000002</v>
      </c>
      <c r="H207" s="279">
        <v>234.65000000000003</v>
      </c>
      <c r="I207" s="279">
        <v>241.10000000000002</v>
      </c>
      <c r="J207" s="279">
        <v>245.80000000000004</v>
      </c>
      <c r="K207" s="277">
        <v>236.4</v>
      </c>
      <c r="L207" s="277">
        <v>225.25</v>
      </c>
      <c r="M207" s="277">
        <v>66.954130000000006</v>
      </c>
    </row>
    <row r="208" spans="1:13">
      <c r="A208" s="268">
        <v>198</v>
      </c>
      <c r="B208" s="277" t="s">
        <v>116</v>
      </c>
      <c r="C208" s="278">
        <v>2248.5</v>
      </c>
      <c r="D208" s="279">
        <v>2273.25</v>
      </c>
      <c r="E208" s="279">
        <v>2216.5</v>
      </c>
      <c r="F208" s="279">
        <v>2184.5</v>
      </c>
      <c r="G208" s="279">
        <v>2127.75</v>
      </c>
      <c r="H208" s="279">
        <v>2305.25</v>
      </c>
      <c r="I208" s="279">
        <v>2362</v>
      </c>
      <c r="J208" s="279">
        <v>2394</v>
      </c>
      <c r="K208" s="277">
        <v>2330</v>
      </c>
      <c r="L208" s="277">
        <v>2241.25</v>
      </c>
      <c r="M208" s="277">
        <v>69.500110000000006</v>
      </c>
    </row>
    <row r="209" spans="1:13">
      <c r="A209" s="268">
        <v>199</v>
      </c>
      <c r="B209" s="277" t="s">
        <v>254</v>
      </c>
      <c r="C209" s="278">
        <v>197.25</v>
      </c>
      <c r="D209" s="279">
        <v>196.76666666666665</v>
      </c>
      <c r="E209" s="279">
        <v>187.83333333333331</v>
      </c>
      <c r="F209" s="279">
        <v>178.41666666666666</v>
      </c>
      <c r="G209" s="279">
        <v>169.48333333333332</v>
      </c>
      <c r="H209" s="279">
        <v>206.18333333333331</v>
      </c>
      <c r="I209" s="279">
        <v>215.11666666666665</v>
      </c>
      <c r="J209" s="279">
        <v>224.5333333333333</v>
      </c>
      <c r="K209" s="277">
        <v>205.7</v>
      </c>
      <c r="L209" s="277">
        <v>187.35</v>
      </c>
      <c r="M209" s="277">
        <v>91.760360000000006</v>
      </c>
    </row>
    <row r="210" spans="1:13">
      <c r="A210" s="268">
        <v>200</v>
      </c>
      <c r="B210" s="277" t="s">
        <v>401</v>
      </c>
      <c r="C210" s="278">
        <v>28375.4</v>
      </c>
      <c r="D210" s="279">
        <v>28375.483333333334</v>
      </c>
      <c r="E210" s="279">
        <v>27900.966666666667</v>
      </c>
      <c r="F210" s="279">
        <v>27426.533333333333</v>
      </c>
      <c r="G210" s="279">
        <v>26952.016666666666</v>
      </c>
      <c r="H210" s="279">
        <v>28849.916666666668</v>
      </c>
      <c r="I210" s="279">
        <v>29324.433333333338</v>
      </c>
      <c r="J210" s="279">
        <v>29798.866666666669</v>
      </c>
      <c r="K210" s="277">
        <v>28850</v>
      </c>
      <c r="L210" s="277">
        <v>27901.05</v>
      </c>
      <c r="M210" s="277">
        <v>2.9159999999999998E-2</v>
      </c>
    </row>
    <row r="211" spans="1:13">
      <c r="A211" s="268">
        <v>201</v>
      </c>
      <c r="B211" s="277" t="s">
        <v>397</v>
      </c>
      <c r="C211" s="278">
        <v>47.75</v>
      </c>
      <c r="D211" s="279">
        <v>46.083333333333336</v>
      </c>
      <c r="E211" s="279">
        <v>43.666666666666671</v>
      </c>
      <c r="F211" s="279">
        <v>39.583333333333336</v>
      </c>
      <c r="G211" s="279">
        <v>37.166666666666671</v>
      </c>
      <c r="H211" s="279">
        <v>50.166666666666671</v>
      </c>
      <c r="I211" s="279">
        <v>52.583333333333343</v>
      </c>
      <c r="J211" s="279">
        <v>56.666666666666671</v>
      </c>
      <c r="K211" s="277">
        <v>48.5</v>
      </c>
      <c r="L211" s="277">
        <v>42</v>
      </c>
      <c r="M211" s="277">
        <v>30.290189999999999</v>
      </c>
    </row>
    <row r="212" spans="1:13">
      <c r="A212" s="268">
        <v>202</v>
      </c>
      <c r="B212" s="277" t="s">
        <v>255</v>
      </c>
      <c r="C212" s="278">
        <v>35.049999999999997</v>
      </c>
      <c r="D212" s="279">
        <v>35.283333333333331</v>
      </c>
      <c r="E212" s="279">
        <v>34.666666666666664</v>
      </c>
      <c r="F212" s="279">
        <v>34.283333333333331</v>
      </c>
      <c r="G212" s="279">
        <v>33.666666666666664</v>
      </c>
      <c r="H212" s="279">
        <v>35.666666666666664</v>
      </c>
      <c r="I212" s="279">
        <v>36.283333333333339</v>
      </c>
      <c r="J212" s="279">
        <v>36.666666666666664</v>
      </c>
      <c r="K212" s="277">
        <v>35.9</v>
      </c>
      <c r="L212" s="277">
        <v>34.9</v>
      </c>
      <c r="M212" s="277">
        <v>14.453609999999999</v>
      </c>
    </row>
    <row r="213" spans="1:13">
      <c r="A213" s="268">
        <v>203</v>
      </c>
      <c r="B213" s="277" t="s">
        <v>415</v>
      </c>
      <c r="C213" s="278">
        <v>57.25</v>
      </c>
      <c r="D213" s="279">
        <v>57.916666666666664</v>
      </c>
      <c r="E213" s="279">
        <v>55.833333333333329</v>
      </c>
      <c r="F213" s="279">
        <v>54.416666666666664</v>
      </c>
      <c r="G213" s="279">
        <v>52.333333333333329</v>
      </c>
      <c r="H213" s="279">
        <v>59.333333333333329</v>
      </c>
      <c r="I213" s="279">
        <v>61.416666666666657</v>
      </c>
      <c r="J213" s="279">
        <v>62.833333333333329</v>
      </c>
      <c r="K213" s="277">
        <v>60</v>
      </c>
      <c r="L213" s="277">
        <v>56.5</v>
      </c>
      <c r="M213" s="277">
        <v>21.424669999999999</v>
      </c>
    </row>
    <row r="214" spans="1:13">
      <c r="A214" s="268">
        <v>204</v>
      </c>
      <c r="B214" s="277" t="s">
        <v>117</v>
      </c>
      <c r="C214" s="278">
        <v>219.55</v>
      </c>
      <c r="D214" s="279">
        <v>220.86666666666667</v>
      </c>
      <c r="E214" s="279">
        <v>215.73333333333335</v>
      </c>
      <c r="F214" s="279">
        <v>211.91666666666669</v>
      </c>
      <c r="G214" s="279">
        <v>206.78333333333336</v>
      </c>
      <c r="H214" s="279">
        <v>224.68333333333334</v>
      </c>
      <c r="I214" s="279">
        <v>229.81666666666666</v>
      </c>
      <c r="J214" s="279">
        <v>233.63333333333333</v>
      </c>
      <c r="K214" s="277">
        <v>226</v>
      </c>
      <c r="L214" s="277">
        <v>217.05</v>
      </c>
      <c r="M214" s="277">
        <v>168.15822</v>
      </c>
    </row>
    <row r="215" spans="1:13">
      <c r="A215" s="268">
        <v>205</v>
      </c>
      <c r="B215" s="277" t="s">
        <v>414</v>
      </c>
      <c r="C215" s="278">
        <v>47.15</v>
      </c>
      <c r="D215" s="279">
        <v>47.54999999999999</v>
      </c>
      <c r="E215" s="279">
        <v>46.149999999999977</v>
      </c>
      <c r="F215" s="279">
        <v>45.149999999999984</v>
      </c>
      <c r="G215" s="279">
        <v>43.749999999999972</v>
      </c>
      <c r="H215" s="279">
        <v>48.549999999999983</v>
      </c>
      <c r="I215" s="279">
        <v>49.95</v>
      </c>
      <c r="J215" s="279">
        <v>50.949999999999989</v>
      </c>
      <c r="K215" s="277">
        <v>48.95</v>
      </c>
      <c r="L215" s="277">
        <v>46.55</v>
      </c>
      <c r="M215" s="277">
        <v>0.67432000000000003</v>
      </c>
    </row>
    <row r="216" spans="1:13">
      <c r="A216" s="268">
        <v>206</v>
      </c>
      <c r="B216" s="277" t="s">
        <v>258</v>
      </c>
      <c r="C216" s="278">
        <v>117.8</v>
      </c>
      <c r="D216" s="279">
        <v>117.08333333333333</v>
      </c>
      <c r="E216" s="279">
        <v>112.86666666666666</v>
      </c>
      <c r="F216" s="279">
        <v>107.93333333333334</v>
      </c>
      <c r="G216" s="279">
        <v>103.71666666666667</v>
      </c>
      <c r="H216" s="279">
        <v>122.01666666666665</v>
      </c>
      <c r="I216" s="279">
        <v>126.23333333333332</v>
      </c>
      <c r="J216" s="279">
        <v>131.16666666666663</v>
      </c>
      <c r="K216" s="277">
        <v>121.3</v>
      </c>
      <c r="L216" s="277">
        <v>112.15</v>
      </c>
      <c r="M216" s="277">
        <v>18.817340000000002</v>
      </c>
    </row>
    <row r="217" spans="1:13">
      <c r="A217" s="268">
        <v>207</v>
      </c>
      <c r="B217" s="277" t="s">
        <v>118</v>
      </c>
      <c r="C217" s="278">
        <v>381.1</v>
      </c>
      <c r="D217" s="279">
        <v>381.9666666666667</v>
      </c>
      <c r="E217" s="279">
        <v>374.43333333333339</v>
      </c>
      <c r="F217" s="279">
        <v>367.76666666666671</v>
      </c>
      <c r="G217" s="279">
        <v>360.23333333333341</v>
      </c>
      <c r="H217" s="279">
        <v>388.63333333333338</v>
      </c>
      <c r="I217" s="279">
        <v>396.16666666666669</v>
      </c>
      <c r="J217" s="279">
        <v>402.83333333333337</v>
      </c>
      <c r="K217" s="277">
        <v>389.5</v>
      </c>
      <c r="L217" s="277">
        <v>375.3</v>
      </c>
      <c r="M217" s="277">
        <v>455.00596000000002</v>
      </c>
    </row>
    <row r="218" spans="1:13">
      <c r="A218" s="268">
        <v>208</v>
      </c>
      <c r="B218" s="277" t="s">
        <v>256</v>
      </c>
      <c r="C218" s="278">
        <v>1294.3499999999999</v>
      </c>
      <c r="D218" s="279">
        <v>1309.4999999999998</v>
      </c>
      <c r="E218" s="279">
        <v>1273.4499999999996</v>
      </c>
      <c r="F218" s="279">
        <v>1252.5499999999997</v>
      </c>
      <c r="G218" s="279">
        <v>1216.4999999999995</v>
      </c>
      <c r="H218" s="279">
        <v>1330.3999999999996</v>
      </c>
      <c r="I218" s="279">
        <v>1366.4499999999998</v>
      </c>
      <c r="J218" s="279">
        <v>1387.3499999999997</v>
      </c>
      <c r="K218" s="277">
        <v>1345.55</v>
      </c>
      <c r="L218" s="277">
        <v>1288.5999999999999</v>
      </c>
      <c r="M218" s="277">
        <v>4.4496599999999997</v>
      </c>
    </row>
    <row r="219" spans="1:13">
      <c r="A219" s="268">
        <v>209</v>
      </c>
      <c r="B219" s="277" t="s">
        <v>119</v>
      </c>
      <c r="C219" s="278">
        <v>442.2</v>
      </c>
      <c r="D219" s="279">
        <v>441.84999999999997</v>
      </c>
      <c r="E219" s="279">
        <v>435.74999999999994</v>
      </c>
      <c r="F219" s="279">
        <v>429.29999999999995</v>
      </c>
      <c r="G219" s="279">
        <v>423.19999999999993</v>
      </c>
      <c r="H219" s="279">
        <v>448.29999999999995</v>
      </c>
      <c r="I219" s="279">
        <v>454.4</v>
      </c>
      <c r="J219" s="279">
        <v>460.84999999999997</v>
      </c>
      <c r="K219" s="277">
        <v>447.95</v>
      </c>
      <c r="L219" s="277">
        <v>435.4</v>
      </c>
      <c r="M219" s="277">
        <v>35.712699999999998</v>
      </c>
    </row>
    <row r="220" spans="1:13">
      <c r="A220" s="268">
        <v>210</v>
      </c>
      <c r="B220" s="277" t="s">
        <v>403</v>
      </c>
      <c r="C220" s="278">
        <v>2539.25</v>
      </c>
      <c r="D220" s="279">
        <v>2536.0666666666666</v>
      </c>
      <c r="E220" s="279">
        <v>2523.1333333333332</v>
      </c>
      <c r="F220" s="279">
        <v>2507.0166666666664</v>
      </c>
      <c r="G220" s="279">
        <v>2494.083333333333</v>
      </c>
      <c r="H220" s="279">
        <v>2552.1833333333334</v>
      </c>
      <c r="I220" s="279">
        <v>2565.1166666666668</v>
      </c>
      <c r="J220" s="279">
        <v>2581.2333333333336</v>
      </c>
      <c r="K220" s="277">
        <v>2549</v>
      </c>
      <c r="L220" s="277">
        <v>2519.9499999999998</v>
      </c>
      <c r="M220" s="277">
        <v>1.636E-2</v>
      </c>
    </row>
    <row r="221" spans="1:13">
      <c r="A221" s="268">
        <v>211</v>
      </c>
      <c r="B221" s="277" t="s">
        <v>257</v>
      </c>
      <c r="C221" s="278">
        <v>38.799999999999997</v>
      </c>
      <c r="D221" s="279">
        <v>39.133333333333333</v>
      </c>
      <c r="E221" s="279">
        <v>38.216666666666669</v>
      </c>
      <c r="F221" s="279">
        <v>37.633333333333333</v>
      </c>
      <c r="G221" s="279">
        <v>36.716666666666669</v>
      </c>
      <c r="H221" s="279">
        <v>39.716666666666669</v>
      </c>
      <c r="I221" s="279">
        <v>40.63333333333334</v>
      </c>
      <c r="J221" s="279">
        <v>41.216666666666669</v>
      </c>
      <c r="K221" s="277">
        <v>40.049999999999997</v>
      </c>
      <c r="L221" s="277">
        <v>38.549999999999997</v>
      </c>
      <c r="M221" s="277">
        <v>28.924579999999999</v>
      </c>
    </row>
    <row r="222" spans="1:13">
      <c r="A222" s="268">
        <v>212</v>
      </c>
      <c r="B222" s="277" t="s">
        <v>120</v>
      </c>
      <c r="C222" s="278">
        <v>8.5500000000000007</v>
      </c>
      <c r="D222" s="279">
        <v>8.65</v>
      </c>
      <c r="E222" s="279">
        <v>8.25</v>
      </c>
      <c r="F222" s="279">
        <v>7.9499999999999993</v>
      </c>
      <c r="G222" s="279">
        <v>7.5499999999999989</v>
      </c>
      <c r="H222" s="279">
        <v>8.9500000000000011</v>
      </c>
      <c r="I222" s="279">
        <v>9.3500000000000032</v>
      </c>
      <c r="J222" s="279">
        <v>9.6500000000000021</v>
      </c>
      <c r="K222" s="277">
        <v>9.0500000000000007</v>
      </c>
      <c r="L222" s="277">
        <v>8.35</v>
      </c>
      <c r="M222" s="277">
        <v>5056.2162099999996</v>
      </c>
    </row>
    <row r="223" spans="1:13">
      <c r="A223" s="268">
        <v>213</v>
      </c>
      <c r="B223" s="277" t="s">
        <v>404</v>
      </c>
      <c r="C223" s="278">
        <v>18.75</v>
      </c>
      <c r="D223" s="279">
        <v>18.833333333333332</v>
      </c>
      <c r="E223" s="279">
        <v>18.566666666666663</v>
      </c>
      <c r="F223" s="279">
        <v>18.383333333333329</v>
      </c>
      <c r="G223" s="279">
        <v>18.11666666666666</v>
      </c>
      <c r="H223" s="279">
        <v>19.016666666666666</v>
      </c>
      <c r="I223" s="279">
        <v>19.283333333333339</v>
      </c>
      <c r="J223" s="279">
        <v>19.466666666666669</v>
      </c>
      <c r="K223" s="277">
        <v>19.100000000000001</v>
      </c>
      <c r="L223" s="277">
        <v>18.649999999999999</v>
      </c>
      <c r="M223" s="277">
        <v>74.461950000000002</v>
      </c>
    </row>
    <row r="224" spans="1:13">
      <c r="A224" s="268">
        <v>214</v>
      </c>
      <c r="B224" s="277" t="s">
        <v>121</v>
      </c>
      <c r="C224" s="278">
        <v>27</v>
      </c>
      <c r="D224" s="279">
        <v>27.05</v>
      </c>
      <c r="E224" s="279">
        <v>26.6</v>
      </c>
      <c r="F224" s="279">
        <v>26.2</v>
      </c>
      <c r="G224" s="279">
        <v>25.75</v>
      </c>
      <c r="H224" s="279">
        <v>27.450000000000003</v>
      </c>
      <c r="I224" s="279">
        <v>27.9</v>
      </c>
      <c r="J224" s="279">
        <v>28.300000000000004</v>
      </c>
      <c r="K224" s="277">
        <v>27.5</v>
      </c>
      <c r="L224" s="277">
        <v>26.65</v>
      </c>
      <c r="M224" s="277">
        <v>350.42540000000002</v>
      </c>
    </row>
    <row r="225" spans="1:13">
      <c r="A225" s="268">
        <v>215</v>
      </c>
      <c r="B225" s="277" t="s">
        <v>416</v>
      </c>
      <c r="C225" s="278">
        <v>174.5</v>
      </c>
      <c r="D225" s="279">
        <v>173.58333333333334</v>
      </c>
      <c r="E225" s="279">
        <v>171.16666666666669</v>
      </c>
      <c r="F225" s="279">
        <v>167.83333333333334</v>
      </c>
      <c r="G225" s="279">
        <v>165.41666666666669</v>
      </c>
      <c r="H225" s="279">
        <v>176.91666666666669</v>
      </c>
      <c r="I225" s="279">
        <v>179.33333333333337</v>
      </c>
      <c r="J225" s="279">
        <v>182.66666666666669</v>
      </c>
      <c r="K225" s="277">
        <v>176</v>
      </c>
      <c r="L225" s="277">
        <v>170.25</v>
      </c>
      <c r="M225" s="277">
        <v>6.5638899999999998</v>
      </c>
    </row>
    <row r="226" spans="1:13">
      <c r="A226" s="268">
        <v>216</v>
      </c>
      <c r="B226" s="277" t="s">
        <v>405</v>
      </c>
      <c r="C226" s="278">
        <v>374.95</v>
      </c>
      <c r="D226" s="279">
        <v>378.75</v>
      </c>
      <c r="E226" s="279">
        <v>369.95</v>
      </c>
      <c r="F226" s="279">
        <v>364.95</v>
      </c>
      <c r="G226" s="279">
        <v>356.15</v>
      </c>
      <c r="H226" s="279">
        <v>383.75</v>
      </c>
      <c r="I226" s="279">
        <v>392.54999999999995</v>
      </c>
      <c r="J226" s="279">
        <v>397.55</v>
      </c>
      <c r="K226" s="277">
        <v>387.55</v>
      </c>
      <c r="L226" s="277">
        <v>373.75</v>
      </c>
      <c r="M226" s="277">
        <v>0.27115</v>
      </c>
    </row>
    <row r="227" spans="1:13">
      <c r="A227" s="268">
        <v>217</v>
      </c>
      <c r="B227" s="277" t="s">
        <v>406</v>
      </c>
      <c r="C227" s="278">
        <v>6.7</v>
      </c>
      <c r="D227" s="279">
        <v>6.7166666666666659</v>
      </c>
      <c r="E227" s="279">
        <v>6.5833333333333321</v>
      </c>
      <c r="F227" s="279">
        <v>6.4666666666666659</v>
      </c>
      <c r="G227" s="279">
        <v>6.3333333333333321</v>
      </c>
      <c r="H227" s="279">
        <v>6.8333333333333321</v>
      </c>
      <c r="I227" s="279">
        <v>6.9666666666666668</v>
      </c>
      <c r="J227" s="279">
        <v>7.0833333333333321</v>
      </c>
      <c r="K227" s="277">
        <v>6.85</v>
      </c>
      <c r="L227" s="277">
        <v>6.6</v>
      </c>
      <c r="M227" s="277">
        <v>14.337149999999999</v>
      </c>
    </row>
    <row r="228" spans="1:13">
      <c r="A228" s="268">
        <v>218</v>
      </c>
      <c r="B228" s="277" t="s">
        <v>122</v>
      </c>
      <c r="C228" s="278">
        <v>405.9</v>
      </c>
      <c r="D228" s="279">
        <v>405.23333333333335</v>
      </c>
      <c r="E228" s="279">
        <v>398.66666666666669</v>
      </c>
      <c r="F228" s="279">
        <v>391.43333333333334</v>
      </c>
      <c r="G228" s="279">
        <v>384.86666666666667</v>
      </c>
      <c r="H228" s="279">
        <v>412.4666666666667</v>
      </c>
      <c r="I228" s="279">
        <v>419.0333333333333</v>
      </c>
      <c r="J228" s="279">
        <v>426.26666666666671</v>
      </c>
      <c r="K228" s="277">
        <v>411.8</v>
      </c>
      <c r="L228" s="277">
        <v>398</v>
      </c>
      <c r="M228" s="277">
        <v>71.117410000000007</v>
      </c>
    </row>
    <row r="229" spans="1:13">
      <c r="A229" s="268">
        <v>219</v>
      </c>
      <c r="B229" s="277" t="s">
        <v>407</v>
      </c>
      <c r="C229" s="278">
        <v>77.150000000000006</v>
      </c>
      <c r="D229" s="279">
        <v>75.86666666666666</v>
      </c>
      <c r="E229" s="279">
        <v>72.633333333333326</v>
      </c>
      <c r="F229" s="279">
        <v>68.11666666666666</v>
      </c>
      <c r="G229" s="279">
        <v>64.883333333333326</v>
      </c>
      <c r="H229" s="279">
        <v>80.383333333333326</v>
      </c>
      <c r="I229" s="279">
        <v>83.616666666666646</v>
      </c>
      <c r="J229" s="279">
        <v>88.133333333333326</v>
      </c>
      <c r="K229" s="277">
        <v>79.099999999999994</v>
      </c>
      <c r="L229" s="277">
        <v>71.349999999999994</v>
      </c>
      <c r="M229" s="277">
        <v>30.983609999999999</v>
      </c>
    </row>
    <row r="230" spans="1:13">
      <c r="A230" s="268">
        <v>220</v>
      </c>
      <c r="B230" s="277" t="s">
        <v>260</v>
      </c>
      <c r="C230" s="278">
        <v>79.900000000000006</v>
      </c>
      <c r="D230" s="279">
        <v>80.433333333333337</v>
      </c>
      <c r="E230" s="279">
        <v>79.166666666666671</v>
      </c>
      <c r="F230" s="279">
        <v>78.433333333333337</v>
      </c>
      <c r="G230" s="279">
        <v>77.166666666666671</v>
      </c>
      <c r="H230" s="279">
        <v>81.166666666666671</v>
      </c>
      <c r="I230" s="279">
        <v>82.433333333333323</v>
      </c>
      <c r="J230" s="279">
        <v>83.166666666666671</v>
      </c>
      <c r="K230" s="277">
        <v>81.7</v>
      </c>
      <c r="L230" s="277">
        <v>79.7</v>
      </c>
      <c r="M230" s="277">
        <v>23.52394</v>
      </c>
    </row>
    <row r="231" spans="1:13">
      <c r="A231" s="268">
        <v>221</v>
      </c>
      <c r="B231" s="277" t="s">
        <v>412</v>
      </c>
      <c r="C231" s="278">
        <v>119.15</v>
      </c>
      <c r="D231" s="279">
        <v>120.46666666666665</v>
      </c>
      <c r="E231" s="279">
        <v>116.93333333333331</v>
      </c>
      <c r="F231" s="279">
        <v>114.71666666666665</v>
      </c>
      <c r="G231" s="279">
        <v>111.18333333333331</v>
      </c>
      <c r="H231" s="279">
        <v>122.68333333333331</v>
      </c>
      <c r="I231" s="279">
        <v>126.21666666666664</v>
      </c>
      <c r="J231" s="279">
        <v>128.43333333333331</v>
      </c>
      <c r="K231" s="277">
        <v>124</v>
      </c>
      <c r="L231" s="277">
        <v>118.25</v>
      </c>
      <c r="M231" s="277">
        <v>16.005420000000001</v>
      </c>
    </row>
    <row r="232" spans="1:13">
      <c r="A232" s="268">
        <v>222</v>
      </c>
      <c r="B232" s="277" t="s">
        <v>1616</v>
      </c>
      <c r="C232" s="278">
        <v>2254.4</v>
      </c>
      <c r="D232" s="279">
        <v>2309.5</v>
      </c>
      <c r="E232" s="279">
        <v>2164.3000000000002</v>
      </c>
      <c r="F232" s="279">
        <v>2074.2000000000003</v>
      </c>
      <c r="G232" s="279">
        <v>1929.0000000000005</v>
      </c>
      <c r="H232" s="279">
        <v>2399.6</v>
      </c>
      <c r="I232" s="279">
        <v>2544.7999999999997</v>
      </c>
      <c r="J232" s="279">
        <v>2634.8999999999996</v>
      </c>
      <c r="K232" s="277">
        <v>2454.6999999999998</v>
      </c>
      <c r="L232" s="277">
        <v>2219.4</v>
      </c>
      <c r="M232" s="277">
        <v>12.66658</v>
      </c>
    </row>
    <row r="233" spans="1:13">
      <c r="A233" s="268">
        <v>223</v>
      </c>
      <c r="B233" s="277" t="s">
        <v>259</v>
      </c>
      <c r="C233" s="278">
        <v>61.1</v>
      </c>
      <c r="D233" s="279">
        <v>61.333333333333336</v>
      </c>
      <c r="E233" s="279">
        <v>60.31666666666667</v>
      </c>
      <c r="F233" s="279">
        <v>59.533333333333331</v>
      </c>
      <c r="G233" s="279">
        <v>58.516666666666666</v>
      </c>
      <c r="H233" s="279">
        <v>62.116666666666674</v>
      </c>
      <c r="I233" s="279">
        <v>63.13333333333334</v>
      </c>
      <c r="J233" s="279">
        <v>63.916666666666679</v>
      </c>
      <c r="K233" s="277">
        <v>62.35</v>
      </c>
      <c r="L233" s="277">
        <v>60.55</v>
      </c>
      <c r="M233" s="277">
        <v>14.57715</v>
      </c>
    </row>
    <row r="234" spans="1:13">
      <c r="A234" s="268">
        <v>224</v>
      </c>
      <c r="B234" s="277" t="s">
        <v>123</v>
      </c>
      <c r="C234" s="278">
        <v>965.65</v>
      </c>
      <c r="D234" s="279">
        <v>961.81666666666661</v>
      </c>
      <c r="E234" s="279">
        <v>949.83333333333326</v>
      </c>
      <c r="F234" s="279">
        <v>934.01666666666665</v>
      </c>
      <c r="G234" s="279">
        <v>922.0333333333333</v>
      </c>
      <c r="H234" s="279">
        <v>977.63333333333321</v>
      </c>
      <c r="I234" s="279">
        <v>989.61666666666656</v>
      </c>
      <c r="J234" s="279">
        <v>1005.4333333333332</v>
      </c>
      <c r="K234" s="277">
        <v>973.8</v>
      </c>
      <c r="L234" s="277">
        <v>946</v>
      </c>
      <c r="M234" s="277">
        <v>20.231960000000001</v>
      </c>
    </row>
    <row r="235" spans="1:13">
      <c r="A235" s="268">
        <v>225</v>
      </c>
      <c r="B235" s="277" t="s">
        <v>418</v>
      </c>
      <c r="C235" s="278">
        <v>269.3</v>
      </c>
      <c r="D235" s="279">
        <v>270.60000000000002</v>
      </c>
      <c r="E235" s="279">
        <v>266.85000000000002</v>
      </c>
      <c r="F235" s="279">
        <v>264.39999999999998</v>
      </c>
      <c r="G235" s="279">
        <v>260.64999999999998</v>
      </c>
      <c r="H235" s="279">
        <v>273.05000000000007</v>
      </c>
      <c r="I235" s="279">
        <v>276.80000000000007</v>
      </c>
      <c r="J235" s="279">
        <v>279.25000000000011</v>
      </c>
      <c r="K235" s="277">
        <v>274.35000000000002</v>
      </c>
      <c r="L235" s="277">
        <v>268.14999999999998</v>
      </c>
      <c r="M235" s="277">
        <v>5.3920000000000003E-2</v>
      </c>
    </row>
    <row r="236" spans="1:13">
      <c r="A236" s="268">
        <v>226</v>
      </c>
      <c r="B236" s="277" t="s">
        <v>124</v>
      </c>
      <c r="C236" s="278">
        <v>513.54999999999995</v>
      </c>
      <c r="D236" s="279">
        <v>516.69999999999993</v>
      </c>
      <c r="E236" s="279">
        <v>504.84999999999991</v>
      </c>
      <c r="F236" s="279">
        <v>496.15</v>
      </c>
      <c r="G236" s="279">
        <v>484.29999999999995</v>
      </c>
      <c r="H236" s="279">
        <v>525.39999999999986</v>
      </c>
      <c r="I236" s="279">
        <v>537.25</v>
      </c>
      <c r="J236" s="279">
        <v>545.94999999999982</v>
      </c>
      <c r="K236" s="277">
        <v>528.54999999999995</v>
      </c>
      <c r="L236" s="277">
        <v>508</v>
      </c>
      <c r="M236" s="277">
        <v>152.02454</v>
      </c>
    </row>
    <row r="237" spans="1:13">
      <c r="A237" s="268">
        <v>227</v>
      </c>
      <c r="B237" s="277" t="s">
        <v>419</v>
      </c>
      <c r="C237" s="278">
        <v>73.650000000000006</v>
      </c>
      <c r="D237" s="279">
        <v>73.266666666666666</v>
      </c>
      <c r="E237" s="279">
        <v>72.083333333333329</v>
      </c>
      <c r="F237" s="279">
        <v>70.516666666666666</v>
      </c>
      <c r="G237" s="279">
        <v>69.333333333333329</v>
      </c>
      <c r="H237" s="279">
        <v>74.833333333333329</v>
      </c>
      <c r="I237" s="279">
        <v>76.016666666666666</v>
      </c>
      <c r="J237" s="279">
        <v>77.583333333333329</v>
      </c>
      <c r="K237" s="277">
        <v>74.45</v>
      </c>
      <c r="L237" s="277">
        <v>71.7</v>
      </c>
      <c r="M237" s="277">
        <v>10.11103</v>
      </c>
    </row>
    <row r="238" spans="1:13">
      <c r="A238" s="268">
        <v>228</v>
      </c>
      <c r="B238" s="277" t="s">
        <v>125</v>
      </c>
      <c r="C238" s="278">
        <v>200.55</v>
      </c>
      <c r="D238" s="279">
        <v>200.9</v>
      </c>
      <c r="E238" s="279">
        <v>197.9</v>
      </c>
      <c r="F238" s="279">
        <v>195.25</v>
      </c>
      <c r="G238" s="279">
        <v>192.25</v>
      </c>
      <c r="H238" s="279">
        <v>203.55</v>
      </c>
      <c r="I238" s="279">
        <v>206.55</v>
      </c>
      <c r="J238" s="279">
        <v>209.20000000000002</v>
      </c>
      <c r="K238" s="277">
        <v>203.9</v>
      </c>
      <c r="L238" s="277">
        <v>198.25</v>
      </c>
      <c r="M238" s="277">
        <v>69.697109999999995</v>
      </c>
    </row>
    <row r="239" spans="1:13">
      <c r="A239" s="268">
        <v>229</v>
      </c>
      <c r="B239" s="277" t="s">
        <v>126</v>
      </c>
      <c r="C239" s="278">
        <v>917.9</v>
      </c>
      <c r="D239" s="279">
        <v>922.30000000000007</v>
      </c>
      <c r="E239" s="279">
        <v>905.60000000000014</v>
      </c>
      <c r="F239" s="279">
        <v>893.30000000000007</v>
      </c>
      <c r="G239" s="279">
        <v>876.60000000000014</v>
      </c>
      <c r="H239" s="279">
        <v>934.60000000000014</v>
      </c>
      <c r="I239" s="279">
        <v>951.30000000000018</v>
      </c>
      <c r="J239" s="279">
        <v>963.60000000000014</v>
      </c>
      <c r="K239" s="277">
        <v>939</v>
      </c>
      <c r="L239" s="277">
        <v>910</v>
      </c>
      <c r="M239" s="277">
        <v>143.54420999999999</v>
      </c>
    </row>
    <row r="240" spans="1:13">
      <c r="A240" s="268">
        <v>230</v>
      </c>
      <c r="B240" s="277" t="s">
        <v>420</v>
      </c>
      <c r="C240" s="278">
        <v>237.05</v>
      </c>
      <c r="D240" s="279">
        <v>235.31666666666669</v>
      </c>
      <c r="E240" s="279">
        <v>230.88333333333338</v>
      </c>
      <c r="F240" s="279">
        <v>224.7166666666667</v>
      </c>
      <c r="G240" s="279">
        <v>220.28333333333339</v>
      </c>
      <c r="H240" s="279">
        <v>241.48333333333338</v>
      </c>
      <c r="I240" s="279">
        <v>245.91666666666671</v>
      </c>
      <c r="J240" s="279">
        <v>252.08333333333337</v>
      </c>
      <c r="K240" s="277">
        <v>239.75</v>
      </c>
      <c r="L240" s="277">
        <v>229.15</v>
      </c>
      <c r="M240" s="277">
        <v>9.9428900000000002</v>
      </c>
    </row>
    <row r="241" spans="1:13">
      <c r="A241" s="268">
        <v>231</v>
      </c>
      <c r="B241" s="277" t="s">
        <v>421</v>
      </c>
      <c r="C241" s="278">
        <v>147.80000000000001</v>
      </c>
      <c r="D241" s="279">
        <v>147.80000000000001</v>
      </c>
      <c r="E241" s="279">
        <v>147.80000000000001</v>
      </c>
      <c r="F241" s="279">
        <v>147.80000000000001</v>
      </c>
      <c r="G241" s="279">
        <v>147.80000000000001</v>
      </c>
      <c r="H241" s="279">
        <v>147.80000000000001</v>
      </c>
      <c r="I241" s="279">
        <v>147.80000000000001</v>
      </c>
      <c r="J241" s="279">
        <v>147.80000000000001</v>
      </c>
      <c r="K241" s="277">
        <v>147.80000000000001</v>
      </c>
      <c r="L241" s="277">
        <v>147.80000000000001</v>
      </c>
      <c r="M241" s="277">
        <v>0.35881000000000002</v>
      </c>
    </row>
    <row r="242" spans="1:13">
      <c r="A242" s="268">
        <v>232</v>
      </c>
      <c r="B242" s="277" t="s">
        <v>417</v>
      </c>
      <c r="C242" s="278">
        <v>10.9</v>
      </c>
      <c r="D242" s="279">
        <v>11.050000000000002</v>
      </c>
      <c r="E242" s="279">
        <v>10.550000000000004</v>
      </c>
      <c r="F242" s="279">
        <v>10.200000000000001</v>
      </c>
      <c r="G242" s="279">
        <v>9.7000000000000028</v>
      </c>
      <c r="H242" s="279">
        <v>11.400000000000006</v>
      </c>
      <c r="I242" s="279">
        <v>11.900000000000002</v>
      </c>
      <c r="J242" s="279">
        <v>12.250000000000007</v>
      </c>
      <c r="K242" s="277">
        <v>11.55</v>
      </c>
      <c r="L242" s="277">
        <v>10.7</v>
      </c>
      <c r="M242" s="277">
        <v>135.90246999999999</v>
      </c>
    </row>
    <row r="243" spans="1:13">
      <c r="A243" s="268">
        <v>233</v>
      </c>
      <c r="B243" s="277" t="s">
        <v>127</v>
      </c>
      <c r="C243" s="278">
        <v>92</v>
      </c>
      <c r="D243" s="279">
        <v>92.566666666666663</v>
      </c>
      <c r="E243" s="279">
        <v>90.933333333333323</v>
      </c>
      <c r="F243" s="279">
        <v>89.86666666666666</v>
      </c>
      <c r="G243" s="279">
        <v>88.23333333333332</v>
      </c>
      <c r="H243" s="279">
        <v>93.633333333333326</v>
      </c>
      <c r="I243" s="279">
        <v>95.266666666666652</v>
      </c>
      <c r="J243" s="279">
        <v>96.333333333333329</v>
      </c>
      <c r="K243" s="277">
        <v>94.2</v>
      </c>
      <c r="L243" s="277">
        <v>91.5</v>
      </c>
      <c r="M243" s="277">
        <v>304.82053999999999</v>
      </c>
    </row>
    <row r="244" spans="1:13">
      <c r="A244" s="268">
        <v>234</v>
      </c>
      <c r="B244" s="277" t="s">
        <v>262</v>
      </c>
      <c r="C244" s="278">
        <v>1746.65</v>
      </c>
      <c r="D244" s="279">
        <v>1755.5666666666666</v>
      </c>
      <c r="E244" s="279">
        <v>1722.1333333333332</v>
      </c>
      <c r="F244" s="279">
        <v>1697.6166666666666</v>
      </c>
      <c r="G244" s="279">
        <v>1664.1833333333332</v>
      </c>
      <c r="H244" s="279">
        <v>1780.0833333333333</v>
      </c>
      <c r="I244" s="279">
        <v>1813.5166666666667</v>
      </c>
      <c r="J244" s="279">
        <v>1838.0333333333333</v>
      </c>
      <c r="K244" s="277">
        <v>1789</v>
      </c>
      <c r="L244" s="277">
        <v>1731.05</v>
      </c>
      <c r="M244" s="277">
        <v>1.5279400000000001</v>
      </c>
    </row>
    <row r="245" spans="1:13">
      <c r="A245" s="268">
        <v>235</v>
      </c>
      <c r="B245" s="277" t="s">
        <v>408</v>
      </c>
      <c r="C245" s="278">
        <v>113</v>
      </c>
      <c r="D245" s="279">
        <v>113.05</v>
      </c>
      <c r="E245" s="279">
        <v>111.1</v>
      </c>
      <c r="F245" s="279">
        <v>109.2</v>
      </c>
      <c r="G245" s="279">
        <v>107.25</v>
      </c>
      <c r="H245" s="279">
        <v>114.94999999999999</v>
      </c>
      <c r="I245" s="279">
        <v>116.9</v>
      </c>
      <c r="J245" s="279">
        <v>118.79999999999998</v>
      </c>
      <c r="K245" s="277">
        <v>115</v>
      </c>
      <c r="L245" s="277">
        <v>111.15</v>
      </c>
      <c r="M245" s="277">
        <v>19.03706</v>
      </c>
    </row>
    <row r="246" spans="1:13">
      <c r="A246" s="268">
        <v>236</v>
      </c>
      <c r="B246" s="277" t="s">
        <v>409</v>
      </c>
      <c r="C246" s="278">
        <v>92.95</v>
      </c>
      <c r="D246" s="279">
        <v>92.8</v>
      </c>
      <c r="E246" s="279">
        <v>91.149999999999991</v>
      </c>
      <c r="F246" s="279">
        <v>89.35</v>
      </c>
      <c r="G246" s="279">
        <v>87.699999999999989</v>
      </c>
      <c r="H246" s="279">
        <v>94.6</v>
      </c>
      <c r="I246" s="279">
        <v>96.25</v>
      </c>
      <c r="J246" s="279">
        <v>98.05</v>
      </c>
      <c r="K246" s="277">
        <v>94.45</v>
      </c>
      <c r="L246" s="277">
        <v>91</v>
      </c>
      <c r="M246" s="277">
        <v>49.858260000000001</v>
      </c>
    </row>
    <row r="247" spans="1:13">
      <c r="A247" s="268">
        <v>237</v>
      </c>
      <c r="B247" s="277" t="s">
        <v>402</v>
      </c>
      <c r="C247" s="278">
        <v>530.4</v>
      </c>
      <c r="D247" s="279">
        <v>532.16666666666663</v>
      </c>
      <c r="E247" s="279">
        <v>525.33333333333326</v>
      </c>
      <c r="F247" s="279">
        <v>520.26666666666665</v>
      </c>
      <c r="G247" s="279">
        <v>513.43333333333328</v>
      </c>
      <c r="H247" s="279">
        <v>537.23333333333323</v>
      </c>
      <c r="I247" s="279">
        <v>544.06666666666649</v>
      </c>
      <c r="J247" s="279">
        <v>549.13333333333321</v>
      </c>
      <c r="K247" s="277">
        <v>539</v>
      </c>
      <c r="L247" s="277">
        <v>527.1</v>
      </c>
      <c r="M247" s="277">
        <v>4.1653599999999997</v>
      </c>
    </row>
    <row r="248" spans="1:13">
      <c r="A248" s="268">
        <v>238</v>
      </c>
      <c r="B248" s="277" t="s">
        <v>128</v>
      </c>
      <c r="C248" s="278">
        <v>196.55</v>
      </c>
      <c r="D248" s="279">
        <v>195.65</v>
      </c>
      <c r="E248" s="279">
        <v>193.4</v>
      </c>
      <c r="F248" s="279">
        <v>190.25</v>
      </c>
      <c r="G248" s="279">
        <v>188</v>
      </c>
      <c r="H248" s="279">
        <v>198.8</v>
      </c>
      <c r="I248" s="279">
        <v>201.05</v>
      </c>
      <c r="J248" s="279">
        <v>204.20000000000002</v>
      </c>
      <c r="K248" s="277">
        <v>197.9</v>
      </c>
      <c r="L248" s="277">
        <v>192.5</v>
      </c>
      <c r="M248" s="277">
        <v>325.72721000000001</v>
      </c>
    </row>
    <row r="249" spans="1:13">
      <c r="A249" s="268">
        <v>239</v>
      </c>
      <c r="B249" s="277" t="s">
        <v>413</v>
      </c>
      <c r="C249" s="278">
        <v>220.75</v>
      </c>
      <c r="D249" s="279">
        <v>222.88333333333333</v>
      </c>
      <c r="E249" s="279">
        <v>217.76666666666665</v>
      </c>
      <c r="F249" s="279">
        <v>214.78333333333333</v>
      </c>
      <c r="G249" s="279">
        <v>209.66666666666666</v>
      </c>
      <c r="H249" s="279">
        <v>225.86666666666665</v>
      </c>
      <c r="I249" s="279">
        <v>230.98333333333332</v>
      </c>
      <c r="J249" s="279">
        <v>233.96666666666664</v>
      </c>
      <c r="K249" s="277">
        <v>228</v>
      </c>
      <c r="L249" s="277">
        <v>219.9</v>
      </c>
      <c r="M249" s="277">
        <v>0.25530000000000003</v>
      </c>
    </row>
    <row r="250" spans="1:13">
      <c r="A250" s="268">
        <v>240</v>
      </c>
      <c r="B250" s="277" t="s">
        <v>410</v>
      </c>
      <c r="C250" s="278">
        <v>47.95</v>
      </c>
      <c r="D250" s="279">
        <v>48.333333333333336</v>
      </c>
      <c r="E250" s="279">
        <v>47.166666666666671</v>
      </c>
      <c r="F250" s="279">
        <v>46.383333333333333</v>
      </c>
      <c r="G250" s="279">
        <v>45.216666666666669</v>
      </c>
      <c r="H250" s="279">
        <v>49.116666666666674</v>
      </c>
      <c r="I250" s="279">
        <v>50.283333333333346</v>
      </c>
      <c r="J250" s="279">
        <v>51.066666666666677</v>
      </c>
      <c r="K250" s="277">
        <v>49.5</v>
      </c>
      <c r="L250" s="277">
        <v>47.55</v>
      </c>
      <c r="M250" s="277">
        <v>2.5632100000000002</v>
      </c>
    </row>
    <row r="251" spans="1:13">
      <c r="A251" s="268">
        <v>241</v>
      </c>
      <c r="B251" s="277" t="s">
        <v>411</v>
      </c>
      <c r="C251" s="278">
        <v>120.25</v>
      </c>
      <c r="D251" s="279">
        <v>121.35000000000001</v>
      </c>
      <c r="E251" s="279">
        <v>118.40000000000002</v>
      </c>
      <c r="F251" s="279">
        <v>116.55000000000001</v>
      </c>
      <c r="G251" s="279">
        <v>113.60000000000002</v>
      </c>
      <c r="H251" s="279">
        <v>123.20000000000002</v>
      </c>
      <c r="I251" s="279">
        <v>126.15</v>
      </c>
      <c r="J251" s="279">
        <v>128</v>
      </c>
      <c r="K251" s="277">
        <v>124.3</v>
      </c>
      <c r="L251" s="277">
        <v>119.5</v>
      </c>
      <c r="M251" s="277">
        <v>8.9773700000000005</v>
      </c>
    </row>
    <row r="252" spans="1:13">
      <c r="A252" s="268">
        <v>242</v>
      </c>
      <c r="B252" s="277" t="s">
        <v>431</v>
      </c>
      <c r="C252" s="278">
        <v>16.7</v>
      </c>
      <c r="D252" s="279">
        <v>16.749999999999996</v>
      </c>
      <c r="E252" s="279">
        <v>16.349999999999994</v>
      </c>
      <c r="F252" s="279">
        <v>15.999999999999996</v>
      </c>
      <c r="G252" s="279">
        <v>15.599999999999994</v>
      </c>
      <c r="H252" s="279">
        <v>17.099999999999994</v>
      </c>
      <c r="I252" s="279">
        <v>17.499999999999993</v>
      </c>
      <c r="J252" s="279">
        <v>17.849999999999994</v>
      </c>
      <c r="K252" s="277">
        <v>17.149999999999999</v>
      </c>
      <c r="L252" s="277">
        <v>16.399999999999999</v>
      </c>
      <c r="M252" s="277">
        <v>15.867039999999999</v>
      </c>
    </row>
    <row r="253" spans="1:13">
      <c r="A253" s="268">
        <v>243</v>
      </c>
      <c r="B253" s="277" t="s">
        <v>428</v>
      </c>
      <c r="C253" s="278">
        <v>39.9</v>
      </c>
      <c r="D253" s="279">
        <v>39.666666666666664</v>
      </c>
      <c r="E253" s="279">
        <v>39.18333333333333</v>
      </c>
      <c r="F253" s="279">
        <v>38.466666666666669</v>
      </c>
      <c r="G253" s="279">
        <v>37.983333333333334</v>
      </c>
      <c r="H253" s="279">
        <v>40.383333333333326</v>
      </c>
      <c r="I253" s="279">
        <v>40.86666666666666</v>
      </c>
      <c r="J253" s="279">
        <v>41.583333333333321</v>
      </c>
      <c r="K253" s="277">
        <v>40.15</v>
      </c>
      <c r="L253" s="277">
        <v>38.950000000000003</v>
      </c>
      <c r="M253" s="277">
        <v>3.8575699999999999</v>
      </c>
    </row>
    <row r="254" spans="1:13">
      <c r="A254" s="268">
        <v>244</v>
      </c>
      <c r="B254" s="277" t="s">
        <v>429</v>
      </c>
      <c r="C254" s="278">
        <v>92.2</v>
      </c>
      <c r="D254" s="279">
        <v>92.63333333333334</v>
      </c>
      <c r="E254" s="279">
        <v>90.866666666666674</v>
      </c>
      <c r="F254" s="279">
        <v>89.533333333333331</v>
      </c>
      <c r="G254" s="279">
        <v>87.766666666666666</v>
      </c>
      <c r="H254" s="279">
        <v>93.966666666666683</v>
      </c>
      <c r="I254" s="279">
        <v>95.733333333333363</v>
      </c>
      <c r="J254" s="279">
        <v>97.066666666666691</v>
      </c>
      <c r="K254" s="277">
        <v>94.4</v>
      </c>
      <c r="L254" s="277">
        <v>91.3</v>
      </c>
      <c r="M254" s="277">
        <v>13.780060000000001</v>
      </c>
    </row>
    <row r="255" spans="1:13">
      <c r="A255" s="268">
        <v>245</v>
      </c>
      <c r="B255" s="277" t="s">
        <v>432</v>
      </c>
      <c r="C255" s="278">
        <v>29.7</v>
      </c>
      <c r="D255" s="279">
        <v>29.716666666666669</v>
      </c>
      <c r="E255" s="279">
        <v>29.433333333333337</v>
      </c>
      <c r="F255" s="279">
        <v>29.166666666666668</v>
      </c>
      <c r="G255" s="279">
        <v>28.883333333333336</v>
      </c>
      <c r="H255" s="279">
        <v>29.983333333333338</v>
      </c>
      <c r="I255" s="279">
        <v>30.266666666666669</v>
      </c>
      <c r="J255" s="279">
        <v>30.533333333333339</v>
      </c>
      <c r="K255" s="277">
        <v>30</v>
      </c>
      <c r="L255" s="277">
        <v>29.45</v>
      </c>
      <c r="M255" s="277">
        <v>6.9667899999999996</v>
      </c>
    </row>
    <row r="256" spans="1:13">
      <c r="A256" s="268">
        <v>246</v>
      </c>
      <c r="B256" s="277" t="s">
        <v>422</v>
      </c>
      <c r="C256" s="278">
        <v>716.2</v>
      </c>
      <c r="D256" s="279">
        <v>716.25</v>
      </c>
      <c r="E256" s="279">
        <v>713.55</v>
      </c>
      <c r="F256" s="279">
        <v>710.9</v>
      </c>
      <c r="G256" s="279">
        <v>708.19999999999993</v>
      </c>
      <c r="H256" s="279">
        <v>718.9</v>
      </c>
      <c r="I256" s="279">
        <v>721.6</v>
      </c>
      <c r="J256" s="279">
        <v>724.25</v>
      </c>
      <c r="K256" s="277">
        <v>718.95</v>
      </c>
      <c r="L256" s="277">
        <v>713.6</v>
      </c>
      <c r="M256" s="277">
        <v>1.6424300000000001</v>
      </c>
    </row>
    <row r="257" spans="1:13">
      <c r="A257" s="268">
        <v>247</v>
      </c>
      <c r="B257" s="277" t="s">
        <v>436</v>
      </c>
      <c r="C257" s="278">
        <v>2125.35</v>
      </c>
      <c r="D257" s="279">
        <v>2120.0833333333335</v>
      </c>
      <c r="E257" s="279">
        <v>2090.2666666666669</v>
      </c>
      <c r="F257" s="279">
        <v>2055.1833333333334</v>
      </c>
      <c r="G257" s="279">
        <v>2025.3666666666668</v>
      </c>
      <c r="H257" s="279">
        <v>2155.166666666667</v>
      </c>
      <c r="I257" s="279">
        <v>2184.9833333333336</v>
      </c>
      <c r="J257" s="279">
        <v>2220.0666666666671</v>
      </c>
      <c r="K257" s="277">
        <v>2149.9</v>
      </c>
      <c r="L257" s="277">
        <v>2085</v>
      </c>
      <c r="M257" s="277">
        <v>7.3419999999999999E-2</v>
      </c>
    </row>
    <row r="258" spans="1:13">
      <c r="A258" s="268">
        <v>248</v>
      </c>
      <c r="B258" s="277" t="s">
        <v>433</v>
      </c>
      <c r="C258" s="278">
        <v>57.5</v>
      </c>
      <c r="D258" s="279">
        <v>57.816666666666663</v>
      </c>
      <c r="E258" s="279">
        <v>56.783333333333324</v>
      </c>
      <c r="F258" s="279">
        <v>56.066666666666663</v>
      </c>
      <c r="G258" s="279">
        <v>55.033333333333324</v>
      </c>
      <c r="H258" s="279">
        <v>58.533333333333324</v>
      </c>
      <c r="I258" s="279">
        <v>59.566666666666656</v>
      </c>
      <c r="J258" s="279">
        <v>60.283333333333324</v>
      </c>
      <c r="K258" s="277">
        <v>58.85</v>
      </c>
      <c r="L258" s="277">
        <v>57.1</v>
      </c>
      <c r="M258" s="277">
        <v>11.921609999999999</v>
      </c>
    </row>
    <row r="259" spans="1:13">
      <c r="A259" s="268">
        <v>249</v>
      </c>
      <c r="B259" s="277" t="s">
        <v>129</v>
      </c>
      <c r="C259" s="278">
        <v>173.4</v>
      </c>
      <c r="D259" s="279">
        <v>174.43333333333331</v>
      </c>
      <c r="E259" s="279">
        <v>167.61666666666662</v>
      </c>
      <c r="F259" s="279">
        <v>161.83333333333331</v>
      </c>
      <c r="G259" s="279">
        <v>155.01666666666662</v>
      </c>
      <c r="H259" s="279">
        <v>180.21666666666661</v>
      </c>
      <c r="I259" s="279">
        <v>187.03333333333327</v>
      </c>
      <c r="J259" s="279">
        <v>192.81666666666661</v>
      </c>
      <c r="K259" s="277">
        <v>181.25</v>
      </c>
      <c r="L259" s="277">
        <v>168.65</v>
      </c>
      <c r="M259" s="277">
        <v>247.64375999999999</v>
      </c>
    </row>
    <row r="260" spans="1:13">
      <c r="A260" s="268">
        <v>250</v>
      </c>
      <c r="B260" s="277" t="s">
        <v>430</v>
      </c>
      <c r="C260" s="278">
        <v>11.7</v>
      </c>
      <c r="D260" s="279">
        <v>11.516666666666666</v>
      </c>
      <c r="E260" s="279">
        <v>11.083333333333332</v>
      </c>
      <c r="F260" s="279">
        <v>10.466666666666667</v>
      </c>
      <c r="G260" s="279">
        <v>10.033333333333333</v>
      </c>
      <c r="H260" s="279">
        <v>12.133333333333331</v>
      </c>
      <c r="I260" s="279">
        <v>12.566666666666665</v>
      </c>
      <c r="J260" s="279">
        <v>13.18333333333333</v>
      </c>
      <c r="K260" s="277">
        <v>11.95</v>
      </c>
      <c r="L260" s="277">
        <v>10.9</v>
      </c>
      <c r="M260" s="277">
        <v>39.726309999999998</v>
      </c>
    </row>
    <row r="261" spans="1:13">
      <c r="A261" s="268">
        <v>251</v>
      </c>
      <c r="B261" s="277" t="s">
        <v>423</v>
      </c>
      <c r="C261" s="278">
        <v>1497.45</v>
      </c>
      <c r="D261" s="279">
        <v>1510.4333333333332</v>
      </c>
      <c r="E261" s="279">
        <v>1476.8666666666663</v>
      </c>
      <c r="F261" s="279">
        <v>1456.2833333333331</v>
      </c>
      <c r="G261" s="279">
        <v>1422.7166666666662</v>
      </c>
      <c r="H261" s="279">
        <v>1531.0166666666664</v>
      </c>
      <c r="I261" s="279">
        <v>1564.5833333333335</v>
      </c>
      <c r="J261" s="279">
        <v>1585.1666666666665</v>
      </c>
      <c r="K261" s="277">
        <v>1544</v>
      </c>
      <c r="L261" s="277">
        <v>1489.85</v>
      </c>
      <c r="M261" s="277">
        <v>0.71277999999999997</v>
      </c>
    </row>
    <row r="262" spans="1:13">
      <c r="A262" s="268">
        <v>252</v>
      </c>
      <c r="B262" s="277" t="s">
        <v>424</v>
      </c>
      <c r="C262" s="278">
        <v>284.45</v>
      </c>
      <c r="D262" s="279">
        <v>284.11666666666662</v>
      </c>
      <c r="E262" s="279">
        <v>282.38333333333321</v>
      </c>
      <c r="F262" s="279">
        <v>280.31666666666661</v>
      </c>
      <c r="G262" s="279">
        <v>278.5833333333332</v>
      </c>
      <c r="H262" s="279">
        <v>286.18333333333322</v>
      </c>
      <c r="I262" s="279">
        <v>287.91666666666669</v>
      </c>
      <c r="J262" s="279">
        <v>289.98333333333323</v>
      </c>
      <c r="K262" s="277">
        <v>285.85000000000002</v>
      </c>
      <c r="L262" s="277">
        <v>282.05</v>
      </c>
      <c r="M262" s="277">
        <v>1.1661999999999999</v>
      </c>
    </row>
    <row r="263" spans="1:13">
      <c r="A263" s="268">
        <v>253</v>
      </c>
      <c r="B263" s="277" t="s">
        <v>425</v>
      </c>
      <c r="C263" s="278">
        <v>98.9</v>
      </c>
      <c r="D263" s="279">
        <v>99.616666666666674</v>
      </c>
      <c r="E263" s="279">
        <v>97.883333333333354</v>
      </c>
      <c r="F263" s="279">
        <v>96.866666666666674</v>
      </c>
      <c r="G263" s="279">
        <v>95.133333333333354</v>
      </c>
      <c r="H263" s="279">
        <v>100.63333333333335</v>
      </c>
      <c r="I263" s="279">
        <v>102.36666666666667</v>
      </c>
      <c r="J263" s="279">
        <v>103.38333333333335</v>
      </c>
      <c r="K263" s="277">
        <v>101.35</v>
      </c>
      <c r="L263" s="277">
        <v>98.6</v>
      </c>
      <c r="M263" s="277">
        <v>10.070449999999999</v>
      </c>
    </row>
    <row r="264" spans="1:13">
      <c r="A264" s="268">
        <v>254</v>
      </c>
      <c r="B264" s="277" t="s">
        <v>426</v>
      </c>
      <c r="C264" s="278">
        <v>65.05</v>
      </c>
      <c r="D264" s="279">
        <v>64.816666666666663</v>
      </c>
      <c r="E264" s="279">
        <v>64.183333333333323</v>
      </c>
      <c r="F264" s="279">
        <v>63.316666666666663</v>
      </c>
      <c r="G264" s="279">
        <v>62.683333333333323</v>
      </c>
      <c r="H264" s="279">
        <v>65.683333333333323</v>
      </c>
      <c r="I264" s="279">
        <v>66.316666666666649</v>
      </c>
      <c r="J264" s="279">
        <v>67.183333333333323</v>
      </c>
      <c r="K264" s="277">
        <v>65.45</v>
      </c>
      <c r="L264" s="277">
        <v>63.95</v>
      </c>
      <c r="M264" s="277">
        <v>4.0521799999999999</v>
      </c>
    </row>
    <row r="265" spans="1:13">
      <c r="A265" s="268">
        <v>255</v>
      </c>
      <c r="B265" s="277" t="s">
        <v>427</v>
      </c>
      <c r="C265" s="278">
        <v>80.05</v>
      </c>
      <c r="D265" s="279">
        <v>79.633333333333326</v>
      </c>
      <c r="E265" s="279">
        <v>77.916666666666657</v>
      </c>
      <c r="F265" s="279">
        <v>75.783333333333331</v>
      </c>
      <c r="G265" s="279">
        <v>74.066666666666663</v>
      </c>
      <c r="H265" s="279">
        <v>81.766666666666652</v>
      </c>
      <c r="I265" s="279">
        <v>83.48333333333332</v>
      </c>
      <c r="J265" s="279">
        <v>85.616666666666646</v>
      </c>
      <c r="K265" s="277">
        <v>81.349999999999994</v>
      </c>
      <c r="L265" s="277">
        <v>77.5</v>
      </c>
      <c r="M265" s="277">
        <v>12.2384</v>
      </c>
    </row>
    <row r="266" spans="1:13">
      <c r="A266" s="268">
        <v>256</v>
      </c>
      <c r="B266" s="277" t="s">
        <v>435</v>
      </c>
      <c r="C266" s="278">
        <v>38.950000000000003</v>
      </c>
      <c r="D266" s="279">
        <v>38.633333333333333</v>
      </c>
      <c r="E266" s="279">
        <v>38.016666666666666</v>
      </c>
      <c r="F266" s="279">
        <v>37.083333333333336</v>
      </c>
      <c r="G266" s="279">
        <v>36.466666666666669</v>
      </c>
      <c r="H266" s="279">
        <v>39.566666666666663</v>
      </c>
      <c r="I266" s="279">
        <v>40.183333333333323</v>
      </c>
      <c r="J266" s="279">
        <v>41.11666666666666</v>
      </c>
      <c r="K266" s="277">
        <v>39.25</v>
      </c>
      <c r="L266" s="277">
        <v>37.700000000000003</v>
      </c>
      <c r="M266" s="277">
        <v>3.5354199999999998</v>
      </c>
    </row>
    <row r="267" spans="1:13">
      <c r="A267" s="268">
        <v>257</v>
      </c>
      <c r="B267" s="277" t="s">
        <v>434</v>
      </c>
      <c r="C267" s="278">
        <v>71.3</v>
      </c>
      <c r="D267" s="279">
        <v>72.033333333333331</v>
      </c>
      <c r="E267" s="279">
        <v>69.666666666666657</v>
      </c>
      <c r="F267" s="279">
        <v>68.033333333333331</v>
      </c>
      <c r="G267" s="279">
        <v>65.666666666666657</v>
      </c>
      <c r="H267" s="279">
        <v>73.666666666666657</v>
      </c>
      <c r="I267" s="279">
        <v>76.033333333333331</v>
      </c>
      <c r="J267" s="279">
        <v>77.666666666666657</v>
      </c>
      <c r="K267" s="277">
        <v>74.400000000000006</v>
      </c>
      <c r="L267" s="277">
        <v>70.400000000000006</v>
      </c>
      <c r="M267" s="277">
        <v>2.8587899999999999</v>
      </c>
    </row>
    <row r="268" spans="1:13">
      <c r="A268" s="268">
        <v>258</v>
      </c>
      <c r="B268" s="277" t="s">
        <v>263</v>
      </c>
      <c r="C268" s="278">
        <v>45.9</v>
      </c>
      <c r="D268" s="279">
        <v>45.75</v>
      </c>
      <c r="E268" s="279">
        <v>44.95</v>
      </c>
      <c r="F268" s="279">
        <v>44</v>
      </c>
      <c r="G268" s="279">
        <v>43.2</v>
      </c>
      <c r="H268" s="279">
        <v>46.7</v>
      </c>
      <c r="I268" s="279">
        <v>47.5</v>
      </c>
      <c r="J268" s="279">
        <v>48.45</v>
      </c>
      <c r="K268" s="277">
        <v>46.55</v>
      </c>
      <c r="L268" s="277">
        <v>44.8</v>
      </c>
      <c r="M268" s="277">
        <v>9.7668700000000008</v>
      </c>
    </row>
    <row r="269" spans="1:13">
      <c r="A269" s="268">
        <v>259</v>
      </c>
      <c r="B269" s="277" t="s">
        <v>130</v>
      </c>
      <c r="C269" s="278">
        <v>207</v>
      </c>
      <c r="D269" s="279">
        <v>208.36666666666667</v>
      </c>
      <c r="E269" s="279">
        <v>202.73333333333335</v>
      </c>
      <c r="F269" s="279">
        <v>198.46666666666667</v>
      </c>
      <c r="G269" s="279">
        <v>192.83333333333334</v>
      </c>
      <c r="H269" s="279">
        <v>212.63333333333335</v>
      </c>
      <c r="I269" s="279">
        <v>218.26666666666668</v>
      </c>
      <c r="J269" s="279">
        <v>222.53333333333336</v>
      </c>
      <c r="K269" s="277">
        <v>214</v>
      </c>
      <c r="L269" s="277">
        <v>204.1</v>
      </c>
      <c r="M269" s="277">
        <v>93.236170000000001</v>
      </c>
    </row>
    <row r="270" spans="1:13">
      <c r="A270" s="268">
        <v>260</v>
      </c>
      <c r="B270" s="277" t="s">
        <v>264</v>
      </c>
      <c r="C270" s="278">
        <v>747.2</v>
      </c>
      <c r="D270" s="279">
        <v>737.41666666666663</v>
      </c>
      <c r="E270" s="279">
        <v>714.83333333333326</v>
      </c>
      <c r="F270" s="279">
        <v>682.46666666666658</v>
      </c>
      <c r="G270" s="279">
        <v>659.88333333333321</v>
      </c>
      <c r="H270" s="279">
        <v>769.7833333333333</v>
      </c>
      <c r="I270" s="279">
        <v>792.36666666666656</v>
      </c>
      <c r="J270" s="279">
        <v>824.73333333333335</v>
      </c>
      <c r="K270" s="277">
        <v>760</v>
      </c>
      <c r="L270" s="277">
        <v>705.05</v>
      </c>
      <c r="M270" s="277">
        <v>11.920809999999999</v>
      </c>
    </row>
    <row r="271" spans="1:13">
      <c r="A271" s="268">
        <v>261</v>
      </c>
      <c r="B271" s="277" t="s">
        <v>131</v>
      </c>
      <c r="C271" s="278">
        <v>1699.8</v>
      </c>
      <c r="D271" s="279">
        <v>1707.5333333333335</v>
      </c>
      <c r="E271" s="279">
        <v>1665.3166666666671</v>
      </c>
      <c r="F271" s="279">
        <v>1630.8333333333335</v>
      </c>
      <c r="G271" s="279">
        <v>1588.616666666667</v>
      </c>
      <c r="H271" s="279">
        <v>1742.0166666666671</v>
      </c>
      <c r="I271" s="279">
        <v>1784.2333333333338</v>
      </c>
      <c r="J271" s="279">
        <v>1818.7166666666672</v>
      </c>
      <c r="K271" s="277">
        <v>1749.75</v>
      </c>
      <c r="L271" s="277">
        <v>1673.05</v>
      </c>
      <c r="M271" s="277">
        <v>10.27144</v>
      </c>
    </row>
    <row r="272" spans="1:13">
      <c r="A272" s="268">
        <v>262</v>
      </c>
      <c r="B272" s="277" t="s">
        <v>132</v>
      </c>
      <c r="C272" s="278">
        <v>369.4</v>
      </c>
      <c r="D272" s="279">
        <v>368.61666666666662</v>
      </c>
      <c r="E272" s="279">
        <v>364.03333333333325</v>
      </c>
      <c r="F272" s="279">
        <v>358.66666666666663</v>
      </c>
      <c r="G272" s="279">
        <v>354.08333333333326</v>
      </c>
      <c r="H272" s="279">
        <v>373.98333333333323</v>
      </c>
      <c r="I272" s="279">
        <v>378.56666666666661</v>
      </c>
      <c r="J272" s="279">
        <v>383.93333333333322</v>
      </c>
      <c r="K272" s="277">
        <v>373.2</v>
      </c>
      <c r="L272" s="277">
        <v>363.25</v>
      </c>
      <c r="M272" s="277">
        <v>15.548629999999999</v>
      </c>
    </row>
    <row r="273" spans="1:13">
      <c r="A273" s="268">
        <v>263</v>
      </c>
      <c r="B273" s="277" t="s">
        <v>437</v>
      </c>
      <c r="C273" s="278">
        <v>122.35</v>
      </c>
      <c r="D273" s="279">
        <v>123.18333333333334</v>
      </c>
      <c r="E273" s="279">
        <v>120.96666666666667</v>
      </c>
      <c r="F273" s="279">
        <v>119.58333333333333</v>
      </c>
      <c r="G273" s="279">
        <v>117.36666666666666</v>
      </c>
      <c r="H273" s="279">
        <v>124.56666666666668</v>
      </c>
      <c r="I273" s="279">
        <v>126.78333333333335</v>
      </c>
      <c r="J273" s="279">
        <v>128.16666666666669</v>
      </c>
      <c r="K273" s="277">
        <v>125.4</v>
      </c>
      <c r="L273" s="277">
        <v>121.8</v>
      </c>
      <c r="M273" s="277">
        <v>3.8187799999999998</v>
      </c>
    </row>
    <row r="274" spans="1:13">
      <c r="A274" s="268">
        <v>264</v>
      </c>
      <c r="B274" s="277" t="s">
        <v>443</v>
      </c>
      <c r="C274" s="278">
        <v>395.05</v>
      </c>
      <c r="D274" s="279">
        <v>395.31666666666666</v>
      </c>
      <c r="E274" s="279">
        <v>392.18333333333334</v>
      </c>
      <c r="F274" s="279">
        <v>389.31666666666666</v>
      </c>
      <c r="G274" s="279">
        <v>386.18333333333334</v>
      </c>
      <c r="H274" s="279">
        <v>398.18333333333334</v>
      </c>
      <c r="I274" s="279">
        <v>401.31666666666666</v>
      </c>
      <c r="J274" s="279">
        <v>404.18333333333334</v>
      </c>
      <c r="K274" s="277">
        <v>398.45</v>
      </c>
      <c r="L274" s="277">
        <v>392.45</v>
      </c>
      <c r="M274" s="277">
        <v>0.79369999999999996</v>
      </c>
    </row>
    <row r="275" spans="1:13">
      <c r="A275" s="268">
        <v>265</v>
      </c>
      <c r="B275" s="277" t="s">
        <v>444</v>
      </c>
      <c r="C275" s="278">
        <v>254.2</v>
      </c>
      <c r="D275" s="279">
        <v>253.08333333333334</v>
      </c>
      <c r="E275" s="279">
        <v>250.2166666666667</v>
      </c>
      <c r="F275" s="279">
        <v>246.23333333333335</v>
      </c>
      <c r="G275" s="279">
        <v>243.3666666666667</v>
      </c>
      <c r="H275" s="279">
        <v>257.06666666666672</v>
      </c>
      <c r="I275" s="279">
        <v>259.93333333333328</v>
      </c>
      <c r="J275" s="279">
        <v>263.91666666666669</v>
      </c>
      <c r="K275" s="277">
        <v>255.95</v>
      </c>
      <c r="L275" s="277">
        <v>249.1</v>
      </c>
      <c r="M275" s="277">
        <v>2.4359600000000001</v>
      </c>
    </row>
    <row r="276" spans="1:13">
      <c r="A276" s="268">
        <v>266</v>
      </c>
      <c r="B276" s="277" t="s">
        <v>445</v>
      </c>
      <c r="C276" s="278">
        <v>449</v>
      </c>
      <c r="D276" s="279">
        <v>449.73333333333335</v>
      </c>
      <c r="E276" s="279">
        <v>440.26666666666671</v>
      </c>
      <c r="F276" s="279">
        <v>431.53333333333336</v>
      </c>
      <c r="G276" s="279">
        <v>422.06666666666672</v>
      </c>
      <c r="H276" s="279">
        <v>458.4666666666667</v>
      </c>
      <c r="I276" s="279">
        <v>467.93333333333339</v>
      </c>
      <c r="J276" s="279">
        <v>476.66666666666669</v>
      </c>
      <c r="K276" s="277">
        <v>459.2</v>
      </c>
      <c r="L276" s="277">
        <v>441</v>
      </c>
      <c r="M276" s="277">
        <v>1.3352900000000001</v>
      </c>
    </row>
    <row r="277" spans="1:13">
      <c r="A277" s="268">
        <v>267</v>
      </c>
      <c r="B277" s="277" t="s">
        <v>447</v>
      </c>
      <c r="C277" s="278">
        <v>31.45</v>
      </c>
      <c r="D277" s="279">
        <v>31.483333333333334</v>
      </c>
      <c r="E277" s="279">
        <v>30.966666666666669</v>
      </c>
      <c r="F277" s="279">
        <v>30.483333333333334</v>
      </c>
      <c r="G277" s="279">
        <v>29.966666666666669</v>
      </c>
      <c r="H277" s="279">
        <v>31.966666666666669</v>
      </c>
      <c r="I277" s="279">
        <v>32.483333333333334</v>
      </c>
      <c r="J277" s="279">
        <v>32.966666666666669</v>
      </c>
      <c r="K277" s="277">
        <v>32</v>
      </c>
      <c r="L277" s="277">
        <v>31</v>
      </c>
      <c r="M277" s="277">
        <v>8.1358499999999996</v>
      </c>
    </row>
    <row r="278" spans="1:13">
      <c r="A278" s="268">
        <v>268</v>
      </c>
      <c r="B278" s="277" t="s">
        <v>449</v>
      </c>
      <c r="C278" s="278">
        <v>269.2</v>
      </c>
      <c r="D278" s="279">
        <v>269.83333333333331</v>
      </c>
      <c r="E278" s="279">
        <v>265.71666666666664</v>
      </c>
      <c r="F278" s="279">
        <v>262.23333333333335</v>
      </c>
      <c r="G278" s="279">
        <v>258.11666666666667</v>
      </c>
      <c r="H278" s="279">
        <v>273.31666666666661</v>
      </c>
      <c r="I278" s="279">
        <v>277.43333333333328</v>
      </c>
      <c r="J278" s="279">
        <v>280.91666666666657</v>
      </c>
      <c r="K278" s="277">
        <v>273.95</v>
      </c>
      <c r="L278" s="277">
        <v>266.35000000000002</v>
      </c>
      <c r="M278" s="277">
        <v>3.5927199999999999</v>
      </c>
    </row>
    <row r="279" spans="1:13">
      <c r="A279" s="268">
        <v>269</v>
      </c>
      <c r="B279" s="277" t="s">
        <v>439</v>
      </c>
      <c r="C279" s="278">
        <v>367.95</v>
      </c>
      <c r="D279" s="279">
        <v>374.65000000000003</v>
      </c>
      <c r="E279" s="279">
        <v>360.30000000000007</v>
      </c>
      <c r="F279" s="279">
        <v>352.65000000000003</v>
      </c>
      <c r="G279" s="279">
        <v>338.30000000000007</v>
      </c>
      <c r="H279" s="279">
        <v>382.30000000000007</v>
      </c>
      <c r="I279" s="279">
        <v>396.65000000000009</v>
      </c>
      <c r="J279" s="279">
        <v>404.30000000000007</v>
      </c>
      <c r="K279" s="277">
        <v>389</v>
      </c>
      <c r="L279" s="277">
        <v>367</v>
      </c>
      <c r="M279" s="277">
        <v>3.6553300000000002</v>
      </c>
    </row>
    <row r="280" spans="1:13">
      <c r="A280" s="268">
        <v>270</v>
      </c>
      <c r="B280" s="277" t="s">
        <v>1780</v>
      </c>
      <c r="C280" s="278">
        <v>739.4</v>
      </c>
      <c r="D280" s="279">
        <v>740.98333333333323</v>
      </c>
      <c r="E280" s="279">
        <v>730.96666666666647</v>
      </c>
      <c r="F280" s="279">
        <v>722.53333333333319</v>
      </c>
      <c r="G280" s="279">
        <v>712.51666666666642</v>
      </c>
      <c r="H280" s="279">
        <v>749.41666666666652</v>
      </c>
      <c r="I280" s="279">
        <v>759.43333333333317</v>
      </c>
      <c r="J280" s="279">
        <v>767.86666666666656</v>
      </c>
      <c r="K280" s="277">
        <v>751</v>
      </c>
      <c r="L280" s="277">
        <v>732.55</v>
      </c>
      <c r="M280" s="277">
        <v>1.383E-2</v>
      </c>
    </row>
    <row r="281" spans="1:13">
      <c r="A281" s="268">
        <v>271</v>
      </c>
      <c r="B281" s="277" t="s">
        <v>450</v>
      </c>
      <c r="C281" s="278">
        <v>105.7</v>
      </c>
      <c r="D281" s="279">
        <v>105.43333333333334</v>
      </c>
      <c r="E281" s="279">
        <v>104.31666666666668</v>
      </c>
      <c r="F281" s="279">
        <v>102.93333333333334</v>
      </c>
      <c r="G281" s="279">
        <v>101.81666666666668</v>
      </c>
      <c r="H281" s="279">
        <v>106.81666666666668</v>
      </c>
      <c r="I281" s="279">
        <v>107.93333333333335</v>
      </c>
      <c r="J281" s="279">
        <v>109.31666666666668</v>
      </c>
      <c r="K281" s="277">
        <v>106.55</v>
      </c>
      <c r="L281" s="277">
        <v>104.05</v>
      </c>
      <c r="M281" s="277">
        <v>0.12741</v>
      </c>
    </row>
    <row r="282" spans="1:13">
      <c r="A282" s="268">
        <v>272</v>
      </c>
      <c r="B282" s="277" t="s">
        <v>440</v>
      </c>
      <c r="C282" s="278">
        <v>207.6</v>
      </c>
      <c r="D282" s="279">
        <v>208.58333333333334</v>
      </c>
      <c r="E282" s="279">
        <v>205.51666666666668</v>
      </c>
      <c r="F282" s="279">
        <v>203.43333333333334</v>
      </c>
      <c r="G282" s="279">
        <v>200.36666666666667</v>
      </c>
      <c r="H282" s="279">
        <v>210.66666666666669</v>
      </c>
      <c r="I282" s="279">
        <v>213.73333333333335</v>
      </c>
      <c r="J282" s="279">
        <v>215.81666666666669</v>
      </c>
      <c r="K282" s="277">
        <v>211.65</v>
      </c>
      <c r="L282" s="277">
        <v>206.5</v>
      </c>
      <c r="M282" s="277">
        <v>0.64985000000000004</v>
      </c>
    </row>
    <row r="283" spans="1:13">
      <c r="A283" s="268">
        <v>273</v>
      </c>
      <c r="B283" s="277" t="s">
        <v>451</v>
      </c>
      <c r="C283" s="278">
        <v>143.80000000000001</v>
      </c>
      <c r="D283" s="279">
        <v>145.33333333333334</v>
      </c>
      <c r="E283" s="279">
        <v>141.31666666666669</v>
      </c>
      <c r="F283" s="279">
        <v>138.83333333333334</v>
      </c>
      <c r="G283" s="279">
        <v>134.81666666666669</v>
      </c>
      <c r="H283" s="279">
        <v>147.81666666666669</v>
      </c>
      <c r="I283" s="279">
        <v>151.83333333333334</v>
      </c>
      <c r="J283" s="279">
        <v>154.31666666666669</v>
      </c>
      <c r="K283" s="277">
        <v>149.35</v>
      </c>
      <c r="L283" s="277">
        <v>142.85</v>
      </c>
      <c r="M283" s="277">
        <v>1.64</v>
      </c>
    </row>
    <row r="284" spans="1:13">
      <c r="A284" s="268">
        <v>274</v>
      </c>
      <c r="B284" s="277" t="s">
        <v>133</v>
      </c>
      <c r="C284" s="278">
        <v>1342.35</v>
      </c>
      <c r="D284" s="279">
        <v>1346.55</v>
      </c>
      <c r="E284" s="279">
        <v>1326.75</v>
      </c>
      <c r="F284" s="279">
        <v>1311.15</v>
      </c>
      <c r="G284" s="279">
        <v>1291.3500000000001</v>
      </c>
      <c r="H284" s="279">
        <v>1362.1499999999999</v>
      </c>
      <c r="I284" s="279">
        <v>1381.9499999999996</v>
      </c>
      <c r="J284" s="279">
        <v>1397.5499999999997</v>
      </c>
      <c r="K284" s="277">
        <v>1366.35</v>
      </c>
      <c r="L284" s="277">
        <v>1330.95</v>
      </c>
      <c r="M284" s="277">
        <v>41.725749999999998</v>
      </c>
    </row>
    <row r="285" spans="1:13">
      <c r="A285" s="268">
        <v>275</v>
      </c>
      <c r="B285" s="277" t="s">
        <v>441</v>
      </c>
      <c r="C285" s="278">
        <v>67.849999999999994</v>
      </c>
      <c r="D285" s="279">
        <v>67.416666666666657</v>
      </c>
      <c r="E285" s="279">
        <v>65.533333333333317</v>
      </c>
      <c r="F285" s="279">
        <v>63.216666666666654</v>
      </c>
      <c r="G285" s="279">
        <v>61.333333333333314</v>
      </c>
      <c r="H285" s="279">
        <v>69.73333333333332</v>
      </c>
      <c r="I285" s="279">
        <v>71.616666666666646</v>
      </c>
      <c r="J285" s="279">
        <v>73.933333333333323</v>
      </c>
      <c r="K285" s="277">
        <v>69.3</v>
      </c>
      <c r="L285" s="277">
        <v>65.099999999999994</v>
      </c>
      <c r="M285" s="277">
        <v>4.7259799999999998</v>
      </c>
    </row>
    <row r="286" spans="1:13">
      <c r="A286" s="268">
        <v>276</v>
      </c>
      <c r="B286" s="277" t="s">
        <v>438</v>
      </c>
      <c r="C286" s="278">
        <v>442.5</v>
      </c>
      <c r="D286" s="279">
        <v>443.5333333333333</v>
      </c>
      <c r="E286" s="279">
        <v>438.96666666666658</v>
      </c>
      <c r="F286" s="279">
        <v>435.43333333333328</v>
      </c>
      <c r="G286" s="279">
        <v>430.86666666666656</v>
      </c>
      <c r="H286" s="279">
        <v>447.06666666666661</v>
      </c>
      <c r="I286" s="279">
        <v>451.63333333333333</v>
      </c>
      <c r="J286" s="279">
        <v>455.16666666666663</v>
      </c>
      <c r="K286" s="277">
        <v>448.1</v>
      </c>
      <c r="L286" s="277">
        <v>440</v>
      </c>
      <c r="M286" s="277">
        <v>9.7199999999999995E-2</v>
      </c>
    </row>
    <row r="287" spans="1:13">
      <c r="A287" s="268">
        <v>277</v>
      </c>
      <c r="B287" s="277" t="s">
        <v>442</v>
      </c>
      <c r="C287" s="278">
        <v>254.75</v>
      </c>
      <c r="D287" s="279">
        <v>256.43333333333334</v>
      </c>
      <c r="E287" s="279">
        <v>247.36666666666667</v>
      </c>
      <c r="F287" s="279">
        <v>239.98333333333335</v>
      </c>
      <c r="G287" s="279">
        <v>230.91666666666669</v>
      </c>
      <c r="H287" s="279">
        <v>263.81666666666666</v>
      </c>
      <c r="I287" s="279">
        <v>272.88333333333338</v>
      </c>
      <c r="J287" s="279">
        <v>280.26666666666665</v>
      </c>
      <c r="K287" s="277">
        <v>265.5</v>
      </c>
      <c r="L287" s="277">
        <v>249.05</v>
      </c>
      <c r="M287" s="277">
        <v>6.7469700000000001</v>
      </c>
    </row>
    <row r="288" spans="1:13">
      <c r="A288" s="268">
        <v>278</v>
      </c>
      <c r="B288" s="277" t="s">
        <v>448</v>
      </c>
      <c r="C288" s="278">
        <v>610.20000000000005</v>
      </c>
      <c r="D288" s="279">
        <v>615.11666666666667</v>
      </c>
      <c r="E288" s="279">
        <v>599.23333333333335</v>
      </c>
      <c r="F288" s="279">
        <v>588.26666666666665</v>
      </c>
      <c r="G288" s="279">
        <v>572.38333333333333</v>
      </c>
      <c r="H288" s="279">
        <v>626.08333333333337</v>
      </c>
      <c r="I288" s="279">
        <v>641.96666666666681</v>
      </c>
      <c r="J288" s="279">
        <v>652.93333333333339</v>
      </c>
      <c r="K288" s="277">
        <v>631</v>
      </c>
      <c r="L288" s="277">
        <v>604.15</v>
      </c>
      <c r="M288" s="277">
        <v>3.2011400000000001</v>
      </c>
    </row>
    <row r="289" spans="1:13">
      <c r="A289" s="268">
        <v>279</v>
      </c>
      <c r="B289" s="277" t="s">
        <v>446</v>
      </c>
      <c r="C289" s="278">
        <v>45.5</v>
      </c>
      <c r="D289" s="279">
        <v>45.5</v>
      </c>
      <c r="E289" s="279">
        <v>45</v>
      </c>
      <c r="F289" s="279">
        <v>44.5</v>
      </c>
      <c r="G289" s="279">
        <v>44</v>
      </c>
      <c r="H289" s="279">
        <v>46</v>
      </c>
      <c r="I289" s="279">
        <v>46.5</v>
      </c>
      <c r="J289" s="279">
        <v>47</v>
      </c>
      <c r="K289" s="277">
        <v>46</v>
      </c>
      <c r="L289" s="277">
        <v>45</v>
      </c>
      <c r="M289" s="277">
        <v>19.101890000000001</v>
      </c>
    </row>
    <row r="290" spans="1:13">
      <c r="A290" s="268">
        <v>280</v>
      </c>
      <c r="B290" s="277" t="s">
        <v>134</v>
      </c>
      <c r="C290" s="278">
        <v>62.4</v>
      </c>
      <c r="D290" s="279">
        <v>62.333333333333336</v>
      </c>
      <c r="E290" s="279">
        <v>61.466666666666669</v>
      </c>
      <c r="F290" s="279">
        <v>60.533333333333331</v>
      </c>
      <c r="G290" s="279">
        <v>59.666666666666664</v>
      </c>
      <c r="H290" s="279">
        <v>63.266666666666673</v>
      </c>
      <c r="I290" s="279">
        <v>64.133333333333326</v>
      </c>
      <c r="J290" s="279">
        <v>65.066666666666677</v>
      </c>
      <c r="K290" s="277">
        <v>63.2</v>
      </c>
      <c r="L290" s="277">
        <v>61.4</v>
      </c>
      <c r="M290" s="277">
        <v>90.693209999999993</v>
      </c>
    </row>
    <row r="291" spans="1:13">
      <c r="A291" s="268">
        <v>281</v>
      </c>
      <c r="B291" s="277" t="s">
        <v>453</v>
      </c>
      <c r="C291" s="278">
        <v>20.3</v>
      </c>
      <c r="D291" s="279">
        <v>20.616666666666667</v>
      </c>
      <c r="E291" s="279">
        <v>19.783333333333335</v>
      </c>
      <c r="F291" s="279">
        <v>19.266666666666669</v>
      </c>
      <c r="G291" s="279">
        <v>18.433333333333337</v>
      </c>
      <c r="H291" s="279">
        <v>21.133333333333333</v>
      </c>
      <c r="I291" s="279">
        <v>21.966666666666661</v>
      </c>
      <c r="J291" s="279">
        <v>22.483333333333331</v>
      </c>
      <c r="K291" s="277">
        <v>21.45</v>
      </c>
      <c r="L291" s="277">
        <v>20.100000000000001</v>
      </c>
      <c r="M291" s="277">
        <v>12.60421</v>
      </c>
    </row>
    <row r="292" spans="1:13">
      <c r="A292" s="268">
        <v>282</v>
      </c>
      <c r="B292" s="277" t="s">
        <v>358</v>
      </c>
      <c r="C292" s="278">
        <v>1949.45</v>
      </c>
      <c r="D292" s="279">
        <v>1960.9166666666667</v>
      </c>
      <c r="E292" s="279">
        <v>1923.8333333333335</v>
      </c>
      <c r="F292" s="279">
        <v>1898.2166666666667</v>
      </c>
      <c r="G292" s="279">
        <v>1861.1333333333334</v>
      </c>
      <c r="H292" s="279">
        <v>1986.5333333333335</v>
      </c>
      <c r="I292" s="279">
        <v>2023.616666666667</v>
      </c>
      <c r="J292" s="279">
        <v>2049.2333333333336</v>
      </c>
      <c r="K292" s="277">
        <v>1998</v>
      </c>
      <c r="L292" s="277">
        <v>1935.3</v>
      </c>
      <c r="M292" s="277">
        <v>1.2177100000000001</v>
      </c>
    </row>
    <row r="293" spans="1:13">
      <c r="A293" s="268">
        <v>283</v>
      </c>
      <c r="B293" s="277" t="s">
        <v>454</v>
      </c>
      <c r="C293" s="278">
        <v>676.35</v>
      </c>
      <c r="D293" s="279">
        <v>668.36666666666667</v>
      </c>
      <c r="E293" s="279">
        <v>656.98333333333335</v>
      </c>
      <c r="F293" s="279">
        <v>637.61666666666667</v>
      </c>
      <c r="G293" s="279">
        <v>626.23333333333335</v>
      </c>
      <c r="H293" s="279">
        <v>687.73333333333335</v>
      </c>
      <c r="I293" s="279">
        <v>699.11666666666679</v>
      </c>
      <c r="J293" s="279">
        <v>718.48333333333335</v>
      </c>
      <c r="K293" s="277">
        <v>679.75</v>
      </c>
      <c r="L293" s="277">
        <v>649</v>
      </c>
      <c r="M293" s="277">
        <v>14.21644</v>
      </c>
    </row>
    <row r="294" spans="1:13">
      <c r="A294" s="268">
        <v>284</v>
      </c>
      <c r="B294" s="277" t="s">
        <v>452</v>
      </c>
      <c r="C294" s="278">
        <v>2883.8</v>
      </c>
      <c r="D294" s="279">
        <v>2909.1333333333332</v>
      </c>
      <c r="E294" s="279">
        <v>2818.2666666666664</v>
      </c>
      <c r="F294" s="279">
        <v>2752.7333333333331</v>
      </c>
      <c r="G294" s="279">
        <v>2661.8666666666663</v>
      </c>
      <c r="H294" s="279">
        <v>2974.6666666666665</v>
      </c>
      <c r="I294" s="279">
        <v>3065.5333333333333</v>
      </c>
      <c r="J294" s="279">
        <v>3131.0666666666666</v>
      </c>
      <c r="K294" s="277">
        <v>3000</v>
      </c>
      <c r="L294" s="277">
        <v>2843.6</v>
      </c>
      <c r="M294" s="277">
        <v>8.8469999999999993E-2</v>
      </c>
    </row>
    <row r="295" spans="1:13">
      <c r="A295" s="268">
        <v>285</v>
      </c>
      <c r="B295" s="277" t="s">
        <v>455</v>
      </c>
      <c r="C295" s="278">
        <v>24.05</v>
      </c>
      <c r="D295" s="279">
        <v>24.200000000000003</v>
      </c>
      <c r="E295" s="279">
        <v>23.800000000000004</v>
      </c>
      <c r="F295" s="279">
        <v>23.55</v>
      </c>
      <c r="G295" s="279">
        <v>23.150000000000002</v>
      </c>
      <c r="H295" s="279">
        <v>24.450000000000006</v>
      </c>
      <c r="I295" s="279">
        <v>24.850000000000005</v>
      </c>
      <c r="J295" s="279">
        <v>25.100000000000009</v>
      </c>
      <c r="K295" s="277">
        <v>24.6</v>
      </c>
      <c r="L295" s="277">
        <v>23.95</v>
      </c>
      <c r="M295" s="277">
        <v>8.1718200000000003</v>
      </c>
    </row>
    <row r="296" spans="1:13">
      <c r="A296" s="268">
        <v>286</v>
      </c>
      <c r="B296" s="277" t="s">
        <v>135</v>
      </c>
      <c r="C296" s="278">
        <v>270.75</v>
      </c>
      <c r="D296" s="279">
        <v>270.96666666666664</v>
      </c>
      <c r="E296" s="279">
        <v>266.0333333333333</v>
      </c>
      <c r="F296" s="279">
        <v>261.31666666666666</v>
      </c>
      <c r="G296" s="279">
        <v>256.38333333333333</v>
      </c>
      <c r="H296" s="279">
        <v>275.68333333333328</v>
      </c>
      <c r="I296" s="279">
        <v>280.61666666666656</v>
      </c>
      <c r="J296" s="279">
        <v>285.33333333333326</v>
      </c>
      <c r="K296" s="277">
        <v>275.89999999999998</v>
      </c>
      <c r="L296" s="277">
        <v>266.25</v>
      </c>
      <c r="M296" s="277">
        <v>52.117759999999997</v>
      </c>
    </row>
    <row r="297" spans="1:13">
      <c r="A297" s="268">
        <v>287</v>
      </c>
      <c r="B297" s="277" t="s">
        <v>456</v>
      </c>
      <c r="C297" s="278">
        <v>660.85</v>
      </c>
      <c r="D297" s="279">
        <v>664.25</v>
      </c>
      <c r="E297" s="279">
        <v>650.6</v>
      </c>
      <c r="F297" s="279">
        <v>640.35</v>
      </c>
      <c r="G297" s="279">
        <v>626.70000000000005</v>
      </c>
      <c r="H297" s="279">
        <v>674.5</v>
      </c>
      <c r="I297" s="279">
        <v>688.15000000000009</v>
      </c>
      <c r="J297" s="279">
        <v>698.4</v>
      </c>
      <c r="K297" s="277">
        <v>677.9</v>
      </c>
      <c r="L297" s="277">
        <v>654</v>
      </c>
      <c r="M297" s="277">
        <v>0.49498999999999999</v>
      </c>
    </row>
    <row r="298" spans="1:13">
      <c r="A298" s="268">
        <v>288</v>
      </c>
      <c r="B298" s="277" t="s">
        <v>136</v>
      </c>
      <c r="C298" s="278">
        <v>920.9</v>
      </c>
      <c r="D298" s="279">
        <v>923.9666666666667</v>
      </c>
      <c r="E298" s="279">
        <v>906.93333333333339</v>
      </c>
      <c r="F298" s="279">
        <v>892.9666666666667</v>
      </c>
      <c r="G298" s="279">
        <v>875.93333333333339</v>
      </c>
      <c r="H298" s="279">
        <v>937.93333333333339</v>
      </c>
      <c r="I298" s="279">
        <v>954.9666666666667</v>
      </c>
      <c r="J298" s="279">
        <v>968.93333333333339</v>
      </c>
      <c r="K298" s="277">
        <v>941</v>
      </c>
      <c r="L298" s="277">
        <v>910</v>
      </c>
      <c r="M298" s="277">
        <v>49.775379999999998</v>
      </c>
    </row>
    <row r="299" spans="1:13">
      <c r="A299" s="268">
        <v>289</v>
      </c>
      <c r="B299" s="277" t="s">
        <v>266</v>
      </c>
      <c r="C299" s="278">
        <v>2330.65</v>
      </c>
      <c r="D299" s="279">
        <v>2320.2166666666667</v>
      </c>
      <c r="E299" s="279">
        <v>2290.4333333333334</v>
      </c>
      <c r="F299" s="279">
        <v>2250.2166666666667</v>
      </c>
      <c r="G299" s="279">
        <v>2220.4333333333334</v>
      </c>
      <c r="H299" s="279">
        <v>2360.4333333333334</v>
      </c>
      <c r="I299" s="279">
        <v>2390.2166666666672</v>
      </c>
      <c r="J299" s="279">
        <v>2430.4333333333334</v>
      </c>
      <c r="K299" s="277">
        <v>2350</v>
      </c>
      <c r="L299" s="277">
        <v>2280</v>
      </c>
      <c r="M299" s="277">
        <v>3.1576499999999998</v>
      </c>
    </row>
    <row r="300" spans="1:13">
      <c r="A300" s="268">
        <v>290</v>
      </c>
      <c r="B300" s="277" t="s">
        <v>265</v>
      </c>
      <c r="C300" s="278">
        <v>1415.9</v>
      </c>
      <c r="D300" s="279">
        <v>1420.6166666666668</v>
      </c>
      <c r="E300" s="279">
        <v>1401.2833333333335</v>
      </c>
      <c r="F300" s="279">
        <v>1386.6666666666667</v>
      </c>
      <c r="G300" s="279">
        <v>1367.3333333333335</v>
      </c>
      <c r="H300" s="279">
        <v>1435.2333333333336</v>
      </c>
      <c r="I300" s="279">
        <v>1454.5666666666666</v>
      </c>
      <c r="J300" s="279">
        <v>1469.1833333333336</v>
      </c>
      <c r="K300" s="277">
        <v>1439.95</v>
      </c>
      <c r="L300" s="277">
        <v>1406</v>
      </c>
      <c r="M300" s="277">
        <v>0.63678000000000001</v>
      </c>
    </row>
    <row r="301" spans="1:13">
      <c r="A301" s="268">
        <v>291</v>
      </c>
      <c r="B301" s="277" t="s">
        <v>137</v>
      </c>
      <c r="C301" s="278">
        <v>850.75</v>
      </c>
      <c r="D301" s="279">
        <v>855.51666666666677</v>
      </c>
      <c r="E301" s="279">
        <v>841.23333333333358</v>
      </c>
      <c r="F301" s="279">
        <v>831.71666666666681</v>
      </c>
      <c r="G301" s="279">
        <v>817.43333333333362</v>
      </c>
      <c r="H301" s="279">
        <v>865.03333333333353</v>
      </c>
      <c r="I301" s="279">
        <v>879.31666666666661</v>
      </c>
      <c r="J301" s="279">
        <v>888.83333333333348</v>
      </c>
      <c r="K301" s="277">
        <v>869.8</v>
      </c>
      <c r="L301" s="277">
        <v>846</v>
      </c>
      <c r="M301" s="277">
        <v>19.828700000000001</v>
      </c>
    </row>
    <row r="302" spans="1:13">
      <c r="A302" s="268">
        <v>292</v>
      </c>
      <c r="B302" s="277" t="s">
        <v>457</v>
      </c>
      <c r="C302" s="278">
        <v>1125.05</v>
      </c>
      <c r="D302" s="279">
        <v>1133.0666666666666</v>
      </c>
      <c r="E302" s="279">
        <v>1111.3333333333333</v>
      </c>
      <c r="F302" s="279">
        <v>1097.6166666666666</v>
      </c>
      <c r="G302" s="279">
        <v>1075.8833333333332</v>
      </c>
      <c r="H302" s="279">
        <v>1146.7833333333333</v>
      </c>
      <c r="I302" s="279">
        <v>1168.5166666666669</v>
      </c>
      <c r="J302" s="279">
        <v>1182.2333333333333</v>
      </c>
      <c r="K302" s="277">
        <v>1154.8</v>
      </c>
      <c r="L302" s="277">
        <v>1119.3499999999999</v>
      </c>
      <c r="M302" s="277">
        <v>0.34321000000000002</v>
      </c>
    </row>
    <row r="303" spans="1:13">
      <c r="A303" s="268">
        <v>293</v>
      </c>
      <c r="B303" s="277" t="s">
        <v>138</v>
      </c>
      <c r="C303" s="278">
        <v>592</v>
      </c>
      <c r="D303" s="279">
        <v>595.33333333333337</v>
      </c>
      <c r="E303" s="279">
        <v>578.66666666666674</v>
      </c>
      <c r="F303" s="279">
        <v>565.33333333333337</v>
      </c>
      <c r="G303" s="279">
        <v>548.66666666666674</v>
      </c>
      <c r="H303" s="279">
        <v>608.66666666666674</v>
      </c>
      <c r="I303" s="279">
        <v>625.33333333333348</v>
      </c>
      <c r="J303" s="279">
        <v>638.66666666666674</v>
      </c>
      <c r="K303" s="277">
        <v>612</v>
      </c>
      <c r="L303" s="277">
        <v>582</v>
      </c>
      <c r="M303" s="277">
        <v>115.59026</v>
      </c>
    </row>
    <row r="304" spans="1:13">
      <c r="A304" s="268">
        <v>294</v>
      </c>
      <c r="B304" s="277" t="s">
        <v>139</v>
      </c>
      <c r="C304" s="278">
        <v>153.85</v>
      </c>
      <c r="D304" s="279">
        <v>149.08333333333331</v>
      </c>
      <c r="E304" s="279">
        <v>138.71666666666664</v>
      </c>
      <c r="F304" s="279">
        <v>123.58333333333331</v>
      </c>
      <c r="G304" s="279">
        <v>113.21666666666664</v>
      </c>
      <c r="H304" s="279">
        <v>164.21666666666664</v>
      </c>
      <c r="I304" s="279">
        <v>174.58333333333331</v>
      </c>
      <c r="J304" s="279">
        <v>189.71666666666664</v>
      </c>
      <c r="K304" s="277">
        <v>159.44999999999999</v>
      </c>
      <c r="L304" s="277">
        <v>133.94999999999999</v>
      </c>
      <c r="M304" s="277">
        <v>832.04106000000002</v>
      </c>
    </row>
    <row r="305" spans="1:13">
      <c r="A305" s="268">
        <v>295</v>
      </c>
      <c r="B305" s="277" t="s">
        <v>461</v>
      </c>
      <c r="C305" s="278">
        <v>25.2</v>
      </c>
      <c r="D305" s="279">
        <v>25.3</v>
      </c>
      <c r="E305" s="279">
        <v>24.650000000000002</v>
      </c>
      <c r="F305" s="279">
        <v>24.1</v>
      </c>
      <c r="G305" s="279">
        <v>23.450000000000003</v>
      </c>
      <c r="H305" s="279">
        <v>25.85</v>
      </c>
      <c r="I305" s="279">
        <v>26.5</v>
      </c>
      <c r="J305" s="279">
        <v>27.05</v>
      </c>
      <c r="K305" s="277">
        <v>25.95</v>
      </c>
      <c r="L305" s="277">
        <v>24.75</v>
      </c>
      <c r="M305" s="277">
        <v>8.70444</v>
      </c>
    </row>
    <row r="306" spans="1:13">
      <c r="A306" s="268">
        <v>296</v>
      </c>
      <c r="B306" s="277" t="s">
        <v>319</v>
      </c>
      <c r="C306" s="278">
        <v>11.6</v>
      </c>
      <c r="D306" s="279">
        <v>11.783333333333333</v>
      </c>
      <c r="E306" s="279">
        <v>11.316666666666666</v>
      </c>
      <c r="F306" s="279">
        <v>11.033333333333333</v>
      </c>
      <c r="G306" s="279">
        <v>10.566666666666666</v>
      </c>
      <c r="H306" s="279">
        <v>12.066666666666666</v>
      </c>
      <c r="I306" s="279">
        <v>12.533333333333331</v>
      </c>
      <c r="J306" s="279">
        <v>12.816666666666666</v>
      </c>
      <c r="K306" s="277">
        <v>12.25</v>
      </c>
      <c r="L306" s="277">
        <v>11.5</v>
      </c>
      <c r="M306" s="277">
        <v>42.86853</v>
      </c>
    </row>
    <row r="307" spans="1:13">
      <c r="A307" s="268">
        <v>297</v>
      </c>
      <c r="B307" s="277" t="s">
        <v>464</v>
      </c>
      <c r="C307" s="278">
        <v>109.95</v>
      </c>
      <c r="D307" s="279">
        <v>110.58333333333333</v>
      </c>
      <c r="E307" s="279">
        <v>108.66666666666666</v>
      </c>
      <c r="F307" s="279">
        <v>107.38333333333333</v>
      </c>
      <c r="G307" s="279">
        <v>105.46666666666665</v>
      </c>
      <c r="H307" s="279">
        <v>111.86666666666666</v>
      </c>
      <c r="I307" s="279">
        <v>113.78333333333332</v>
      </c>
      <c r="J307" s="279">
        <v>115.06666666666666</v>
      </c>
      <c r="K307" s="277">
        <v>112.5</v>
      </c>
      <c r="L307" s="277">
        <v>109.3</v>
      </c>
      <c r="M307" s="277">
        <v>1.8682799999999999</v>
      </c>
    </row>
    <row r="308" spans="1:13">
      <c r="A308" s="268">
        <v>298</v>
      </c>
      <c r="B308" s="277" t="s">
        <v>466</v>
      </c>
      <c r="C308" s="278">
        <v>312.89999999999998</v>
      </c>
      <c r="D308" s="279">
        <v>315.26666666666665</v>
      </c>
      <c r="E308" s="279">
        <v>308.63333333333333</v>
      </c>
      <c r="F308" s="279">
        <v>304.36666666666667</v>
      </c>
      <c r="G308" s="279">
        <v>297.73333333333335</v>
      </c>
      <c r="H308" s="279">
        <v>319.5333333333333</v>
      </c>
      <c r="I308" s="279">
        <v>326.16666666666663</v>
      </c>
      <c r="J308" s="279">
        <v>330.43333333333328</v>
      </c>
      <c r="K308" s="277">
        <v>321.89999999999998</v>
      </c>
      <c r="L308" s="277">
        <v>311</v>
      </c>
      <c r="M308" s="277">
        <v>0.25620999999999999</v>
      </c>
    </row>
    <row r="309" spans="1:13">
      <c r="A309" s="268">
        <v>299</v>
      </c>
      <c r="B309" s="277" t="s">
        <v>462</v>
      </c>
      <c r="C309" s="278">
        <v>3095.3</v>
      </c>
      <c r="D309" s="279">
        <v>3129.4833333333336</v>
      </c>
      <c r="E309" s="279">
        <v>3034.4666666666672</v>
      </c>
      <c r="F309" s="279">
        <v>2973.6333333333337</v>
      </c>
      <c r="G309" s="279">
        <v>2878.6166666666672</v>
      </c>
      <c r="H309" s="279">
        <v>3190.3166666666671</v>
      </c>
      <c r="I309" s="279">
        <v>3285.3333333333335</v>
      </c>
      <c r="J309" s="279">
        <v>3346.166666666667</v>
      </c>
      <c r="K309" s="277">
        <v>3224.5</v>
      </c>
      <c r="L309" s="277">
        <v>3068.65</v>
      </c>
      <c r="M309" s="277">
        <v>0.17665</v>
      </c>
    </row>
    <row r="310" spans="1:13">
      <c r="A310" s="268">
        <v>300</v>
      </c>
      <c r="B310" s="277" t="s">
        <v>463</v>
      </c>
      <c r="C310" s="278">
        <v>225.7</v>
      </c>
      <c r="D310" s="279">
        <v>225.93333333333331</v>
      </c>
      <c r="E310" s="279">
        <v>223.96666666666661</v>
      </c>
      <c r="F310" s="279">
        <v>222.23333333333329</v>
      </c>
      <c r="G310" s="279">
        <v>220.26666666666659</v>
      </c>
      <c r="H310" s="279">
        <v>227.66666666666663</v>
      </c>
      <c r="I310" s="279">
        <v>229.63333333333333</v>
      </c>
      <c r="J310" s="279">
        <v>231.36666666666665</v>
      </c>
      <c r="K310" s="277">
        <v>227.9</v>
      </c>
      <c r="L310" s="277">
        <v>224.2</v>
      </c>
      <c r="M310" s="277">
        <v>0.45423999999999998</v>
      </c>
    </row>
    <row r="311" spans="1:13">
      <c r="A311" s="268">
        <v>301</v>
      </c>
      <c r="B311" s="277" t="s">
        <v>140</v>
      </c>
      <c r="C311" s="278">
        <v>173.55</v>
      </c>
      <c r="D311" s="279">
        <v>172.41666666666666</v>
      </c>
      <c r="E311" s="279">
        <v>166.33333333333331</v>
      </c>
      <c r="F311" s="279">
        <v>159.11666666666665</v>
      </c>
      <c r="G311" s="279">
        <v>153.0333333333333</v>
      </c>
      <c r="H311" s="279">
        <v>179.63333333333333</v>
      </c>
      <c r="I311" s="279">
        <v>185.71666666666664</v>
      </c>
      <c r="J311" s="279">
        <v>192.93333333333334</v>
      </c>
      <c r="K311" s="277">
        <v>178.5</v>
      </c>
      <c r="L311" s="277">
        <v>165.2</v>
      </c>
      <c r="M311" s="277">
        <v>207.44265999999999</v>
      </c>
    </row>
    <row r="312" spans="1:13">
      <c r="A312" s="268">
        <v>302</v>
      </c>
      <c r="B312" s="277" t="s">
        <v>141</v>
      </c>
      <c r="C312" s="278">
        <v>350.9</v>
      </c>
      <c r="D312" s="279">
        <v>351.90000000000003</v>
      </c>
      <c r="E312" s="279">
        <v>348.50000000000006</v>
      </c>
      <c r="F312" s="279">
        <v>346.1</v>
      </c>
      <c r="G312" s="279">
        <v>342.70000000000005</v>
      </c>
      <c r="H312" s="279">
        <v>354.30000000000007</v>
      </c>
      <c r="I312" s="279">
        <v>357.70000000000005</v>
      </c>
      <c r="J312" s="279">
        <v>360.10000000000008</v>
      </c>
      <c r="K312" s="277">
        <v>355.3</v>
      </c>
      <c r="L312" s="277">
        <v>349.5</v>
      </c>
      <c r="M312" s="277">
        <v>31.025120000000001</v>
      </c>
    </row>
    <row r="313" spans="1:13">
      <c r="A313" s="268">
        <v>303</v>
      </c>
      <c r="B313" s="277" t="s">
        <v>142</v>
      </c>
      <c r="C313" s="278">
        <v>6003.4</v>
      </c>
      <c r="D313" s="279">
        <v>6024.0333333333328</v>
      </c>
      <c r="E313" s="279">
        <v>5919.0666666666657</v>
      </c>
      <c r="F313" s="279">
        <v>5834.7333333333327</v>
      </c>
      <c r="G313" s="279">
        <v>5729.7666666666655</v>
      </c>
      <c r="H313" s="279">
        <v>6108.3666666666659</v>
      </c>
      <c r="I313" s="279">
        <v>6213.333333333333</v>
      </c>
      <c r="J313" s="279">
        <v>6297.6666666666661</v>
      </c>
      <c r="K313" s="277">
        <v>6129</v>
      </c>
      <c r="L313" s="277">
        <v>5939.7</v>
      </c>
      <c r="M313" s="277">
        <v>11.40094</v>
      </c>
    </row>
    <row r="314" spans="1:13">
      <c r="A314" s="268">
        <v>304</v>
      </c>
      <c r="B314" s="277" t="s">
        <v>458</v>
      </c>
      <c r="C314" s="278">
        <v>673.35</v>
      </c>
      <c r="D314" s="279">
        <v>679.33333333333337</v>
      </c>
      <c r="E314" s="279">
        <v>663.66666666666674</v>
      </c>
      <c r="F314" s="279">
        <v>653.98333333333335</v>
      </c>
      <c r="G314" s="279">
        <v>638.31666666666672</v>
      </c>
      <c r="H314" s="279">
        <v>689.01666666666677</v>
      </c>
      <c r="I314" s="279">
        <v>704.68333333333351</v>
      </c>
      <c r="J314" s="279">
        <v>714.36666666666679</v>
      </c>
      <c r="K314" s="277">
        <v>695</v>
      </c>
      <c r="L314" s="277">
        <v>669.65</v>
      </c>
      <c r="M314" s="277">
        <v>0.12116</v>
      </c>
    </row>
    <row r="315" spans="1:13">
      <c r="A315" s="268">
        <v>305</v>
      </c>
      <c r="B315" s="277" t="s">
        <v>143</v>
      </c>
      <c r="C315" s="278">
        <v>595.79999999999995</v>
      </c>
      <c r="D315" s="279">
        <v>597.6</v>
      </c>
      <c r="E315" s="279">
        <v>588.20000000000005</v>
      </c>
      <c r="F315" s="279">
        <v>580.6</v>
      </c>
      <c r="G315" s="279">
        <v>571.20000000000005</v>
      </c>
      <c r="H315" s="279">
        <v>605.20000000000005</v>
      </c>
      <c r="I315" s="279">
        <v>614.59999999999991</v>
      </c>
      <c r="J315" s="279">
        <v>622.20000000000005</v>
      </c>
      <c r="K315" s="277">
        <v>607</v>
      </c>
      <c r="L315" s="277">
        <v>590</v>
      </c>
      <c r="M315" s="277">
        <v>34.229419999999998</v>
      </c>
    </row>
    <row r="316" spans="1:13">
      <c r="A316" s="268">
        <v>306</v>
      </c>
      <c r="B316" s="277" t="s">
        <v>472</v>
      </c>
      <c r="C316" s="278">
        <v>1505</v>
      </c>
      <c r="D316" s="279">
        <v>1488.3333333333333</v>
      </c>
      <c r="E316" s="279">
        <v>1446.6666666666665</v>
      </c>
      <c r="F316" s="279">
        <v>1388.3333333333333</v>
      </c>
      <c r="G316" s="279">
        <v>1346.6666666666665</v>
      </c>
      <c r="H316" s="279">
        <v>1546.6666666666665</v>
      </c>
      <c r="I316" s="279">
        <v>1588.333333333333</v>
      </c>
      <c r="J316" s="279">
        <v>1646.6666666666665</v>
      </c>
      <c r="K316" s="277">
        <v>1530</v>
      </c>
      <c r="L316" s="277">
        <v>1430</v>
      </c>
      <c r="M316" s="277">
        <v>4.1199199999999996</v>
      </c>
    </row>
    <row r="317" spans="1:13">
      <c r="A317" s="268">
        <v>307</v>
      </c>
      <c r="B317" s="277" t="s">
        <v>468</v>
      </c>
      <c r="C317" s="278">
        <v>1456.25</v>
      </c>
      <c r="D317" s="279">
        <v>1463.6666666666667</v>
      </c>
      <c r="E317" s="279">
        <v>1439.6333333333334</v>
      </c>
      <c r="F317" s="279">
        <v>1423.0166666666667</v>
      </c>
      <c r="G317" s="279">
        <v>1398.9833333333333</v>
      </c>
      <c r="H317" s="279">
        <v>1480.2833333333335</v>
      </c>
      <c r="I317" s="279">
        <v>1504.3166666666668</v>
      </c>
      <c r="J317" s="279">
        <v>1520.9333333333336</v>
      </c>
      <c r="K317" s="277">
        <v>1487.7</v>
      </c>
      <c r="L317" s="277">
        <v>1447.05</v>
      </c>
      <c r="M317" s="277">
        <v>0.30492000000000002</v>
      </c>
    </row>
    <row r="318" spans="1:13">
      <c r="A318" s="268">
        <v>308</v>
      </c>
      <c r="B318" s="277" t="s">
        <v>144</v>
      </c>
      <c r="C318" s="278">
        <v>565.9</v>
      </c>
      <c r="D318" s="279">
        <v>569.48333333333335</v>
      </c>
      <c r="E318" s="279">
        <v>544.9666666666667</v>
      </c>
      <c r="F318" s="279">
        <v>524.0333333333333</v>
      </c>
      <c r="G318" s="279">
        <v>499.51666666666665</v>
      </c>
      <c r="H318" s="279">
        <v>590.41666666666674</v>
      </c>
      <c r="I318" s="279">
        <v>614.93333333333339</v>
      </c>
      <c r="J318" s="279">
        <v>635.86666666666679</v>
      </c>
      <c r="K318" s="277">
        <v>594</v>
      </c>
      <c r="L318" s="277">
        <v>548.54999999999995</v>
      </c>
      <c r="M318" s="277">
        <v>16.27702</v>
      </c>
    </row>
    <row r="319" spans="1:13">
      <c r="A319" s="268">
        <v>309</v>
      </c>
      <c r="B319" s="277" t="s">
        <v>145</v>
      </c>
      <c r="C319" s="278">
        <v>1003.25</v>
      </c>
      <c r="D319" s="279">
        <v>1000.8833333333333</v>
      </c>
      <c r="E319" s="279">
        <v>988.36666666666667</v>
      </c>
      <c r="F319" s="279">
        <v>973.48333333333335</v>
      </c>
      <c r="G319" s="279">
        <v>960.9666666666667</v>
      </c>
      <c r="H319" s="279">
        <v>1015.7666666666667</v>
      </c>
      <c r="I319" s="279">
        <v>1028.2833333333333</v>
      </c>
      <c r="J319" s="279">
        <v>1043.1666666666665</v>
      </c>
      <c r="K319" s="277">
        <v>1013.4</v>
      </c>
      <c r="L319" s="277">
        <v>986</v>
      </c>
      <c r="M319" s="277">
        <v>5.1051299999999999</v>
      </c>
    </row>
    <row r="320" spans="1:13">
      <c r="A320" s="268">
        <v>310</v>
      </c>
      <c r="B320" s="277" t="s">
        <v>465</v>
      </c>
      <c r="C320" s="278">
        <v>160.30000000000001</v>
      </c>
      <c r="D320" s="279">
        <v>160.95000000000002</v>
      </c>
      <c r="E320" s="279">
        <v>156.40000000000003</v>
      </c>
      <c r="F320" s="279">
        <v>152.50000000000003</v>
      </c>
      <c r="G320" s="279">
        <v>147.95000000000005</v>
      </c>
      <c r="H320" s="279">
        <v>164.85000000000002</v>
      </c>
      <c r="I320" s="279">
        <v>169.40000000000003</v>
      </c>
      <c r="J320" s="279">
        <v>173.3</v>
      </c>
      <c r="K320" s="277">
        <v>165.5</v>
      </c>
      <c r="L320" s="277">
        <v>157.05000000000001</v>
      </c>
      <c r="M320" s="277">
        <v>0.34189999999999998</v>
      </c>
    </row>
    <row r="321" spans="1:13">
      <c r="A321" s="268">
        <v>311</v>
      </c>
      <c r="B321" s="277" t="s">
        <v>1976</v>
      </c>
      <c r="C321" s="278">
        <v>210.2</v>
      </c>
      <c r="D321" s="279">
        <v>211.6</v>
      </c>
      <c r="E321" s="279">
        <v>206.6</v>
      </c>
      <c r="F321" s="279">
        <v>203</v>
      </c>
      <c r="G321" s="279">
        <v>198</v>
      </c>
      <c r="H321" s="279">
        <v>215.2</v>
      </c>
      <c r="I321" s="279">
        <v>220.2</v>
      </c>
      <c r="J321" s="279">
        <v>223.79999999999998</v>
      </c>
      <c r="K321" s="277">
        <v>216.6</v>
      </c>
      <c r="L321" s="277">
        <v>208</v>
      </c>
      <c r="M321" s="277">
        <v>11.831469999999999</v>
      </c>
    </row>
    <row r="322" spans="1:13">
      <c r="A322" s="268">
        <v>312</v>
      </c>
      <c r="B322" s="277" t="s">
        <v>469</v>
      </c>
      <c r="C322" s="278">
        <v>69.95</v>
      </c>
      <c r="D322" s="279">
        <v>70.366666666666674</v>
      </c>
      <c r="E322" s="279">
        <v>69.283333333333346</v>
      </c>
      <c r="F322" s="279">
        <v>68.616666666666674</v>
      </c>
      <c r="G322" s="279">
        <v>67.533333333333346</v>
      </c>
      <c r="H322" s="279">
        <v>71.033333333333346</v>
      </c>
      <c r="I322" s="279">
        <v>72.11666666666666</v>
      </c>
      <c r="J322" s="279">
        <v>72.783333333333346</v>
      </c>
      <c r="K322" s="277">
        <v>71.45</v>
      </c>
      <c r="L322" s="277">
        <v>69.7</v>
      </c>
      <c r="M322" s="277">
        <v>4.4600799999999996</v>
      </c>
    </row>
    <row r="323" spans="1:13">
      <c r="A323" s="268">
        <v>313</v>
      </c>
      <c r="B323" s="277" t="s">
        <v>470</v>
      </c>
      <c r="C323" s="278">
        <v>307.60000000000002</v>
      </c>
      <c r="D323" s="279">
        <v>310.28333333333336</v>
      </c>
      <c r="E323" s="279">
        <v>301.76666666666671</v>
      </c>
      <c r="F323" s="279">
        <v>295.93333333333334</v>
      </c>
      <c r="G323" s="279">
        <v>287.41666666666669</v>
      </c>
      <c r="H323" s="279">
        <v>316.11666666666673</v>
      </c>
      <c r="I323" s="279">
        <v>324.63333333333338</v>
      </c>
      <c r="J323" s="279">
        <v>330.46666666666675</v>
      </c>
      <c r="K323" s="277">
        <v>318.8</v>
      </c>
      <c r="L323" s="277">
        <v>304.45</v>
      </c>
      <c r="M323" s="277">
        <v>1.5358499999999999</v>
      </c>
    </row>
    <row r="324" spans="1:13">
      <c r="A324" s="268">
        <v>314</v>
      </c>
      <c r="B324" s="277" t="s">
        <v>146</v>
      </c>
      <c r="C324" s="278">
        <v>1013.1</v>
      </c>
      <c r="D324" s="279">
        <v>1014.65</v>
      </c>
      <c r="E324" s="279">
        <v>1000.45</v>
      </c>
      <c r="F324" s="279">
        <v>987.80000000000007</v>
      </c>
      <c r="G324" s="279">
        <v>973.60000000000014</v>
      </c>
      <c r="H324" s="279">
        <v>1027.3</v>
      </c>
      <c r="I324" s="279">
        <v>1041.5</v>
      </c>
      <c r="J324" s="279">
        <v>1054.1499999999999</v>
      </c>
      <c r="K324" s="277">
        <v>1028.8499999999999</v>
      </c>
      <c r="L324" s="277">
        <v>1002</v>
      </c>
      <c r="M324" s="277">
        <v>7.13089</v>
      </c>
    </row>
    <row r="325" spans="1:13">
      <c r="A325" s="268">
        <v>315</v>
      </c>
      <c r="B325" s="277" t="s">
        <v>459</v>
      </c>
      <c r="C325" s="278">
        <v>18.899999999999999</v>
      </c>
      <c r="D325" s="279">
        <v>19.033333333333331</v>
      </c>
      <c r="E325" s="279">
        <v>18.616666666666664</v>
      </c>
      <c r="F325" s="279">
        <v>18.333333333333332</v>
      </c>
      <c r="G325" s="279">
        <v>17.916666666666664</v>
      </c>
      <c r="H325" s="279">
        <v>19.316666666666663</v>
      </c>
      <c r="I325" s="279">
        <v>19.733333333333334</v>
      </c>
      <c r="J325" s="279">
        <v>20.016666666666662</v>
      </c>
      <c r="K325" s="277">
        <v>19.45</v>
      </c>
      <c r="L325" s="277">
        <v>18.75</v>
      </c>
      <c r="M325" s="277">
        <v>11.533810000000001</v>
      </c>
    </row>
    <row r="326" spans="1:13">
      <c r="A326" s="268">
        <v>316</v>
      </c>
      <c r="B326" s="277" t="s">
        <v>460</v>
      </c>
      <c r="C326" s="278">
        <v>142.75</v>
      </c>
      <c r="D326" s="279">
        <v>143.20000000000002</v>
      </c>
      <c r="E326" s="279">
        <v>141.45000000000005</v>
      </c>
      <c r="F326" s="279">
        <v>140.15000000000003</v>
      </c>
      <c r="G326" s="279">
        <v>138.40000000000006</v>
      </c>
      <c r="H326" s="279">
        <v>144.50000000000003</v>
      </c>
      <c r="I326" s="279">
        <v>146.24999999999997</v>
      </c>
      <c r="J326" s="279">
        <v>147.55000000000001</v>
      </c>
      <c r="K326" s="277">
        <v>144.94999999999999</v>
      </c>
      <c r="L326" s="277">
        <v>141.9</v>
      </c>
      <c r="M326" s="277">
        <v>2.8691200000000001</v>
      </c>
    </row>
    <row r="327" spans="1:13">
      <c r="A327" s="268">
        <v>317</v>
      </c>
      <c r="B327" s="277" t="s">
        <v>147</v>
      </c>
      <c r="C327" s="278">
        <v>95.65</v>
      </c>
      <c r="D327" s="279">
        <v>95.966666666666654</v>
      </c>
      <c r="E327" s="279">
        <v>94.183333333333309</v>
      </c>
      <c r="F327" s="279">
        <v>92.716666666666654</v>
      </c>
      <c r="G327" s="279">
        <v>90.933333333333309</v>
      </c>
      <c r="H327" s="279">
        <v>97.433333333333309</v>
      </c>
      <c r="I327" s="279">
        <v>99.21666666666664</v>
      </c>
      <c r="J327" s="279">
        <v>100.68333333333331</v>
      </c>
      <c r="K327" s="277">
        <v>97.75</v>
      </c>
      <c r="L327" s="277">
        <v>94.5</v>
      </c>
      <c r="M327" s="277">
        <v>75.701710000000006</v>
      </c>
    </row>
    <row r="328" spans="1:13">
      <c r="A328" s="268">
        <v>318</v>
      </c>
      <c r="B328" s="277" t="s">
        <v>471</v>
      </c>
      <c r="C328" s="278">
        <v>665</v>
      </c>
      <c r="D328" s="279">
        <v>668.30000000000007</v>
      </c>
      <c r="E328" s="279">
        <v>656.70000000000016</v>
      </c>
      <c r="F328" s="279">
        <v>648.40000000000009</v>
      </c>
      <c r="G328" s="279">
        <v>636.80000000000018</v>
      </c>
      <c r="H328" s="279">
        <v>676.60000000000014</v>
      </c>
      <c r="I328" s="279">
        <v>688.2</v>
      </c>
      <c r="J328" s="279">
        <v>696.50000000000011</v>
      </c>
      <c r="K328" s="277">
        <v>679.9</v>
      </c>
      <c r="L328" s="277">
        <v>660</v>
      </c>
      <c r="M328" s="277">
        <v>0.41161999999999999</v>
      </c>
    </row>
    <row r="329" spans="1:13">
      <c r="A329" s="268">
        <v>319</v>
      </c>
      <c r="B329" s="277" t="s">
        <v>268</v>
      </c>
      <c r="C329" s="278">
        <v>995.1</v>
      </c>
      <c r="D329" s="279">
        <v>990.91666666666663</v>
      </c>
      <c r="E329" s="279">
        <v>979.2833333333333</v>
      </c>
      <c r="F329" s="279">
        <v>963.4666666666667</v>
      </c>
      <c r="G329" s="279">
        <v>951.83333333333337</v>
      </c>
      <c r="H329" s="279">
        <v>1006.7333333333332</v>
      </c>
      <c r="I329" s="279">
        <v>1018.3666666666667</v>
      </c>
      <c r="J329" s="279">
        <v>1034.1833333333332</v>
      </c>
      <c r="K329" s="277">
        <v>1002.55</v>
      </c>
      <c r="L329" s="277">
        <v>975.1</v>
      </c>
      <c r="M329" s="277">
        <v>2.1447099999999999</v>
      </c>
    </row>
    <row r="330" spans="1:13">
      <c r="A330" s="268">
        <v>320</v>
      </c>
      <c r="B330" s="277" t="s">
        <v>148</v>
      </c>
      <c r="C330" s="278">
        <v>64407.75</v>
      </c>
      <c r="D330" s="279">
        <v>64751.183333333327</v>
      </c>
      <c r="E330" s="279">
        <v>63912.366666666654</v>
      </c>
      <c r="F330" s="279">
        <v>63416.98333333333</v>
      </c>
      <c r="G330" s="279">
        <v>62578.166666666657</v>
      </c>
      <c r="H330" s="279">
        <v>65246.566666666651</v>
      </c>
      <c r="I330" s="279">
        <v>66085.383333333317</v>
      </c>
      <c r="J330" s="279">
        <v>66580.766666666648</v>
      </c>
      <c r="K330" s="277">
        <v>65590</v>
      </c>
      <c r="L330" s="277">
        <v>64255.8</v>
      </c>
      <c r="M330" s="277">
        <v>0.14419000000000001</v>
      </c>
    </row>
    <row r="331" spans="1:13">
      <c r="A331" s="268">
        <v>321</v>
      </c>
      <c r="B331" s="277" t="s">
        <v>267</v>
      </c>
      <c r="C331" s="278">
        <v>36.85</v>
      </c>
      <c r="D331" s="279">
        <v>37.233333333333327</v>
      </c>
      <c r="E331" s="279">
        <v>34.966666666666654</v>
      </c>
      <c r="F331" s="279">
        <v>33.083333333333329</v>
      </c>
      <c r="G331" s="279">
        <v>30.816666666666656</v>
      </c>
      <c r="H331" s="279">
        <v>39.116666666666653</v>
      </c>
      <c r="I331" s="279">
        <v>41.383333333333319</v>
      </c>
      <c r="J331" s="279">
        <v>43.266666666666652</v>
      </c>
      <c r="K331" s="277">
        <v>39.5</v>
      </c>
      <c r="L331" s="277">
        <v>35.35</v>
      </c>
      <c r="M331" s="277">
        <v>85.560609999999997</v>
      </c>
    </row>
    <row r="332" spans="1:13">
      <c r="A332" s="268">
        <v>322</v>
      </c>
      <c r="B332" s="277" t="s">
        <v>149</v>
      </c>
      <c r="C332" s="278">
        <v>1315.6</v>
      </c>
      <c r="D332" s="279">
        <v>1296.8999999999999</v>
      </c>
      <c r="E332" s="279">
        <v>1250.5499999999997</v>
      </c>
      <c r="F332" s="279">
        <v>1185.4999999999998</v>
      </c>
      <c r="G332" s="279">
        <v>1139.1499999999996</v>
      </c>
      <c r="H332" s="279">
        <v>1361.9499999999998</v>
      </c>
      <c r="I332" s="279">
        <v>1408.2999999999997</v>
      </c>
      <c r="J332" s="279">
        <v>1473.35</v>
      </c>
      <c r="K332" s="277">
        <v>1343.25</v>
      </c>
      <c r="L332" s="277">
        <v>1231.8499999999999</v>
      </c>
      <c r="M332" s="277">
        <v>85.860050000000001</v>
      </c>
    </row>
    <row r="333" spans="1:13">
      <c r="A333" s="268">
        <v>323</v>
      </c>
      <c r="B333" s="277" t="s">
        <v>3162</v>
      </c>
      <c r="C333" s="278">
        <v>284.85000000000002</v>
      </c>
      <c r="D333" s="279">
        <v>286.98333333333335</v>
      </c>
      <c r="E333" s="279">
        <v>280.86666666666667</v>
      </c>
      <c r="F333" s="279">
        <v>276.88333333333333</v>
      </c>
      <c r="G333" s="279">
        <v>270.76666666666665</v>
      </c>
      <c r="H333" s="279">
        <v>290.9666666666667</v>
      </c>
      <c r="I333" s="279">
        <v>297.08333333333337</v>
      </c>
      <c r="J333" s="279">
        <v>301.06666666666672</v>
      </c>
      <c r="K333" s="277">
        <v>293.10000000000002</v>
      </c>
      <c r="L333" s="277">
        <v>283</v>
      </c>
      <c r="M333" s="277">
        <v>7.4405099999999997</v>
      </c>
    </row>
    <row r="334" spans="1:13">
      <c r="A334" s="268">
        <v>324</v>
      </c>
      <c r="B334" s="277" t="s">
        <v>269</v>
      </c>
      <c r="C334" s="278">
        <v>673.65</v>
      </c>
      <c r="D334" s="279">
        <v>675.5</v>
      </c>
      <c r="E334" s="279">
        <v>666.25</v>
      </c>
      <c r="F334" s="279">
        <v>658.85</v>
      </c>
      <c r="G334" s="279">
        <v>649.6</v>
      </c>
      <c r="H334" s="279">
        <v>682.9</v>
      </c>
      <c r="I334" s="279">
        <v>692.15</v>
      </c>
      <c r="J334" s="279">
        <v>699.55</v>
      </c>
      <c r="K334" s="277">
        <v>684.75</v>
      </c>
      <c r="L334" s="277">
        <v>668.1</v>
      </c>
      <c r="M334" s="277">
        <v>1.80217</v>
      </c>
    </row>
    <row r="335" spans="1:13">
      <c r="A335" s="268">
        <v>325</v>
      </c>
      <c r="B335" s="277" t="s">
        <v>150</v>
      </c>
      <c r="C335" s="278">
        <v>33.85</v>
      </c>
      <c r="D335" s="279">
        <v>34.016666666666673</v>
      </c>
      <c r="E335" s="279">
        <v>33.433333333333344</v>
      </c>
      <c r="F335" s="279">
        <v>33.016666666666673</v>
      </c>
      <c r="G335" s="279">
        <v>32.433333333333344</v>
      </c>
      <c r="H335" s="279">
        <v>34.433333333333344</v>
      </c>
      <c r="I335" s="279">
        <v>35.016666666666673</v>
      </c>
      <c r="J335" s="279">
        <v>35.433333333333344</v>
      </c>
      <c r="K335" s="277">
        <v>34.6</v>
      </c>
      <c r="L335" s="277">
        <v>33.6</v>
      </c>
      <c r="M335" s="277">
        <v>99.872240000000005</v>
      </c>
    </row>
    <row r="336" spans="1:13">
      <c r="A336" s="268">
        <v>326</v>
      </c>
      <c r="B336" s="277" t="s">
        <v>261</v>
      </c>
      <c r="C336" s="278">
        <v>3188.45</v>
      </c>
      <c r="D336" s="279">
        <v>3191.3000000000006</v>
      </c>
      <c r="E336" s="279">
        <v>3144.7000000000012</v>
      </c>
      <c r="F336" s="279">
        <v>3100.9500000000007</v>
      </c>
      <c r="G336" s="279">
        <v>3054.3500000000013</v>
      </c>
      <c r="H336" s="279">
        <v>3235.0500000000011</v>
      </c>
      <c r="I336" s="279">
        <v>3281.6500000000005</v>
      </c>
      <c r="J336" s="279">
        <v>3325.400000000001</v>
      </c>
      <c r="K336" s="277">
        <v>3237.9</v>
      </c>
      <c r="L336" s="277">
        <v>3147.55</v>
      </c>
      <c r="M336" s="277">
        <v>3.2772800000000002</v>
      </c>
    </row>
    <row r="337" spans="1:13">
      <c r="A337" s="268">
        <v>327</v>
      </c>
      <c r="B337" s="277" t="s">
        <v>478</v>
      </c>
      <c r="C337" s="278">
        <v>1777.85</v>
      </c>
      <c r="D337" s="279">
        <v>1769.25</v>
      </c>
      <c r="E337" s="279">
        <v>1722.8</v>
      </c>
      <c r="F337" s="279">
        <v>1667.75</v>
      </c>
      <c r="G337" s="279">
        <v>1621.3</v>
      </c>
      <c r="H337" s="279">
        <v>1824.3</v>
      </c>
      <c r="I337" s="279">
        <v>1870.7499999999998</v>
      </c>
      <c r="J337" s="279">
        <v>1925.8</v>
      </c>
      <c r="K337" s="277">
        <v>1815.7</v>
      </c>
      <c r="L337" s="277">
        <v>1714.2</v>
      </c>
      <c r="M337" s="277">
        <v>1.88873</v>
      </c>
    </row>
    <row r="338" spans="1:13">
      <c r="A338" s="268">
        <v>328</v>
      </c>
      <c r="B338" s="277" t="s">
        <v>151</v>
      </c>
      <c r="C338" s="278">
        <v>25.1</v>
      </c>
      <c r="D338" s="279">
        <v>25.25</v>
      </c>
      <c r="E338" s="279">
        <v>24.65</v>
      </c>
      <c r="F338" s="279">
        <v>24.2</v>
      </c>
      <c r="G338" s="279">
        <v>23.599999999999998</v>
      </c>
      <c r="H338" s="279">
        <v>25.7</v>
      </c>
      <c r="I338" s="279">
        <v>26.3</v>
      </c>
      <c r="J338" s="279">
        <v>26.75</v>
      </c>
      <c r="K338" s="277">
        <v>25.85</v>
      </c>
      <c r="L338" s="277">
        <v>24.8</v>
      </c>
      <c r="M338" s="277">
        <v>107.48925</v>
      </c>
    </row>
    <row r="339" spans="1:13">
      <c r="A339" s="268">
        <v>329</v>
      </c>
      <c r="B339" s="277" t="s">
        <v>477</v>
      </c>
      <c r="C339" s="278">
        <v>48.15</v>
      </c>
      <c r="D339" s="279">
        <v>48.266666666666659</v>
      </c>
      <c r="E339" s="279">
        <v>47.73333333333332</v>
      </c>
      <c r="F339" s="279">
        <v>47.316666666666663</v>
      </c>
      <c r="G339" s="279">
        <v>46.783333333333324</v>
      </c>
      <c r="H339" s="279">
        <v>48.683333333333316</v>
      </c>
      <c r="I339" s="279">
        <v>49.216666666666661</v>
      </c>
      <c r="J339" s="279">
        <v>49.633333333333312</v>
      </c>
      <c r="K339" s="277">
        <v>48.8</v>
      </c>
      <c r="L339" s="277">
        <v>47.85</v>
      </c>
      <c r="M339" s="277">
        <v>1.9907999999999999</v>
      </c>
    </row>
    <row r="340" spans="1:13">
      <c r="A340" s="268">
        <v>330</v>
      </c>
      <c r="B340" s="277" t="s">
        <v>152</v>
      </c>
      <c r="C340" s="278">
        <v>31.9</v>
      </c>
      <c r="D340" s="279">
        <v>32.049999999999997</v>
      </c>
      <c r="E340" s="279">
        <v>31.399999999999991</v>
      </c>
      <c r="F340" s="279">
        <v>30.899999999999995</v>
      </c>
      <c r="G340" s="279">
        <v>30.249999999999989</v>
      </c>
      <c r="H340" s="279">
        <v>32.549999999999997</v>
      </c>
      <c r="I340" s="279">
        <v>33.200000000000003</v>
      </c>
      <c r="J340" s="279">
        <v>33.699999999999996</v>
      </c>
      <c r="K340" s="277">
        <v>32.700000000000003</v>
      </c>
      <c r="L340" s="277">
        <v>31.55</v>
      </c>
      <c r="M340" s="277">
        <v>160.00976</v>
      </c>
    </row>
    <row r="341" spans="1:13">
      <c r="A341" s="268">
        <v>331</v>
      </c>
      <c r="B341" s="277" t="s">
        <v>473</v>
      </c>
      <c r="C341" s="278">
        <v>449.55</v>
      </c>
      <c r="D341" s="279">
        <v>446.83333333333331</v>
      </c>
      <c r="E341" s="279">
        <v>437.21666666666664</v>
      </c>
      <c r="F341" s="279">
        <v>424.88333333333333</v>
      </c>
      <c r="G341" s="279">
        <v>415.26666666666665</v>
      </c>
      <c r="H341" s="279">
        <v>459.16666666666663</v>
      </c>
      <c r="I341" s="279">
        <v>468.7833333333333</v>
      </c>
      <c r="J341" s="279">
        <v>481.11666666666662</v>
      </c>
      <c r="K341" s="277">
        <v>456.45</v>
      </c>
      <c r="L341" s="277">
        <v>434.5</v>
      </c>
      <c r="M341" s="277">
        <v>3.9612500000000002</v>
      </c>
    </row>
    <row r="342" spans="1:13">
      <c r="A342" s="268">
        <v>332</v>
      </c>
      <c r="B342" s="277" t="s">
        <v>153</v>
      </c>
      <c r="C342" s="278">
        <v>17151.849999999999</v>
      </c>
      <c r="D342" s="279">
        <v>17197.633333333331</v>
      </c>
      <c r="E342" s="279">
        <v>16955.266666666663</v>
      </c>
      <c r="F342" s="279">
        <v>16758.683333333331</v>
      </c>
      <c r="G342" s="279">
        <v>16516.316666666662</v>
      </c>
      <c r="H342" s="279">
        <v>17394.216666666664</v>
      </c>
      <c r="I342" s="279">
        <v>17636.583333333332</v>
      </c>
      <c r="J342" s="279">
        <v>17833.166666666664</v>
      </c>
      <c r="K342" s="277">
        <v>17440</v>
      </c>
      <c r="L342" s="277">
        <v>17001.05</v>
      </c>
      <c r="M342" s="277">
        <v>1.5647800000000001</v>
      </c>
    </row>
    <row r="343" spans="1:13">
      <c r="A343" s="268">
        <v>333</v>
      </c>
      <c r="B343" s="277" t="s">
        <v>3182</v>
      </c>
      <c r="C343" s="278">
        <v>45.35</v>
      </c>
      <c r="D343" s="279">
        <v>46.883333333333326</v>
      </c>
      <c r="E343" s="279">
        <v>43.766666666666652</v>
      </c>
      <c r="F343" s="279">
        <v>42.183333333333323</v>
      </c>
      <c r="G343" s="279">
        <v>39.066666666666649</v>
      </c>
      <c r="H343" s="279">
        <v>48.466666666666654</v>
      </c>
      <c r="I343" s="279">
        <v>51.583333333333329</v>
      </c>
      <c r="J343" s="279">
        <v>53.166666666666657</v>
      </c>
      <c r="K343" s="277">
        <v>50</v>
      </c>
      <c r="L343" s="277">
        <v>45.3</v>
      </c>
      <c r="M343" s="277">
        <v>163.19287</v>
      </c>
    </row>
    <row r="344" spans="1:13">
      <c r="A344" s="268">
        <v>334</v>
      </c>
      <c r="B344" s="277" t="s">
        <v>476</v>
      </c>
      <c r="C344" s="278">
        <v>35.1</v>
      </c>
      <c r="D344" s="279">
        <v>34.966666666666661</v>
      </c>
      <c r="E344" s="279">
        <v>34.183333333333323</v>
      </c>
      <c r="F344" s="279">
        <v>33.266666666666659</v>
      </c>
      <c r="G344" s="279">
        <v>32.48333333333332</v>
      </c>
      <c r="H344" s="279">
        <v>35.883333333333326</v>
      </c>
      <c r="I344" s="279">
        <v>36.666666666666671</v>
      </c>
      <c r="J344" s="279">
        <v>37.583333333333329</v>
      </c>
      <c r="K344" s="277">
        <v>35.75</v>
      </c>
      <c r="L344" s="277">
        <v>34.049999999999997</v>
      </c>
      <c r="M344" s="277">
        <v>9.0994200000000003</v>
      </c>
    </row>
    <row r="345" spans="1:13">
      <c r="A345" s="268">
        <v>335</v>
      </c>
      <c r="B345" s="277" t="s">
        <v>475</v>
      </c>
      <c r="C345" s="278">
        <v>281.55</v>
      </c>
      <c r="D345" s="279">
        <v>281.3</v>
      </c>
      <c r="E345" s="279">
        <v>277.8</v>
      </c>
      <c r="F345" s="279">
        <v>274.05</v>
      </c>
      <c r="G345" s="279">
        <v>270.55</v>
      </c>
      <c r="H345" s="279">
        <v>285.05</v>
      </c>
      <c r="I345" s="279">
        <v>288.55</v>
      </c>
      <c r="J345" s="279">
        <v>292.3</v>
      </c>
      <c r="K345" s="277">
        <v>284.8</v>
      </c>
      <c r="L345" s="277">
        <v>277.55</v>
      </c>
      <c r="M345" s="277">
        <v>0.82494999999999996</v>
      </c>
    </row>
    <row r="346" spans="1:13">
      <c r="A346" s="268">
        <v>336</v>
      </c>
      <c r="B346" s="277" t="s">
        <v>270</v>
      </c>
      <c r="C346" s="278">
        <v>20.149999999999999</v>
      </c>
      <c r="D346" s="279">
        <v>20.183333333333334</v>
      </c>
      <c r="E346" s="279">
        <v>20.066666666666666</v>
      </c>
      <c r="F346" s="279">
        <v>19.983333333333334</v>
      </c>
      <c r="G346" s="279">
        <v>19.866666666666667</v>
      </c>
      <c r="H346" s="279">
        <v>20.266666666666666</v>
      </c>
      <c r="I346" s="279">
        <v>20.383333333333333</v>
      </c>
      <c r="J346" s="279">
        <v>20.466666666666665</v>
      </c>
      <c r="K346" s="277">
        <v>20.3</v>
      </c>
      <c r="L346" s="277">
        <v>20.100000000000001</v>
      </c>
      <c r="M346" s="277">
        <v>31.934200000000001</v>
      </c>
    </row>
    <row r="347" spans="1:13">
      <c r="A347" s="268">
        <v>337</v>
      </c>
      <c r="B347" s="277" t="s">
        <v>283</v>
      </c>
      <c r="C347" s="278">
        <v>119.2</v>
      </c>
      <c r="D347" s="279">
        <v>120.13333333333333</v>
      </c>
      <c r="E347" s="279">
        <v>117.26666666666665</v>
      </c>
      <c r="F347" s="279">
        <v>115.33333333333333</v>
      </c>
      <c r="G347" s="279">
        <v>112.46666666666665</v>
      </c>
      <c r="H347" s="279">
        <v>122.06666666666665</v>
      </c>
      <c r="I347" s="279">
        <v>124.93333333333332</v>
      </c>
      <c r="J347" s="279">
        <v>126.86666666666665</v>
      </c>
      <c r="K347" s="277">
        <v>123</v>
      </c>
      <c r="L347" s="277">
        <v>118.2</v>
      </c>
      <c r="M347" s="277">
        <v>4.0133900000000002</v>
      </c>
    </row>
    <row r="348" spans="1:13">
      <c r="A348" s="268">
        <v>338</v>
      </c>
      <c r="B348" s="277" t="s">
        <v>154</v>
      </c>
      <c r="C348" s="278">
        <v>1647.3</v>
      </c>
      <c r="D348" s="279">
        <v>1652.75</v>
      </c>
      <c r="E348" s="279">
        <v>1627.3</v>
      </c>
      <c r="F348" s="279">
        <v>1607.3</v>
      </c>
      <c r="G348" s="279">
        <v>1581.85</v>
      </c>
      <c r="H348" s="279">
        <v>1672.75</v>
      </c>
      <c r="I348" s="279">
        <v>1698.1999999999998</v>
      </c>
      <c r="J348" s="279">
        <v>1718.2</v>
      </c>
      <c r="K348" s="277">
        <v>1678.2</v>
      </c>
      <c r="L348" s="277">
        <v>1632.75</v>
      </c>
      <c r="M348" s="277">
        <v>2.2560600000000002</v>
      </c>
    </row>
    <row r="349" spans="1:13">
      <c r="A349" s="268">
        <v>339</v>
      </c>
      <c r="B349" s="277" t="s">
        <v>479</v>
      </c>
      <c r="C349" s="278">
        <v>1190.9000000000001</v>
      </c>
      <c r="D349" s="279">
        <v>1199.6333333333334</v>
      </c>
      <c r="E349" s="279">
        <v>1179.2666666666669</v>
      </c>
      <c r="F349" s="279">
        <v>1167.6333333333334</v>
      </c>
      <c r="G349" s="279">
        <v>1147.2666666666669</v>
      </c>
      <c r="H349" s="279">
        <v>1211.2666666666669</v>
      </c>
      <c r="I349" s="279">
        <v>1231.6333333333332</v>
      </c>
      <c r="J349" s="279">
        <v>1243.2666666666669</v>
      </c>
      <c r="K349" s="277">
        <v>1220</v>
      </c>
      <c r="L349" s="277">
        <v>1188</v>
      </c>
      <c r="M349" s="277">
        <v>0.16722000000000001</v>
      </c>
    </row>
    <row r="350" spans="1:13">
      <c r="A350" s="268">
        <v>340</v>
      </c>
      <c r="B350" s="277" t="s">
        <v>474</v>
      </c>
      <c r="C350" s="278">
        <v>47.2</v>
      </c>
      <c r="D350" s="279">
        <v>47.083333333333336</v>
      </c>
      <c r="E350" s="279">
        <v>46.666666666666671</v>
      </c>
      <c r="F350" s="279">
        <v>46.133333333333333</v>
      </c>
      <c r="G350" s="279">
        <v>45.716666666666669</v>
      </c>
      <c r="H350" s="279">
        <v>47.616666666666674</v>
      </c>
      <c r="I350" s="279">
        <v>48.033333333333346</v>
      </c>
      <c r="J350" s="279">
        <v>48.566666666666677</v>
      </c>
      <c r="K350" s="277">
        <v>47.5</v>
      </c>
      <c r="L350" s="277">
        <v>46.55</v>
      </c>
      <c r="M350" s="277">
        <v>6.1100500000000002</v>
      </c>
    </row>
    <row r="351" spans="1:13">
      <c r="A351" s="268">
        <v>341</v>
      </c>
      <c r="B351" s="277" t="s">
        <v>155</v>
      </c>
      <c r="C351" s="278">
        <v>84.9</v>
      </c>
      <c r="D351" s="279">
        <v>84.350000000000009</v>
      </c>
      <c r="E351" s="279">
        <v>83.050000000000011</v>
      </c>
      <c r="F351" s="279">
        <v>81.2</v>
      </c>
      <c r="G351" s="279">
        <v>79.900000000000006</v>
      </c>
      <c r="H351" s="279">
        <v>86.200000000000017</v>
      </c>
      <c r="I351" s="279">
        <v>87.5</v>
      </c>
      <c r="J351" s="279">
        <v>89.350000000000023</v>
      </c>
      <c r="K351" s="277">
        <v>85.65</v>
      </c>
      <c r="L351" s="277">
        <v>82.5</v>
      </c>
      <c r="M351" s="277">
        <v>99.048569999999998</v>
      </c>
    </row>
    <row r="352" spans="1:13">
      <c r="A352" s="268">
        <v>342</v>
      </c>
      <c r="B352" s="277" t="s">
        <v>156</v>
      </c>
      <c r="C352" s="278">
        <v>90.35</v>
      </c>
      <c r="D352" s="279">
        <v>90.55</v>
      </c>
      <c r="E352" s="279">
        <v>88.5</v>
      </c>
      <c r="F352" s="279">
        <v>86.65</v>
      </c>
      <c r="G352" s="279">
        <v>84.600000000000009</v>
      </c>
      <c r="H352" s="279">
        <v>92.399999999999991</v>
      </c>
      <c r="I352" s="279">
        <v>94.449999999999974</v>
      </c>
      <c r="J352" s="279">
        <v>96.299999999999983</v>
      </c>
      <c r="K352" s="277">
        <v>92.6</v>
      </c>
      <c r="L352" s="277">
        <v>88.7</v>
      </c>
      <c r="M352" s="277">
        <v>313.21868000000001</v>
      </c>
    </row>
    <row r="353" spans="1:13">
      <c r="A353" s="268">
        <v>343</v>
      </c>
      <c r="B353" s="277" t="s">
        <v>271</v>
      </c>
      <c r="C353" s="278">
        <v>380.4</v>
      </c>
      <c r="D353" s="279">
        <v>380.34999999999997</v>
      </c>
      <c r="E353" s="279">
        <v>376.04999999999995</v>
      </c>
      <c r="F353" s="279">
        <v>371.7</v>
      </c>
      <c r="G353" s="279">
        <v>367.4</v>
      </c>
      <c r="H353" s="279">
        <v>384.69999999999993</v>
      </c>
      <c r="I353" s="279">
        <v>389</v>
      </c>
      <c r="J353" s="279">
        <v>393.34999999999991</v>
      </c>
      <c r="K353" s="277">
        <v>384.65</v>
      </c>
      <c r="L353" s="277">
        <v>376</v>
      </c>
      <c r="M353" s="277">
        <v>3.3917899999999999</v>
      </c>
    </row>
    <row r="354" spans="1:13">
      <c r="A354" s="268">
        <v>344</v>
      </c>
      <c r="B354" s="277" t="s">
        <v>272</v>
      </c>
      <c r="C354" s="278">
        <v>3068.6</v>
      </c>
      <c r="D354" s="279">
        <v>3089.4</v>
      </c>
      <c r="E354" s="279">
        <v>3032.2000000000003</v>
      </c>
      <c r="F354" s="279">
        <v>2995.8</v>
      </c>
      <c r="G354" s="279">
        <v>2938.6000000000004</v>
      </c>
      <c r="H354" s="279">
        <v>3125.8</v>
      </c>
      <c r="I354" s="279">
        <v>3183</v>
      </c>
      <c r="J354" s="279">
        <v>3219.4</v>
      </c>
      <c r="K354" s="277">
        <v>3146.6</v>
      </c>
      <c r="L354" s="277">
        <v>3053</v>
      </c>
      <c r="M354" s="277">
        <v>0.18659999999999999</v>
      </c>
    </row>
    <row r="355" spans="1:13">
      <c r="A355" s="268">
        <v>345</v>
      </c>
      <c r="B355" s="277" t="s">
        <v>157</v>
      </c>
      <c r="C355" s="278">
        <v>95.25</v>
      </c>
      <c r="D355" s="279">
        <v>95.733333333333334</v>
      </c>
      <c r="E355" s="279">
        <v>94.316666666666663</v>
      </c>
      <c r="F355" s="279">
        <v>93.383333333333326</v>
      </c>
      <c r="G355" s="279">
        <v>91.966666666666654</v>
      </c>
      <c r="H355" s="279">
        <v>96.666666666666671</v>
      </c>
      <c r="I355" s="279">
        <v>98.083333333333329</v>
      </c>
      <c r="J355" s="279">
        <v>99.01666666666668</v>
      </c>
      <c r="K355" s="277">
        <v>97.15</v>
      </c>
      <c r="L355" s="277">
        <v>94.8</v>
      </c>
      <c r="M355" s="277">
        <v>7.2764699999999998</v>
      </c>
    </row>
    <row r="356" spans="1:13">
      <c r="A356" s="268">
        <v>346</v>
      </c>
      <c r="B356" s="277" t="s">
        <v>480</v>
      </c>
      <c r="C356" s="278">
        <v>65.849999999999994</v>
      </c>
      <c r="D356" s="279">
        <v>67.066666666666663</v>
      </c>
      <c r="E356" s="279">
        <v>64.633333333333326</v>
      </c>
      <c r="F356" s="279">
        <v>63.416666666666657</v>
      </c>
      <c r="G356" s="279">
        <v>60.98333333333332</v>
      </c>
      <c r="H356" s="279">
        <v>68.283333333333331</v>
      </c>
      <c r="I356" s="279">
        <v>70.716666666666669</v>
      </c>
      <c r="J356" s="279">
        <v>71.933333333333337</v>
      </c>
      <c r="K356" s="277">
        <v>69.5</v>
      </c>
      <c r="L356" s="277">
        <v>65.849999999999994</v>
      </c>
      <c r="M356" s="277">
        <v>4.6169500000000001</v>
      </c>
    </row>
    <row r="357" spans="1:13">
      <c r="A357" s="268">
        <v>347</v>
      </c>
      <c r="B357" s="277" t="s">
        <v>158</v>
      </c>
      <c r="C357" s="278">
        <v>82.6</v>
      </c>
      <c r="D357" s="279">
        <v>82.600000000000009</v>
      </c>
      <c r="E357" s="279">
        <v>81.700000000000017</v>
      </c>
      <c r="F357" s="279">
        <v>80.800000000000011</v>
      </c>
      <c r="G357" s="279">
        <v>79.90000000000002</v>
      </c>
      <c r="H357" s="279">
        <v>83.500000000000014</v>
      </c>
      <c r="I357" s="279">
        <v>84.40000000000002</v>
      </c>
      <c r="J357" s="279">
        <v>85.300000000000011</v>
      </c>
      <c r="K357" s="277">
        <v>83.5</v>
      </c>
      <c r="L357" s="277">
        <v>81.7</v>
      </c>
      <c r="M357" s="277">
        <v>178.84326999999999</v>
      </c>
    </row>
    <row r="358" spans="1:13">
      <c r="A358" s="268">
        <v>348</v>
      </c>
      <c r="B358" s="277" t="s">
        <v>481</v>
      </c>
      <c r="C358" s="278">
        <v>68.55</v>
      </c>
      <c r="D358" s="279">
        <v>69.11666666666666</v>
      </c>
      <c r="E358" s="279">
        <v>67.333333333333314</v>
      </c>
      <c r="F358" s="279">
        <v>66.11666666666666</v>
      </c>
      <c r="G358" s="279">
        <v>64.333333333333314</v>
      </c>
      <c r="H358" s="279">
        <v>70.333333333333314</v>
      </c>
      <c r="I358" s="279">
        <v>72.116666666666646</v>
      </c>
      <c r="J358" s="279">
        <v>73.333333333333314</v>
      </c>
      <c r="K358" s="277">
        <v>70.900000000000006</v>
      </c>
      <c r="L358" s="277">
        <v>67.900000000000006</v>
      </c>
      <c r="M358" s="277">
        <v>3.5322300000000002</v>
      </c>
    </row>
    <row r="359" spans="1:13">
      <c r="A359" s="268">
        <v>349</v>
      </c>
      <c r="B359" s="277" t="s">
        <v>482</v>
      </c>
      <c r="C359" s="278">
        <v>180.75</v>
      </c>
      <c r="D359" s="279">
        <v>181.70000000000002</v>
      </c>
      <c r="E359" s="279">
        <v>178.10000000000002</v>
      </c>
      <c r="F359" s="279">
        <v>175.45000000000002</v>
      </c>
      <c r="G359" s="279">
        <v>171.85000000000002</v>
      </c>
      <c r="H359" s="279">
        <v>184.35000000000002</v>
      </c>
      <c r="I359" s="279">
        <v>187.95</v>
      </c>
      <c r="J359" s="279">
        <v>190.60000000000002</v>
      </c>
      <c r="K359" s="277">
        <v>185.3</v>
      </c>
      <c r="L359" s="277">
        <v>179.05</v>
      </c>
      <c r="M359" s="277">
        <v>3.1389399999999998</v>
      </c>
    </row>
    <row r="360" spans="1:13">
      <c r="A360" s="268">
        <v>350</v>
      </c>
      <c r="B360" s="277" t="s">
        <v>483</v>
      </c>
      <c r="C360" s="278">
        <v>178.75</v>
      </c>
      <c r="D360" s="279">
        <v>178.91666666666666</v>
      </c>
      <c r="E360" s="279">
        <v>168.0333333333333</v>
      </c>
      <c r="F360" s="279">
        <v>157.31666666666663</v>
      </c>
      <c r="G360" s="279">
        <v>146.43333333333328</v>
      </c>
      <c r="H360" s="279">
        <v>189.63333333333333</v>
      </c>
      <c r="I360" s="279">
        <v>200.51666666666671</v>
      </c>
      <c r="J360" s="279">
        <v>211.23333333333335</v>
      </c>
      <c r="K360" s="277">
        <v>189.8</v>
      </c>
      <c r="L360" s="277">
        <v>168.2</v>
      </c>
      <c r="M360" s="277">
        <v>5.5942299999999996</v>
      </c>
    </row>
    <row r="361" spans="1:13">
      <c r="A361" s="268">
        <v>351</v>
      </c>
      <c r="B361" s="277" t="s">
        <v>159</v>
      </c>
      <c r="C361" s="278">
        <v>19156.75</v>
      </c>
      <c r="D361" s="279">
        <v>19133.183333333334</v>
      </c>
      <c r="E361" s="279">
        <v>18911.566666666669</v>
      </c>
      <c r="F361" s="279">
        <v>18666.383333333335</v>
      </c>
      <c r="G361" s="279">
        <v>18444.76666666667</v>
      </c>
      <c r="H361" s="279">
        <v>19378.366666666669</v>
      </c>
      <c r="I361" s="279">
        <v>19599.983333333337</v>
      </c>
      <c r="J361" s="279">
        <v>19845.166666666668</v>
      </c>
      <c r="K361" s="277">
        <v>19354.8</v>
      </c>
      <c r="L361" s="277">
        <v>18888</v>
      </c>
      <c r="M361" s="277">
        <v>0.16549</v>
      </c>
    </row>
    <row r="362" spans="1:13">
      <c r="A362" s="268">
        <v>352</v>
      </c>
      <c r="B362" s="277" t="s">
        <v>487</v>
      </c>
      <c r="C362" s="278">
        <v>87.45</v>
      </c>
      <c r="D362" s="279">
        <v>87.899999999999991</v>
      </c>
      <c r="E362" s="279">
        <v>86.799999999999983</v>
      </c>
      <c r="F362" s="279">
        <v>86.149999999999991</v>
      </c>
      <c r="G362" s="279">
        <v>85.049999999999983</v>
      </c>
      <c r="H362" s="279">
        <v>88.549999999999983</v>
      </c>
      <c r="I362" s="279">
        <v>89.649999999999977</v>
      </c>
      <c r="J362" s="279">
        <v>90.299999999999983</v>
      </c>
      <c r="K362" s="277">
        <v>89</v>
      </c>
      <c r="L362" s="277">
        <v>87.25</v>
      </c>
      <c r="M362" s="277">
        <v>2.1700499999999998</v>
      </c>
    </row>
    <row r="363" spans="1:13">
      <c r="A363" s="268">
        <v>353</v>
      </c>
      <c r="B363" s="277" t="s">
        <v>484</v>
      </c>
      <c r="C363" s="278">
        <v>16.25</v>
      </c>
      <c r="D363" s="279">
        <v>16.116666666666667</v>
      </c>
      <c r="E363" s="279">
        <v>15.483333333333334</v>
      </c>
      <c r="F363" s="279">
        <v>14.716666666666667</v>
      </c>
      <c r="G363" s="279">
        <v>14.083333333333334</v>
      </c>
      <c r="H363" s="279">
        <v>16.883333333333333</v>
      </c>
      <c r="I363" s="279">
        <v>17.516666666666666</v>
      </c>
      <c r="J363" s="279">
        <v>18.283333333333335</v>
      </c>
      <c r="K363" s="277">
        <v>16.75</v>
      </c>
      <c r="L363" s="277">
        <v>15.35</v>
      </c>
      <c r="M363" s="277">
        <v>30.076260000000001</v>
      </c>
    </row>
    <row r="364" spans="1:13">
      <c r="A364" s="268">
        <v>354</v>
      </c>
      <c r="B364" s="277" t="s">
        <v>160</v>
      </c>
      <c r="C364" s="278">
        <v>1490.25</v>
      </c>
      <c r="D364" s="279">
        <v>1506.8999999999999</v>
      </c>
      <c r="E364" s="279">
        <v>1460.3499999999997</v>
      </c>
      <c r="F364" s="279">
        <v>1430.4499999999998</v>
      </c>
      <c r="G364" s="279">
        <v>1383.8999999999996</v>
      </c>
      <c r="H364" s="279">
        <v>1536.7999999999997</v>
      </c>
      <c r="I364" s="279">
        <v>1583.35</v>
      </c>
      <c r="J364" s="279">
        <v>1613.2499999999998</v>
      </c>
      <c r="K364" s="277">
        <v>1553.45</v>
      </c>
      <c r="L364" s="277">
        <v>1477</v>
      </c>
      <c r="M364" s="277">
        <v>18.728529999999999</v>
      </c>
    </row>
    <row r="365" spans="1:13">
      <c r="A365" s="268">
        <v>355</v>
      </c>
      <c r="B365" s="277" t="s">
        <v>488</v>
      </c>
      <c r="C365" s="278">
        <v>714.9</v>
      </c>
      <c r="D365" s="279">
        <v>727.55000000000007</v>
      </c>
      <c r="E365" s="279">
        <v>695.35000000000014</v>
      </c>
      <c r="F365" s="279">
        <v>675.80000000000007</v>
      </c>
      <c r="G365" s="279">
        <v>643.60000000000014</v>
      </c>
      <c r="H365" s="279">
        <v>747.10000000000014</v>
      </c>
      <c r="I365" s="279">
        <v>779.30000000000018</v>
      </c>
      <c r="J365" s="279">
        <v>798.85000000000014</v>
      </c>
      <c r="K365" s="277">
        <v>759.75</v>
      </c>
      <c r="L365" s="277">
        <v>708</v>
      </c>
      <c r="M365" s="277">
        <v>1.04966</v>
      </c>
    </row>
    <row r="366" spans="1:13">
      <c r="A366" s="268">
        <v>356</v>
      </c>
      <c r="B366" s="277" t="s">
        <v>161</v>
      </c>
      <c r="C366" s="278">
        <v>254.7</v>
      </c>
      <c r="D366" s="279">
        <v>255.9</v>
      </c>
      <c r="E366" s="279">
        <v>249.8</v>
      </c>
      <c r="F366" s="279">
        <v>244.9</v>
      </c>
      <c r="G366" s="279">
        <v>238.8</v>
      </c>
      <c r="H366" s="279">
        <v>260.8</v>
      </c>
      <c r="I366" s="279">
        <v>266.89999999999998</v>
      </c>
      <c r="J366" s="279">
        <v>271.8</v>
      </c>
      <c r="K366" s="277">
        <v>262</v>
      </c>
      <c r="L366" s="277">
        <v>251</v>
      </c>
      <c r="M366" s="277">
        <v>62.637050000000002</v>
      </c>
    </row>
    <row r="367" spans="1:13">
      <c r="A367" s="268">
        <v>357</v>
      </c>
      <c r="B367" s="277" t="s">
        <v>162</v>
      </c>
      <c r="C367" s="278">
        <v>84.95</v>
      </c>
      <c r="D367" s="279">
        <v>85.149999999999991</v>
      </c>
      <c r="E367" s="279">
        <v>83.799999999999983</v>
      </c>
      <c r="F367" s="279">
        <v>82.649999999999991</v>
      </c>
      <c r="G367" s="279">
        <v>81.299999999999983</v>
      </c>
      <c r="H367" s="279">
        <v>86.299999999999983</v>
      </c>
      <c r="I367" s="279">
        <v>87.649999999999977</v>
      </c>
      <c r="J367" s="279">
        <v>88.799999999999983</v>
      </c>
      <c r="K367" s="277">
        <v>86.5</v>
      </c>
      <c r="L367" s="277">
        <v>84</v>
      </c>
      <c r="M367" s="277">
        <v>83.496939999999995</v>
      </c>
    </row>
    <row r="368" spans="1:13">
      <c r="A368" s="268">
        <v>358</v>
      </c>
      <c r="B368" s="277" t="s">
        <v>275</v>
      </c>
      <c r="C368" s="278">
        <v>4150.75</v>
      </c>
      <c r="D368" s="279">
        <v>4152.2333333333336</v>
      </c>
      <c r="E368" s="279">
        <v>4113.5166666666673</v>
      </c>
      <c r="F368" s="279">
        <v>4076.2833333333338</v>
      </c>
      <c r="G368" s="279">
        <v>4037.5666666666675</v>
      </c>
      <c r="H368" s="279">
        <v>4189.4666666666672</v>
      </c>
      <c r="I368" s="279">
        <v>4228.1833333333343</v>
      </c>
      <c r="J368" s="279">
        <v>4265.416666666667</v>
      </c>
      <c r="K368" s="277">
        <v>4190.95</v>
      </c>
      <c r="L368" s="277">
        <v>4115</v>
      </c>
      <c r="M368" s="277">
        <v>0.32213000000000003</v>
      </c>
    </row>
    <row r="369" spans="1:13">
      <c r="A369" s="268">
        <v>359</v>
      </c>
      <c r="B369" s="277" t="s">
        <v>277</v>
      </c>
      <c r="C369" s="278">
        <v>10713.75</v>
      </c>
      <c r="D369" s="279">
        <v>10679.949999999999</v>
      </c>
      <c r="E369" s="279">
        <v>10569.949999999997</v>
      </c>
      <c r="F369" s="279">
        <v>10426.149999999998</v>
      </c>
      <c r="G369" s="279">
        <v>10316.149999999996</v>
      </c>
      <c r="H369" s="279">
        <v>10823.749999999998</v>
      </c>
      <c r="I369" s="279">
        <v>10933.750000000002</v>
      </c>
      <c r="J369" s="279">
        <v>11077.55</v>
      </c>
      <c r="K369" s="277">
        <v>10789.95</v>
      </c>
      <c r="L369" s="277">
        <v>10536.15</v>
      </c>
      <c r="M369" s="277">
        <v>4.3650000000000001E-2</v>
      </c>
    </row>
    <row r="370" spans="1:13">
      <c r="A370" s="268">
        <v>360</v>
      </c>
      <c r="B370" s="277" t="s">
        <v>494</v>
      </c>
      <c r="C370" s="278">
        <v>4045.3</v>
      </c>
      <c r="D370" s="279">
        <v>4063.0833333333335</v>
      </c>
      <c r="E370" s="279">
        <v>4018.2166666666672</v>
      </c>
      <c r="F370" s="279">
        <v>3991.1333333333337</v>
      </c>
      <c r="G370" s="279">
        <v>3946.2666666666673</v>
      </c>
      <c r="H370" s="279">
        <v>4090.166666666667</v>
      </c>
      <c r="I370" s="279">
        <v>4135.0333333333328</v>
      </c>
      <c r="J370" s="279">
        <v>4162.1166666666668</v>
      </c>
      <c r="K370" s="277">
        <v>4107.95</v>
      </c>
      <c r="L370" s="277">
        <v>4036</v>
      </c>
      <c r="M370" s="277">
        <v>8.3860000000000004E-2</v>
      </c>
    </row>
    <row r="371" spans="1:13">
      <c r="A371" s="268">
        <v>361</v>
      </c>
      <c r="B371" s="277" t="s">
        <v>489</v>
      </c>
      <c r="C371" s="278">
        <v>103.95</v>
      </c>
      <c r="D371" s="279">
        <v>104.13333333333333</v>
      </c>
      <c r="E371" s="279">
        <v>102.06666666666665</v>
      </c>
      <c r="F371" s="279">
        <v>100.18333333333332</v>
      </c>
      <c r="G371" s="279">
        <v>98.116666666666646</v>
      </c>
      <c r="H371" s="279">
        <v>106.01666666666665</v>
      </c>
      <c r="I371" s="279">
        <v>108.08333333333331</v>
      </c>
      <c r="J371" s="279">
        <v>109.96666666666665</v>
      </c>
      <c r="K371" s="277">
        <v>106.2</v>
      </c>
      <c r="L371" s="277">
        <v>102.25</v>
      </c>
      <c r="M371" s="277">
        <v>8.3615200000000005</v>
      </c>
    </row>
    <row r="372" spans="1:13">
      <c r="A372" s="268">
        <v>362</v>
      </c>
      <c r="B372" s="277" t="s">
        <v>490</v>
      </c>
      <c r="C372" s="278">
        <v>581.1</v>
      </c>
      <c r="D372" s="279">
        <v>583.6</v>
      </c>
      <c r="E372" s="279">
        <v>577.30000000000007</v>
      </c>
      <c r="F372" s="279">
        <v>573.5</v>
      </c>
      <c r="G372" s="279">
        <v>567.20000000000005</v>
      </c>
      <c r="H372" s="279">
        <v>587.40000000000009</v>
      </c>
      <c r="I372" s="279">
        <v>593.70000000000005</v>
      </c>
      <c r="J372" s="279">
        <v>597.50000000000011</v>
      </c>
      <c r="K372" s="277">
        <v>589.9</v>
      </c>
      <c r="L372" s="277">
        <v>579.79999999999995</v>
      </c>
      <c r="M372" s="277">
        <v>0.37495000000000001</v>
      </c>
    </row>
    <row r="373" spans="1:13">
      <c r="A373" s="268">
        <v>363</v>
      </c>
      <c r="B373" s="277" t="s">
        <v>163</v>
      </c>
      <c r="C373" s="278">
        <v>1383.95</v>
      </c>
      <c r="D373" s="279">
        <v>1388.6166666666668</v>
      </c>
      <c r="E373" s="279">
        <v>1366.2333333333336</v>
      </c>
      <c r="F373" s="279">
        <v>1348.5166666666669</v>
      </c>
      <c r="G373" s="279">
        <v>1326.1333333333337</v>
      </c>
      <c r="H373" s="279">
        <v>1406.3333333333335</v>
      </c>
      <c r="I373" s="279">
        <v>1428.7166666666667</v>
      </c>
      <c r="J373" s="279">
        <v>1446.4333333333334</v>
      </c>
      <c r="K373" s="277">
        <v>1411</v>
      </c>
      <c r="L373" s="277">
        <v>1370.9</v>
      </c>
      <c r="M373" s="277">
        <v>6.2883899999999997</v>
      </c>
    </row>
    <row r="374" spans="1:13">
      <c r="A374" s="268">
        <v>364</v>
      </c>
      <c r="B374" s="277" t="s">
        <v>273</v>
      </c>
      <c r="C374" s="278">
        <v>1696</v>
      </c>
      <c r="D374" s="279">
        <v>1698.1666666666667</v>
      </c>
      <c r="E374" s="279">
        <v>1677.8333333333335</v>
      </c>
      <c r="F374" s="279">
        <v>1659.6666666666667</v>
      </c>
      <c r="G374" s="279">
        <v>1639.3333333333335</v>
      </c>
      <c r="H374" s="279">
        <v>1716.3333333333335</v>
      </c>
      <c r="I374" s="279">
        <v>1736.666666666667</v>
      </c>
      <c r="J374" s="279">
        <v>1754.8333333333335</v>
      </c>
      <c r="K374" s="277">
        <v>1718.5</v>
      </c>
      <c r="L374" s="277">
        <v>1680</v>
      </c>
      <c r="M374" s="277">
        <v>0.97157000000000004</v>
      </c>
    </row>
    <row r="375" spans="1:13">
      <c r="A375" s="268">
        <v>365</v>
      </c>
      <c r="B375" s="277" t="s">
        <v>164</v>
      </c>
      <c r="C375" s="278">
        <v>34.25</v>
      </c>
      <c r="D375" s="279">
        <v>34.416666666666664</v>
      </c>
      <c r="E375" s="279">
        <v>33.733333333333327</v>
      </c>
      <c r="F375" s="279">
        <v>33.216666666666661</v>
      </c>
      <c r="G375" s="279">
        <v>32.533333333333324</v>
      </c>
      <c r="H375" s="279">
        <v>34.93333333333333</v>
      </c>
      <c r="I375" s="279">
        <v>35.616666666666667</v>
      </c>
      <c r="J375" s="279">
        <v>36.133333333333333</v>
      </c>
      <c r="K375" s="277">
        <v>35.1</v>
      </c>
      <c r="L375" s="277">
        <v>33.9</v>
      </c>
      <c r="M375" s="277">
        <v>261.75713000000002</v>
      </c>
    </row>
    <row r="376" spans="1:13">
      <c r="A376" s="268">
        <v>366</v>
      </c>
      <c r="B376" s="277" t="s">
        <v>274</v>
      </c>
      <c r="C376" s="278">
        <v>200.1</v>
      </c>
      <c r="D376" s="279">
        <v>201.73333333333335</v>
      </c>
      <c r="E376" s="279">
        <v>197.9666666666667</v>
      </c>
      <c r="F376" s="279">
        <v>195.83333333333334</v>
      </c>
      <c r="G376" s="279">
        <v>192.06666666666669</v>
      </c>
      <c r="H376" s="279">
        <v>203.8666666666667</v>
      </c>
      <c r="I376" s="279">
        <v>207.63333333333335</v>
      </c>
      <c r="J376" s="279">
        <v>209.76666666666671</v>
      </c>
      <c r="K376" s="277">
        <v>205.5</v>
      </c>
      <c r="L376" s="277">
        <v>199.6</v>
      </c>
      <c r="M376" s="277">
        <v>2.9392999999999998</v>
      </c>
    </row>
    <row r="377" spans="1:13">
      <c r="A377" s="268">
        <v>367</v>
      </c>
      <c r="B377" s="277" t="s">
        <v>485</v>
      </c>
      <c r="C377" s="278">
        <v>139.4</v>
      </c>
      <c r="D377" s="279">
        <v>140.36666666666665</v>
      </c>
      <c r="E377" s="279">
        <v>138.23333333333329</v>
      </c>
      <c r="F377" s="279">
        <v>137.06666666666663</v>
      </c>
      <c r="G377" s="279">
        <v>134.93333333333328</v>
      </c>
      <c r="H377" s="279">
        <v>141.5333333333333</v>
      </c>
      <c r="I377" s="279">
        <v>143.66666666666669</v>
      </c>
      <c r="J377" s="279">
        <v>144.83333333333331</v>
      </c>
      <c r="K377" s="277">
        <v>142.5</v>
      </c>
      <c r="L377" s="277">
        <v>139.19999999999999</v>
      </c>
      <c r="M377" s="277">
        <v>0.33178999999999997</v>
      </c>
    </row>
    <row r="378" spans="1:13">
      <c r="A378" s="268">
        <v>368</v>
      </c>
      <c r="B378" s="277" t="s">
        <v>491</v>
      </c>
      <c r="C378" s="278">
        <v>824.2</v>
      </c>
      <c r="D378" s="279">
        <v>819.43333333333339</v>
      </c>
      <c r="E378" s="279">
        <v>804.76666666666677</v>
      </c>
      <c r="F378" s="279">
        <v>785.33333333333337</v>
      </c>
      <c r="G378" s="279">
        <v>770.66666666666674</v>
      </c>
      <c r="H378" s="279">
        <v>838.86666666666679</v>
      </c>
      <c r="I378" s="279">
        <v>853.5333333333333</v>
      </c>
      <c r="J378" s="279">
        <v>872.96666666666681</v>
      </c>
      <c r="K378" s="277">
        <v>834.1</v>
      </c>
      <c r="L378" s="277">
        <v>800</v>
      </c>
      <c r="M378" s="277">
        <v>3.9435199999999999</v>
      </c>
    </row>
    <row r="379" spans="1:13">
      <c r="A379" s="268">
        <v>369</v>
      </c>
      <c r="B379" s="277" t="s">
        <v>165</v>
      </c>
      <c r="C379" s="278">
        <v>179.65</v>
      </c>
      <c r="D379" s="279">
        <v>178.28333333333333</v>
      </c>
      <c r="E379" s="279">
        <v>175.16666666666666</v>
      </c>
      <c r="F379" s="279">
        <v>170.68333333333334</v>
      </c>
      <c r="G379" s="279">
        <v>167.56666666666666</v>
      </c>
      <c r="H379" s="279">
        <v>182.76666666666665</v>
      </c>
      <c r="I379" s="279">
        <v>185.88333333333333</v>
      </c>
      <c r="J379" s="279">
        <v>190.36666666666665</v>
      </c>
      <c r="K379" s="277">
        <v>181.4</v>
      </c>
      <c r="L379" s="277">
        <v>173.8</v>
      </c>
      <c r="M379" s="277">
        <v>259.17939999999999</v>
      </c>
    </row>
    <row r="380" spans="1:13">
      <c r="A380" s="268">
        <v>370</v>
      </c>
      <c r="B380" s="277" t="s">
        <v>492</v>
      </c>
      <c r="C380" s="278">
        <v>66</v>
      </c>
      <c r="D380" s="279">
        <v>65.75</v>
      </c>
      <c r="E380" s="279">
        <v>64</v>
      </c>
      <c r="F380" s="279">
        <v>62</v>
      </c>
      <c r="G380" s="279">
        <v>60.25</v>
      </c>
      <c r="H380" s="279">
        <v>67.75</v>
      </c>
      <c r="I380" s="279">
        <v>69.5</v>
      </c>
      <c r="J380" s="279">
        <v>71.5</v>
      </c>
      <c r="K380" s="277">
        <v>67.5</v>
      </c>
      <c r="L380" s="277">
        <v>63.75</v>
      </c>
      <c r="M380" s="277">
        <v>26.021429999999999</v>
      </c>
    </row>
    <row r="381" spans="1:13">
      <c r="A381" s="268">
        <v>371</v>
      </c>
      <c r="B381" s="277" t="s">
        <v>276</v>
      </c>
      <c r="C381" s="278">
        <v>174.25</v>
      </c>
      <c r="D381" s="279">
        <v>176.29999999999998</v>
      </c>
      <c r="E381" s="279">
        <v>171.09999999999997</v>
      </c>
      <c r="F381" s="279">
        <v>167.95</v>
      </c>
      <c r="G381" s="279">
        <v>162.74999999999997</v>
      </c>
      <c r="H381" s="279">
        <v>179.44999999999996</v>
      </c>
      <c r="I381" s="279">
        <v>184.64999999999995</v>
      </c>
      <c r="J381" s="279">
        <v>187.79999999999995</v>
      </c>
      <c r="K381" s="277">
        <v>181.5</v>
      </c>
      <c r="L381" s="277">
        <v>173.15</v>
      </c>
      <c r="M381" s="277">
        <v>6.8371700000000004</v>
      </c>
    </row>
    <row r="382" spans="1:13">
      <c r="A382" s="268">
        <v>372</v>
      </c>
      <c r="B382" s="277" t="s">
        <v>493</v>
      </c>
      <c r="C382" s="278">
        <v>48.25</v>
      </c>
      <c r="D382" s="279">
        <v>48.5</v>
      </c>
      <c r="E382" s="279">
        <v>47</v>
      </c>
      <c r="F382" s="279">
        <v>45.75</v>
      </c>
      <c r="G382" s="279">
        <v>44.25</v>
      </c>
      <c r="H382" s="279">
        <v>49.75</v>
      </c>
      <c r="I382" s="279">
        <v>51.25</v>
      </c>
      <c r="J382" s="279">
        <v>52.5</v>
      </c>
      <c r="K382" s="277">
        <v>50</v>
      </c>
      <c r="L382" s="277">
        <v>47.25</v>
      </c>
      <c r="M382" s="277">
        <v>2.4610799999999999</v>
      </c>
    </row>
    <row r="383" spans="1:13">
      <c r="A383" s="268">
        <v>373</v>
      </c>
      <c r="B383" s="277" t="s">
        <v>486</v>
      </c>
      <c r="C383" s="278">
        <v>49.4</v>
      </c>
      <c r="D383" s="279">
        <v>49.733333333333327</v>
      </c>
      <c r="E383" s="279">
        <v>48.766666666666652</v>
      </c>
      <c r="F383" s="279">
        <v>48.133333333333326</v>
      </c>
      <c r="G383" s="279">
        <v>47.16666666666665</v>
      </c>
      <c r="H383" s="279">
        <v>50.366666666666653</v>
      </c>
      <c r="I383" s="279">
        <v>51.333333333333336</v>
      </c>
      <c r="J383" s="279">
        <v>51.966666666666654</v>
      </c>
      <c r="K383" s="277">
        <v>50.7</v>
      </c>
      <c r="L383" s="277">
        <v>49.1</v>
      </c>
      <c r="M383" s="277">
        <v>16.96799</v>
      </c>
    </row>
    <row r="384" spans="1:13">
      <c r="A384" s="268">
        <v>374</v>
      </c>
      <c r="B384" s="277" t="s">
        <v>166</v>
      </c>
      <c r="C384" s="278">
        <v>1108.05</v>
      </c>
      <c r="D384" s="279">
        <v>1082.3333333333333</v>
      </c>
      <c r="E384" s="279">
        <v>1046.8166666666666</v>
      </c>
      <c r="F384" s="279">
        <v>985.58333333333337</v>
      </c>
      <c r="G384" s="279">
        <v>950.06666666666672</v>
      </c>
      <c r="H384" s="279">
        <v>1143.5666666666666</v>
      </c>
      <c r="I384" s="279">
        <v>1179.0833333333335</v>
      </c>
      <c r="J384" s="279">
        <v>1240.3166666666664</v>
      </c>
      <c r="K384" s="277">
        <v>1117.8499999999999</v>
      </c>
      <c r="L384" s="277">
        <v>1021.1</v>
      </c>
      <c r="M384" s="277">
        <v>40.908760000000001</v>
      </c>
    </row>
    <row r="385" spans="1:13">
      <c r="A385" s="268">
        <v>375</v>
      </c>
      <c r="B385" s="277" t="s">
        <v>278</v>
      </c>
      <c r="C385" s="278">
        <v>332.4</v>
      </c>
      <c r="D385" s="279">
        <v>335.8</v>
      </c>
      <c r="E385" s="279">
        <v>324.60000000000002</v>
      </c>
      <c r="F385" s="279">
        <v>316.8</v>
      </c>
      <c r="G385" s="279">
        <v>305.60000000000002</v>
      </c>
      <c r="H385" s="279">
        <v>343.6</v>
      </c>
      <c r="I385" s="279">
        <v>354.79999999999995</v>
      </c>
      <c r="J385" s="279">
        <v>362.6</v>
      </c>
      <c r="K385" s="277">
        <v>347</v>
      </c>
      <c r="L385" s="277">
        <v>328</v>
      </c>
      <c r="M385" s="277">
        <v>1.68441</v>
      </c>
    </row>
    <row r="386" spans="1:13">
      <c r="A386" s="268">
        <v>376</v>
      </c>
      <c r="B386" s="277" t="s">
        <v>496</v>
      </c>
      <c r="C386" s="278">
        <v>394.75</v>
      </c>
      <c r="D386" s="279">
        <v>398.4666666666667</v>
      </c>
      <c r="E386" s="279">
        <v>385.28333333333342</v>
      </c>
      <c r="F386" s="279">
        <v>375.81666666666672</v>
      </c>
      <c r="G386" s="279">
        <v>362.63333333333344</v>
      </c>
      <c r="H386" s="279">
        <v>407.93333333333339</v>
      </c>
      <c r="I386" s="279">
        <v>421.11666666666667</v>
      </c>
      <c r="J386" s="279">
        <v>430.58333333333337</v>
      </c>
      <c r="K386" s="277">
        <v>411.65</v>
      </c>
      <c r="L386" s="277">
        <v>389</v>
      </c>
      <c r="M386" s="277">
        <v>6.9778000000000002</v>
      </c>
    </row>
    <row r="387" spans="1:13">
      <c r="A387" s="268">
        <v>377</v>
      </c>
      <c r="B387" s="277" t="s">
        <v>498</v>
      </c>
      <c r="C387" s="278">
        <v>98.8</v>
      </c>
      <c r="D387" s="279">
        <v>99.5</v>
      </c>
      <c r="E387" s="279">
        <v>96.7</v>
      </c>
      <c r="F387" s="279">
        <v>94.600000000000009</v>
      </c>
      <c r="G387" s="279">
        <v>91.800000000000011</v>
      </c>
      <c r="H387" s="279">
        <v>101.6</v>
      </c>
      <c r="I387" s="279">
        <v>104.4</v>
      </c>
      <c r="J387" s="279">
        <v>106.49999999999999</v>
      </c>
      <c r="K387" s="277">
        <v>102.3</v>
      </c>
      <c r="L387" s="277">
        <v>97.4</v>
      </c>
      <c r="M387" s="277">
        <v>29.614329999999999</v>
      </c>
    </row>
    <row r="388" spans="1:13">
      <c r="A388" s="268">
        <v>378</v>
      </c>
      <c r="B388" s="277" t="s">
        <v>279</v>
      </c>
      <c r="C388" s="278">
        <v>472.5</v>
      </c>
      <c r="D388" s="279">
        <v>470.88333333333338</v>
      </c>
      <c r="E388" s="279">
        <v>464.66666666666674</v>
      </c>
      <c r="F388" s="279">
        <v>456.83333333333337</v>
      </c>
      <c r="G388" s="279">
        <v>450.61666666666673</v>
      </c>
      <c r="H388" s="279">
        <v>478.71666666666675</v>
      </c>
      <c r="I388" s="279">
        <v>484.93333333333334</v>
      </c>
      <c r="J388" s="279">
        <v>492.76666666666677</v>
      </c>
      <c r="K388" s="277">
        <v>477.1</v>
      </c>
      <c r="L388" s="277">
        <v>463.05</v>
      </c>
      <c r="M388" s="277">
        <v>1.1216600000000001</v>
      </c>
    </row>
    <row r="389" spans="1:13">
      <c r="A389" s="268">
        <v>379</v>
      </c>
      <c r="B389" s="277" t="s">
        <v>499</v>
      </c>
      <c r="C389" s="278">
        <v>306.25</v>
      </c>
      <c r="D389" s="279">
        <v>305.26666666666665</v>
      </c>
      <c r="E389" s="279">
        <v>301.13333333333333</v>
      </c>
      <c r="F389" s="279">
        <v>296.01666666666665</v>
      </c>
      <c r="G389" s="279">
        <v>291.88333333333333</v>
      </c>
      <c r="H389" s="279">
        <v>310.38333333333333</v>
      </c>
      <c r="I389" s="279">
        <v>314.51666666666665</v>
      </c>
      <c r="J389" s="279">
        <v>319.63333333333333</v>
      </c>
      <c r="K389" s="277">
        <v>309.39999999999998</v>
      </c>
      <c r="L389" s="277">
        <v>300.14999999999998</v>
      </c>
      <c r="M389" s="277">
        <v>17.282419999999998</v>
      </c>
    </row>
    <row r="390" spans="1:13">
      <c r="A390" s="268">
        <v>380</v>
      </c>
      <c r="B390" s="277" t="s">
        <v>167</v>
      </c>
      <c r="C390" s="278">
        <v>686.9</v>
      </c>
      <c r="D390" s="279">
        <v>683.98333333333323</v>
      </c>
      <c r="E390" s="279">
        <v>669.96666666666647</v>
      </c>
      <c r="F390" s="279">
        <v>653.03333333333319</v>
      </c>
      <c r="G390" s="279">
        <v>639.01666666666642</v>
      </c>
      <c r="H390" s="279">
        <v>700.91666666666652</v>
      </c>
      <c r="I390" s="279">
        <v>714.93333333333317</v>
      </c>
      <c r="J390" s="279">
        <v>731.86666666666656</v>
      </c>
      <c r="K390" s="277">
        <v>698</v>
      </c>
      <c r="L390" s="277">
        <v>667.05</v>
      </c>
      <c r="M390" s="277">
        <v>22.238409999999998</v>
      </c>
    </row>
    <row r="391" spans="1:13">
      <c r="A391" s="268">
        <v>381</v>
      </c>
      <c r="B391" s="277" t="s">
        <v>501</v>
      </c>
      <c r="C391" s="278">
        <v>1049.2</v>
      </c>
      <c r="D391" s="279">
        <v>1054.3666666666666</v>
      </c>
      <c r="E391" s="279">
        <v>1039.7333333333331</v>
      </c>
      <c r="F391" s="279">
        <v>1030.2666666666667</v>
      </c>
      <c r="G391" s="279">
        <v>1015.6333333333332</v>
      </c>
      <c r="H391" s="279">
        <v>1063.833333333333</v>
      </c>
      <c r="I391" s="279">
        <v>1078.4666666666667</v>
      </c>
      <c r="J391" s="279">
        <v>1087.9333333333329</v>
      </c>
      <c r="K391" s="277">
        <v>1069</v>
      </c>
      <c r="L391" s="277">
        <v>1044.9000000000001</v>
      </c>
      <c r="M391" s="277">
        <v>4.8309999999999999E-2</v>
      </c>
    </row>
    <row r="392" spans="1:13">
      <c r="A392" s="268">
        <v>382</v>
      </c>
      <c r="B392" s="277" t="s">
        <v>502</v>
      </c>
      <c r="C392" s="278">
        <v>251.15</v>
      </c>
      <c r="D392" s="279">
        <v>253.81666666666669</v>
      </c>
      <c r="E392" s="279">
        <v>242.63333333333338</v>
      </c>
      <c r="F392" s="279">
        <v>234.1166666666667</v>
      </c>
      <c r="G392" s="279">
        <v>222.93333333333339</v>
      </c>
      <c r="H392" s="279">
        <v>262.33333333333337</v>
      </c>
      <c r="I392" s="279">
        <v>273.51666666666671</v>
      </c>
      <c r="J392" s="279">
        <v>282.03333333333336</v>
      </c>
      <c r="K392" s="277">
        <v>265</v>
      </c>
      <c r="L392" s="277">
        <v>245.3</v>
      </c>
      <c r="M392" s="277">
        <v>11.839650000000001</v>
      </c>
    </row>
    <row r="393" spans="1:13">
      <c r="A393" s="268">
        <v>383</v>
      </c>
      <c r="B393" s="277" t="s">
        <v>168</v>
      </c>
      <c r="C393" s="278">
        <v>174.2</v>
      </c>
      <c r="D393" s="279">
        <v>175.18333333333331</v>
      </c>
      <c r="E393" s="279">
        <v>170.86666666666662</v>
      </c>
      <c r="F393" s="279">
        <v>167.5333333333333</v>
      </c>
      <c r="G393" s="279">
        <v>163.21666666666661</v>
      </c>
      <c r="H393" s="279">
        <v>178.51666666666662</v>
      </c>
      <c r="I393" s="279">
        <v>182.83333333333329</v>
      </c>
      <c r="J393" s="279">
        <v>186.16666666666663</v>
      </c>
      <c r="K393" s="277">
        <v>179.5</v>
      </c>
      <c r="L393" s="277">
        <v>171.85</v>
      </c>
      <c r="M393" s="277">
        <v>266.71753999999999</v>
      </c>
    </row>
    <row r="394" spans="1:13">
      <c r="A394" s="268">
        <v>384</v>
      </c>
      <c r="B394" s="277" t="s">
        <v>500</v>
      </c>
      <c r="C394" s="278">
        <v>47.7</v>
      </c>
      <c r="D394" s="279">
        <v>47.966666666666669</v>
      </c>
      <c r="E394" s="279">
        <v>47.13333333333334</v>
      </c>
      <c r="F394" s="279">
        <v>46.56666666666667</v>
      </c>
      <c r="G394" s="279">
        <v>45.733333333333341</v>
      </c>
      <c r="H394" s="279">
        <v>48.533333333333339</v>
      </c>
      <c r="I394" s="279">
        <v>49.366666666666667</v>
      </c>
      <c r="J394" s="279">
        <v>49.933333333333337</v>
      </c>
      <c r="K394" s="277">
        <v>48.8</v>
      </c>
      <c r="L394" s="277">
        <v>47.4</v>
      </c>
      <c r="M394" s="277">
        <v>14.75661</v>
      </c>
    </row>
    <row r="395" spans="1:13">
      <c r="A395" s="268">
        <v>385</v>
      </c>
      <c r="B395" s="277" t="s">
        <v>169</v>
      </c>
      <c r="C395" s="278">
        <v>107.65</v>
      </c>
      <c r="D395" s="279">
        <v>108.14999999999999</v>
      </c>
      <c r="E395" s="279">
        <v>106.04999999999998</v>
      </c>
      <c r="F395" s="279">
        <v>104.44999999999999</v>
      </c>
      <c r="G395" s="279">
        <v>102.34999999999998</v>
      </c>
      <c r="H395" s="279">
        <v>109.74999999999999</v>
      </c>
      <c r="I395" s="279">
        <v>111.84999999999998</v>
      </c>
      <c r="J395" s="279">
        <v>113.44999999999999</v>
      </c>
      <c r="K395" s="277">
        <v>110.25</v>
      </c>
      <c r="L395" s="277">
        <v>106.55</v>
      </c>
      <c r="M395" s="277">
        <v>87.005229999999997</v>
      </c>
    </row>
    <row r="396" spans="1:13">
      <c r="A396" s="268">
        <v>386</v>
      </c>
      <c r="B396" s="277" t="s">
        <v>503</v>
      </c>
      <c r="C396" s="278">
        <v>97.8</v>
      </c>
      <c r="D396" s="279">
        <v>97.316666666666677</v>
      </c>
      <c r="E396" s="279">
        <v>96.133333333333354</v>
      </c>
      <c r="F396" s="279">
        <v>94.466666666666683</v>
      </c>
      <c r="G396" s="279">
        <v>93.28333333333336</v>
      </c>
      <c r="H396" s="279">
        <v>98.983333333333348</v>
      </c>
      <c r="I396" s="279">
        <v>100.16666666666666</v>
      </c>
      <c r="J396" s="279">
        <v>101.83333333333334</v>
      </c>
      <c r="K396" s="277">
        <v>98.5</v>
      </c>
      <c r="L396" s="277">
        <v>95.65</v>
      </c>
      <c r="M396" s="277">
        <v>4.6798900000000003</v>
      </c>
    </row>
    <row r="397" spans="1:13">
      <c r="A397" s="268">
        <v>387</v>
      </c>
      <c r="B397" s="277" t="s">
        <v>504</v>
      </c>
      <c r="C397" s="278">
        <v>626.45000000000005</v>
      </c>
      <c r="D397" s="279">
        <v>627.33333333333337</v>
      </c>
      <c r="E397" s="279">
        <v>619.66666666666674</v>
      </c>
      <c r="F397" s="279">
        <v>612.88333333333333</v>
      </c>
      <c r="G397" s="279">
        <v>605.2166666666667</v>
      </c>
      <c r="H397" s="279">
        <v>634.11666666666679</v>
      </c>
      <c r="I397" s="279">
        <v>641.78333333333353</v>
      </c>
      <c r="J397" s="279">
        <v>648.56666666666683</v>
      </c>
      <c r="K397" s="277">
        <v>635</v>
      </c>
      <c r="L397" s="277">
        <v>620.54999999999995</v>
      </c>
      <c r="M397" s="277">
        <v>4.0445099999999998</v>
      </c>
    </row>
    <row r="398" spans="1:13">
      <c r="A398" s="268">
        <v>388</v>
      </c>
      <c r="B398" s="277" t="s">
        <v>505</v>
      </c>
      <c r="C398" s="278">
        <v>11</v>
      </c>
      <c r="D398" s="279">
        <v>11.216666666666667</v>
      </c>
      <c r="E398" s="279">
        <v>10.783333333333333</v>
      </c>
      <c r="F398" s="279">
        <v>10.566666666666666</v>
      </c>
      <c r="G398" s="279">
        <v>10.133333333333333</v>
      </c>
      <c r="H398" s="279">
        <v>11.433333333333334</v>
      </c>
      <c r="I398" s="279">
        <v>11.866666666666667</v>
      </c>
      <c r="J398" s="279">
        <v>12.083333333333334</v>
      </c>
      <c r="K398" s="277">
        <v>11.65</v>
      </c>
      <c r="L398" s="277">
        <v>11</v>
      </c>
      <c r="M398" s="277">
        <v>15.604850000000001</v>
      </c>
    </row>
    <row r="399" spans="1:13">
      <c r="A399" s="268">
        <v>389</v>
      </c>
      <c r="B399" s="277" t="s">
        <v>170</v>
      </c>
      <c r="C399" s="278">
        <v>2004</v>
      </c>
      <c r="D399" s="279">
        <v>1991.5666666666666</v>
      </c>
      <c r="E399" s="279">
        <v>1973.1333333333332</v>
      </c>
      <c r="F399" s="279">
        <v>1942.2666666666667</v>
      </c>
      <c r="G399" s="279">
        <v>1923.8333333333333</v>
      </c>
      <c r="H399" s="279">
        <v>2022.4333333333332</v>
      </c>
      <c r="I399" s="279">
        <v>2040.8666666666666</v>
      </c>
      <c r="J399" s="279">
        <v>2071.7333333333331</v>
      </c>
      <c r="K399" s="277">
        <v>2010</v>
      </c>
      <c r="L399" s="277">
        <v>1960.7</v>
      </c>
      <c r="M399" s="277">
        <v>275.84769</v>
      </c>
    </row>
    <row r="400" spans="1:13">
      <c r="A400" s="268">
        <v>390</v>
      </c>
      <c r="B400" s="277" t="s">
        <v>506</v>
      </c>
      <c r="C400" s="278">
        <v>33.799999999999997</v>
      </c>
      <c r="D400" s="279">
        <v>34.233333333333334</v>
      </c>
      <c r="E400" s="279">
        <v>33.366666666666667</v>
      </c>
      <c r="F400" s="279">
        <v>32.93333333333333</v>
      </c>
      <c r="G400" s="279">
        <v>32.066666666666663</v>
      </c>
      <c r="H400" s="279">
        <v>34.666666666666671</v>
      </c>
      <c r="I400" s="279">
        <v>35.533333333333346</v>
      </c>
      <c r="J400" s="279">
        <v>35.966666666666676</v>
      </c>
      <c r="K400" s="277">
        <v>35.1</v>
      </c>
      <c r="L400" s="277">
        <v>33.799999999999997</v>
      </c>
      <c r="M400" s="277">
        <v>33.556379999999997</v>
      </c>
    </row>
    <row r="401" spans="1:13">
      <c r="A401" s="268">
        <v>391</v>
      </c>
      <c r="B401" s="277" t="s">
        <v>519</v>
      </c>
      <c r="C401" s="278">
        <v>8.85</v>
      </c>
      <c r="D401" s="279">
        <v>8.8333333333333339</v>
      </c>
      <c r="E401" s="279">
        <v>8.5666666666666682</v>
      </c>
      <c r="F401" s="279">
        <v>8.283333333333335</v>
      </c>
      <c r="G401" s="279">
        <v>8.0166666666666693</v>
      </c>
      <c r="H401" s="279">
        <v>9.1166666666666671</v>
      </c>
      <c r="I401" s="279">
        <v>9.3833333333333329</v>
      </c>
      <c r="J401" s="279">
        <v>9.6666666666666661</v>
      </c>
      <c r="K401" s="277">
        <v>9.1</v>
      </c>
      <c r="L401" s="277">
        <v>8.5500000000000007</v>
      </c>
      <c r="M401" s="277">
        <v>23.584199999999999</v>
      </c>
    </row>
    <row r="402" spans="1:13">
      <c r="A402" s="268">
        <v>392</v>
      </c>
      <c r="B402" s="277" t="s">
        <v>508</v>
      </c>
      <c r="C402" s="278">
        <v>125.85</v>
      </c>
      <c r="D402" s="279">
        <v>125.8</v>
      </c>
      <c r="E402" s="279">
        <v>123.6</v>
      </c>
      <c r="F402" s="279">
        <v>121.35</v>
      </c>
      <c r="G402" s="279">
        <v>119.14999999999999</v>
      </c>
      <c r="H402" s="279">
        <v>128.05000000000001</v>
      </c>
      <c r="I402" s="279">
        <v>130.25</v>
      </c>
      <c r="J402" s="279">
        <v>132.5</v>
      </c>
      <c r="K402" s="277">
        <v>128</v>
      </c>
      <c r="L402" s="277">
        <v>123.55</v>
      </c>
      <c r="M402" s="277">
        <v>1.6510400000000001</v>
      </c>
    </row>
    <row r="403" spans="1:13">
      <c r="A403" s="268">
        <v>393</v>
      </c>
      <c r="B403" s="277" t="s">
        <v>2316</v>
      </c>
      <c r="C403" s="278">
        <v>90.8</v>
      </c>
      <c r="D403" s="279">
        <v>90.600000000000009</v>
      </c>
      <c r="E403" s="279">
        <v>89.200000000000017</v>
      </c>
      <c r="F403" s="279">
        <v>87.600000000000009</v>
      </c>
      <c r="G403" s="279">
        <v>86.200000000000017</v>
      </c>
      <c r="H403" s="279">
        <v>92.200000000000017</v>
      </c>
      <c r="I403" s="279">
        <v>93.600000000000023</v>
      </c>
      <c r="J403" s="279">
        <v>95.200000000000017</v>
      </c>
      <c r="K403" s="277">
        <v>92</v>
      </c>
      <c r="L403" s="277">
        <v>89</v>
      </c>
      <c r="M403" s="277">
        <v>3.7387000000000001</v>
      </c>
    </row>
    <row r="404" spans="1:13">
      <c r="A404" s="268">
        <v>394</v>
      </c>
      <c r="B404" s="277" t="s">
        <v>495</v>
      </c>
      <c r="C404" s="278">
        <v>249.95</v>
      </c>
      <c r="D404" s="279">
        <v>250.2833333333333</v>
      </c>
      <c r="E404" s="279">
        <v>247.71666666666661</v>
      </c>
      <c r="F404" s="279">
        <v>245.48333333333332</v>
      </c>
      <c r="G404" s="279">
        <v>242.91666666666663</v>
      </c>
      <c r="H404" s="279">
        <v>252.51666666666659</v>
      </c>
      <c r="I404" s="279">
        <v>255.08333333333331</v>
      </c>
      <c r="J404" s="279">
        <v>257.31666666666661</v>
      </c>
      <c r="K404" s="277">
        <v>252.85</v>
      </c>
      <c r="L404" s="277">
        <v>248.05</v>
      </c>
      <c r="M404" s="277">
        <v>5.9073599999999997</v>
      </c>
    </row>
    <row r="405" spans="1:13">
      <c r="A405" s="268">
        <v>395</v>
      </c>
      <c r="B405" s="277" t="s">
        <v>507</v>
      </c>
      <c r="C405" s="278">
        <v>3.65</v>
      </c>
      <c r="D405" s="279">
        <v>3.6999999999999997</v>
      </c>
      <c r="E405" s="279">
        <v>3.5499999999999994</v>
      </c>
      <c r="F405" s="279">
        <v>3.4499999999999997</v>
      </c>
      <c r="G405" s="279">
        <v>3.2999999999999994</v>
      </c>
      <c r="H405" s="279">
        <v>3.7999999999999994</v>
      </c>
      <c r="I405" s="279">
        <v>3.9499999999999997</v>
      </c>
      <c r="J405" s="279">
        <v>4.0499999999999989</v>
      </c>
      <c r="K405" s="277">
        <v>3.85</v>
      </c>
      <c r="L405" s="277">
        <v>3.6</v>
      </c>
      <c r="M405" s="277">
        <v>363.84733999999997</v>
      </c>
    </row>
    <row r="406" spans="1:13">
      <c r="A406" s="268">
        <v>396</v>
      </c>
      <c r="B406" s="277" t="s">
        <v>497</v>
      </c>
      <c r="C406" s="278">
        <v>19.7</v>
      </c>
      <c r="D406" s="279">
        <v>19.649999999999999</v>
      </c>
      <c r="E406" s="279">
        <v>19.399999999999999</v>
      </c>
      <c r="F406" s="279">
        <v>19.100000000000001</v>
      </c>
      <c r="G406" s="279">
        <v>18.850000000000001</v>
      </c>
      <c r="H406" s="279">
        <v>19.949999999999996</v>
      </c>
      <c r="I406" s="279">
        <v>20.199999999999996</v>
      </c>
      <c r="J406" s="279">
        <v>20.499999999999993</v>
      </c>
      <c r="K406" s="277">
        <v>19.899999999999999</v>
      </c>
      <c r="L406" s="277">
        <v>19.350000000000001</v>
      </c>
      <c r="M406" s="277">
        <v>31.359590000000001</v>
      </c>
    </row>
    <row r="407" spans="1:13">
      <c r="A407" s="268">
        <v>397</v>
      </c>
      <c r="B407" s="277" t="s">
        <v>512</v>
      </c>
      <c r="C407" s="278">
        <v>51.45</v>
      </c>
      <c r="D407" s="279">
        <v>51.433333333333337</v>
      </c>
      <c r="E407" s="279">
        <v>50.316666666666677</v>
      </c>
      <c r="F407" s="279">
        <v>49.183333333333337</v>
      </c>
      <c r="G407" s="279">
        <v>48.066666666666677</v>
      </c>
      <c r="H407" s="279">
        <v>52.566666666666677</v>
      </c>
      <c r="I407" s="279">
        <v>53.683333333333337</v>
      </c>
      <c r="J407" s="279">
        <v>54.816666666666677</v>
      </c>
      <c r="K407" s="277">
        <v>52.55</v>
      </c>
      <c r="L407" s="277">
        <v>50.3</v>
      </c>
      <c r="M407" s="277">
        <v>3.8043399999999998</v>
      </c>
    </row>
    <row r="408" spans="1:13">
      <c r="A408" s="268">
        <v>398</v>
      </c>
      <c r="B408" s="277" t="s">
        <v>171</v>
      </c>
      <c r="C408" s="278">
        <v>35.15</v>
      </c>
      <c r="D408" s="279">
        <v>35.483333333333327</v>
      </c>
      <c r="E408" s="279">
        <v>34.316666666666656</v>
      </c>
      <c r="F408" s="279">
        <v>33.483333333333327</v>
      </c>
      <c r="G408" s="279">
        <v>32.316666666666656</v>
      </c>
      <c r="H408" s="279">
        <v>36.316666666666656</v>
      </c>
      <c r="I408" s="279">
        <v>37.483333333333327</v>
      </c>
      <c r="J408" s="279">
        <v>38.316666666666656</v>
      </c>
      <c r="K408" s="277">
        <v>36.65</v>
      </c>
      <c r="L408" s="277">
        <v>34.65</v>
      </c>
      <c r="M408" s="277">
        <v>425.35246999999998</v>
      </c>
    </row>
    <row r="409" spans="1:13">
      <c r="A409" s="268">
        <v>399</v>
      </c>
      <c r="B409" s="277" t="s">
        <v>513</v>
      </c>
      <c r="C409" s="278">
        <v>7843.5</v>
      </c>
      <c r="D409" s="279">
        <v>7849.166666666667</v>
      </c>
      <c r="E409" s="279">
        <v>7798.3333333333339</v>
      </c>
      <c r="F409" s="279">
        <v>7753.166666666667</v>
      </c>
      <c r="G409" s="279">
        <v>7702.3333333333339</v>
      </c>
      <c r="H409" s="279">
        <v>7894.3333333333339</v>
      </c>
      <c r="I409" s="279">
        <v>7945.1666666666679</v>
      </c>
      <c r="J409" s="279">
        <v>7990.3333333333339</v>
      </c>
      <c r="K409" s="277">
        <v>7900</v>
      </c>
      <c r="L409" s="277">
        <v>7804</v>
      </c>
      <c r="M409" s="277">
        <v>0.17335</v>
      </c>
    </row>
    <row r="410" spans="1:13">
      <c r="A410" s="268">
        <v>400</v>
      </c>
      <c r="B410" s="277" t="s">
        <v>280</v>
      </c>
      <c r="C410" s="278">
        <v>859.2</v>
      </c>
      <c r="D410" s="279">
        <v>869.35</v>
      </c>
      <c r="E410" s="279">
        <v>845.95</v>
      </c>
      <c r="F410" s="279">
        <v>832.7</v>
      </c>
      <c r="G410" s="279">
        <v>809.30000000000007</v>
      </c>
      <c r="H410" s="279">
        <v>882.6</v>
      </c>
      <c r="I410" s="279">
        <v>905.99999999999989</v>
      </c>
      <c r="J410" s="279">
        <v>919.25</v>
      </c>
      <c r="K410" s="277">
        <v>892.75</v>
      </c>
      <c r="L410" s="277">
        <v>856.1</v>
      </c>
      <c r="M410" s="277">
        <v>17.57469</v>
      </c>
    </row>
    <row r="411" spans="1:13">
      <c r="A411" s="268">
        <v>401</v>
      </c>
      <c r="B411" s="277" t="s">
        <v>172</v>
      </c>
      <c r="C411" s="278">
        <v>192</v>
      </c>
      <c r="D411" s="279">
        <v>192.95000000000002</v>
      </c>
      <c r="E411" s="279">
        <v>189.15000000000003</v>
      </c>
      <c r="F411" s="279">
        <v>186.3</v>
      </c>
      <c r="G411" s="279">
        <v>182.50000000000003</v>
      </c>
      <c r="H411" s="279">
        <v>195.80000000000004</v>
      </c>
      <c r="I411" s="279">
        <v>199.60000000000005</v>
      </c>
      <c r="J411" s="279">
        <v>202.45000000000005</v>
      </c>
      <c r="K411" s="277">
        <v>196.75</v>
      </c>
      <c r="L411" s="277">
        <v>190.1</v>
      </c>
      <c r="M411" s="277">
        <v>622.76769999999999</v>
      </c>
    </row>
    <row r="412" spans="1:13">
      <c r="A412" s="268">
        <v>402</v>
      </c>
      <c r="B412" s="277" t="s">
        <v>514</v>
      </c>
      <c r="C412" s="278">
        <v>3671.3</v>
      </c>
      <c r="D412" s="279">
        <v>3672.4500000000003</v>
      </c>
      <c r="E412" s="279">
        <v>3608.9000000000005</v>
      </c>
      <c r="F412" s="279">
        <v>3546.5000000000005</v>
      </c>
      <c r="G412" s="279">
        <v>3482.9500000000007</v>
      </c>
      <c r="H412" s="279">
        <v>3734.8500000000004</v>
      </c>
      <c r="I412" s="279">
        <v>3798.4000000000005</v>
      </c>
      <c r="J412" s="279">
        <v>3860.8</v>
      </c>
      <c r="K412" s="277">
        <v>3736</v>
      </c>
      <c r="L412" s="277">
        <v>3610.05</v>
      </c>
      <c r="M412" s="277">
        <v>0.12342</v>
      </c>
    </row>
    <row r="413" spans="1:13">
      <c r="A413" s="268">
        <v>403</v>
      </c>
      <c r="B413" s="277" t="s">
        <v>516</v>
      </c>
      <c r="C413" s="278">
        <v>1497.55</v>
      </c>
      <c r="D413" s="279">
        <v>1494.3</v>
      </c>
      <c r="E413" s="279">
        <v>1469.1499999999999</v>
      </c>
      <c r="F413" s="279">
        <v>1440.75</v>
      </c>
      <c r="G413" s="279">
        <v>1415.6</v>
      </c>
      <c r="H413" s="279">
        <v>1522.6999999999998</v>
      </c>
      <c r="I413" s="279">
        <v>1547.85</v>
      </c>
      <c r="J413" s="279">
        <v>1576.2499999999998</v>
      </c>
      <c r="K413" s="277">
        <v>1519.45</v>
      </c>
      <c r="L413" s="277">
        <v>1465.9</v>
      </c>
      <c r="M413" s="277">
        <v>9.4890000000000002E-2</v>
      </c>
    </row>
    <row r="414" spans="1:13">
      <c r="A414" s="268">
        <v>404</v>
      </c>
      <c r="B414" s="277" t="s">
        <v>517</v>
      </c>
      <c r="C414" s="278">
        <v>524.6</v>
      </c>
      <c r="D414" s="279">
        <v>526.61666666666667</v>
      </c>
      <c r="E414" s="279">
        <v>513.98333333333335</v>
      </c>
      <c r="F414" s="279">
        <v>503.36666666666667</v>
      </c>
      <c r="G414" s="279">
        <v>490.73333333333335</v>
      </c>
      <c r="H414" s="279">
        <v>537.23333333333335</v>
      </c>
      <c r="I414" s="279">
        <v>549.86666666666679</v>
      </c>
      <c r="J414" s="279">
        <v>560.48333333333335</v>
      </c>
      <c r="K414" s="277">
        <v>539.25</v>
      </c>
      <c r="L414" s="277">
        <v>516</v>
      </c>
      <c r="M414" s="277">
        <v>0.84260000000000002</v>
      </c>
    </row>
    <row r="415" spans="1:13">
      <c r="A415" s="268">
        <v>405</v>
      </c>
      <c r="B415" s="277" t="s">
        <v>509</v>
      </c>
      <c r="C415" s="278">
        <v>75.099999999999994</v>
      </c>
      <c r="D415" s="279">
        <v>75.233333333333334</v>
      </c>
      <c r="E415" s="279">
        <v>73.266666666666666</v>
      </c>
      <c r="F415" s="279">
        <v>71.433333333333337</v>
      </c>
      <c r="G415" s="279">
        <v>69.466666666666669</v>
      </c>
      <c r="H415" s="279">
        <v>77.066666666666663</v>
      </c>
      <c r="I415" s="279">
        <v>79.033333333333331</v>
      </c>
      <c r="J415" s="279">
        <v>80.86666666666666</v>
      </c>
      <c r="K415" s="277">
        <v>77.2</v>
      </c>
      <c r="L415" s="277">
        <v>73.400000000000006</v>
      </c>
      <c r="M415" s="277">
        <v>12.34938</v>
      </c>
    </row>
    <row r="416" spans="1:13">
      <c r="A416" s="268">
        <v>406</v>
      </c>
      <c r="B416" s="277" t="s">
        <v>518</v>
      </c>
      <c r="C416" s="278">
        <v>157.85</v>
      </c>
      <c r="D416" s="279">
        <v>158.13333333333335</v>
      </c>
      <c r="E416" s="279">
        <v>155.26666666666671</v>
      </c>
      <c r="F416" s="279">
        <v>152.68333333333337</v>
      </c>
      <c r="G416" s="279">
        <v>149.81666666666672</v>
      </c>
      <c r="H416" s="279">
        <v>160.7166666666667</v>
      </c>
      <c r="I416" s="279">
        <v>163.58333333333331</v>
      </c>
      <c r="J416" s="279">
        <v>166.16666666666669</v>
      </c>
      <c r="K416" s="277">
        <v>161</v>
      </c>
      <c r="L416" s="277">
        <v>155.55000000000001</v>
      </c>
      <c r="M416" s="277">
        <v>0.61317999999999995</v>
      </c>
    </row>
    <row r="417" spans="1:13">
      <c r="A417" s="268">
        <v>407</v>
      </c>
      <c r="B417" s="277" t="s">
        <v>173</v>
      </c>
      <c r="C417" s="278">
        <v>21979.45</v>
      </c>
      <c r="D417" s="279">
        <v>22144.550000000003</v>
      </c>
      <c r="E417" s="279">
        <v>21754.200000000004</v>
      </c>
      <c r="F417" s="279">
        <v>21528.95</v>
      </c>
      <c r="G417" s="279">
        <v>21138.600000000002</v>
      </c>
      <c r="H417" s="279">
        <v>22369.800000000007</v>
      </c>
      <c r="I417" s="279">
        <v>22760.150000000005</v>
      </c>
      <c r="J417" s="279">
        <v>22985.400000000009</v>
      </c>
      <c r="K417" s="277">
        <v>22534.9</v>
      </c>
      <c r="L417" s="277">
        <v>21919.3</v>
      </c>
      <c r="M417" s="277">
        <v>0.44685999999999998</v>
      </c>
    </row>
    <row r="418" spans="1:13">
      <c r="A418" s="268">
        <v>408</v>
      </c>
      <c r="B418" s="277" t="s">
        <v>520</v>
      </c>
      <c r="C418" s="278">
        <v>695.5</v>
      </c>
      <c r="D418" s="279">
        <v>696.2166666666667</v>
      </c>
      <c r="E418" s="279">
        <v>689.53333333333342</v>
      </c>
      <c r="F418" s="279">
        <v>683.56666666666672</v>
      </c>
      <c r="G418" s="279">
        <v>676.88333333333344</v>
      </c>
      <c r="H418" s="279">
        <v>702.18333333333339</v>
      </c>
      <c r="I418" s="279">
        <v>708.86666666666679</v>
      </c>
      <c r="J418" s="279">
        <v>714.83333333333337</v>
      </c>
      <c r="K418" s="277">
        <v>702.9</v>
      </c>
      <c r="L418" s="277">
        <v>690.25</v>
      </c>
      <c r="M418" s="277">
        <v>0.21415999999999999</v>
      </c>
    </row>
    <row r="419" spans="1:13">
      <c r="A419" s="268">
        <v>409</v>
      </c>
      <c r="B419" s="277" t="s">
        <v>174</v>
      </c>
      <c r="C419" s="278">
        <v>1174.9000000000001</v>
      </c>
      <c r="D419" s="279">
        <v>1172.8500000000001</v>
      </c>
      <c r="E419" s="279">
        <v>1159.3500000000004</v>
      </c>
      <c r="F419" s="279">
        <v>1143.8000000000002</v>
      </c>
      <c r="G419" s="279">
        <v>1130.3000000000004</v>
      </c>
      <c r="H419" s="279">
        <v>1188.4000000000003</v>
      </c>
      <c r="I419" s="279">
        <v>1201.8999999999999</v>
      </c>
      <c r="J419" s="279">
        <v>1217.4500000000003</v>
      </c>
      <c r="K419" s="277">
        <v>1186.3499999999999</v>
      </c>
      <c r="L419" s="277">
        <v>1157.3</v>
      </c>
      <c r="M419" s="277">
        <v>5.5856700000000004</v>
      </c>
    </row>
    <row r="420" spans="1:13">
      <c r="A420" s="268">
        <v>410</v>
      </c>
      <c r="B420" s="277" t="s">
        <v>515</v>
      </c>
      <c r="C420" s="278">
        <v>360.05</v>
      </c>
      <c r="D420" s="279">
        <v>359.18333333333334</v>
      </c>
      <c r="E420" s="279">
        <v>351.86666666666667</v>
      </c>
      <c r="F420" s="279">
        <v>343.68333333333334</v>
      </c>
      <c r="G420" s="279">
        <v>336.36666666666667</v>
      </c>
      <c r="H420" s="279">
        <v>367.36666666666667</v>
      </c>
      <c r="I420" s="279">
        <v>374.68333333333339</v>
      </c>
      <c r="J420" s="279">
        <v>382.86666666666667</v>
      </c>
      <c r="K420" s="277">
        <v>366.5</v>
      </c>
      <c r="L420" s="277">
        <v>351</v>
      </c>
      <c r="M420" s="277">
        <v>0.29483999999999999</v>
      </c>
    </row>
    <row r="421" spans="1:13">
      <c r="A421" s="268">
        <v>411</v>
      </c>
      <c r="B421" s="277" t="s">
        <v>510</v>
      </c>
      <c r="C421" s="278">
        <v>22.4</v>
      </c>
      <c r="D421" s="279">
        <v>22.483333333333331</v>
      </c>
      <c r="E421" s="279">
        <v>22.266666666666662</v>
      </c>
      <c r="F421" s="279">
        <v>22.133333333333333</v>
      </c>
      <c r="G421" s="279">
        <v>21.916666666666664</v>
      </c>
      <c r="H421" s="279">
        <v>22.61666666666666</v>
      </c>
      <c r="I421" s="279">
        <v>22.833333333333329</v>
      </c>
      <c r="J421" s="279">
        <v>22.966666666666658</v>
      </c>
      <c r="K421" s="277">
        <v>22.7</v>
      </c>
      <c r="L421" s="277">
        <v>22.35</v>
      </c>
      <c r="M421" s="277">
        <v>6.6518100000000002</v>
      </c>
    </row>
    <row r="422" spans="1:13">
      <c r="A422" s="268">
        <v>412</v>
      </c>
      <c r="B422" s="277" t="s">
        <v>511</v>
      </c>
      <c r="C422" s="278">
        <v>1563.55</v>
      </c>
      <c r="D422" s="279">
        <v>1562.1833333333334</v>
      </c>
      <c r="E422" s="279">
        <v>1546.3666666666668</v>
      </c>
      <c r="F422" s="279">
        <v>1529.1833333333334</v>
      </c>
      <c r="G422" s="279">
        <v>1513.3666666666668</v>
      </c>
      <c r="H422" s="279">
        <v>1579.3666666666668</v>
      </c>
      <c r="I422" s="279">
        <v>1595.1833333333334</v>
      </c>
      <c r="J422" s="279">
        <v>1612.3666666666668</v>
      </c>
      <c r="K422" s="277">
        <v>1578</v>
      </c>
      <c r="L422" s="277">
        <v>1545</v>
      </c>
      <c r="M422" s="277">
        <v>0.21546000000000001</v>
      </c>
    </row>
    <row r="423" spans="1:13">
      <c r="A423" s="268">
        <v>413</v>
      </c>
      <c r="B423" s="277" t="s">
        <v>521</v>
      </c>
      <c r="C423" s="278">
        <v>233.9</v>
      </c>
      <c r="D423" s="279">
        <v>233.26666666666665</v>
      </c>
      <c r="E423" s="279">
        <v>230.6333333333333</v>
      </c>
      <c r="F423" s="279">
        <v>227.36666666666665</v>
      </c>
      <c r="G423" s="279">
        <v>224.73333333333329</v>
      </c>
      <c r="H423" s="279">
        <v>236.5333333333333</v>
      </c>
      <c r="I423" s="279">
        <v>239.16666666666663</v>
      </c>
      <c r="J423" s="279">
        <v>242.43333333333331</v>
      </c>
      <c r="K423" s="277">
        <v>235.9</v>
      </c>
      <c r="L423" s="277">
        <v>230</v>
      </c>
      <c r="M423" s="277">
        <v>1.54976</v>
      </c>
    </row>
    <row r="424" spans="1:13">
      <c r="A424" s="268">
        <v>414</v>
      </c>
      <c r="B424" s="277" t="s">
        <v>522</v>
      </c>
      <c r="C424" s="278">
        <v>1026.3499999999999</v>
      </c>
      <c r="D424" s="279">
        <v>1030.8666666666668</v>
      </c>
      <c r="E424" s="279">
        <v>1015.5333333333335</v>
      </c>
      <c r="F424" s="279">
        <v>1004.7166666666667</v>
      </c>
      <c r="G424" s="279">
        <v>989.38333333333344</v>
      </c>
      <c r="H424" s="279">
        <v>1041.6833333333336</v>
      </c>
      <c r="I424" s="279">
        <v>1057.0166666666667</v>
      </c>
      <c r="J424" s="279">
        <v>1067.8333333333337</v>
      </c>
      <c r="K424" s="277">
        <v>1046.2</v>
      </c>
      <c r="L424" s="277">
        <v>1020.05</v>
      </c>
      <c r="M424" s="277">
        <v>8.7230000000000002E-2</v>
      </c>
    </row>
    <row r="425" spans="1:13">
      <c r="A425" s="268">
        <v>415</v>
      </c>
      <c r="B425" s="277" t="s">
        <v>523</v>
      </c>
      <c r="C425" s="278">
        <v>238.9</v>
      </c>
      <c r="D425" s="279">
        <v>240.18333333333331</v>
      </c>
      <c r="E425" s="279">
        <v>236.71666666666661</v>
      </c>
      <c r="F425" s="279">
        <v>234.5333333333333</v>
      </c>
      <c r="G425" s="279">
        <v>231.06666666666661</v>
      </c>
      <c r="H425" s="279">
        <v>242.36666666666662</v>
      </c>
      <c r="I425" s="279">
        <v>245.83333333333331</v>
      </c>
      <c r="J425" s="279">
        <v>248.01666666666662</v>
      </c>
      <c r="K425" s="277">
        <v>243.65</v>
      </c>
      <c r="L425" s="277">
        <v>238</v>
      </c>
      <c r="M425" s="277">
        <v>1.25983</v>
      </c>
    </row>
    <row r="426" spans="1:13">
      <c r="A426" s="268">
        <v>416</v>
      </c>
      <c r="B426" s="277" t="s">
        <v>524</v>
      </c>
      <c r="C426" s="278">
        <v>7.35</v>
      </c>
      <c r="D426" s="279">
        <v>7.3999999999999995</v>
      </c>
      <c r="E426" s="279">
        <v>7.2499999999999991</v>
      </c>
      <c r="F426" s="279">
        <v>7.1499999999999995</v>
      </c>
      <c r="G426" s="279">
        <v>6.9999999999999991</v>
      </c>
      <c r="H426" s="279">
        <v>7.4999999999999991</v>
      </c>
      <c r="I426" s="279">
        <v>7.6499999999999995</v>
      </c>
      <c r="J426" s="279">
        <v>7.7499999999999991</v>
      </c>
      <c r="K426" s="277">
        <v>7.55</v>
      </c>
      <c r="L426" s="277">
        <v>7.3</v>
      </c>
      <c r="M426" s="277">
        <v>132.33555999999999</v>
      </c>
    </row>
    <row r="427" spans="1:13">
      <c r="A427" s="268">
        <v>417</v>
      </c>
      <c r="B427" s="277" t="s">
        <v>2517</v>
      </c>
      <c r="C427" s="278">
        <v>621.70000000000005</v>
      </c>
      <c r="D427" s="279">
        <v>633.78333333333342</v>
      </c>
      <c r="E427" s="279">
        <v>602.71666666666681</v>
      </c>
      <c r="F427" s="279">
        <v>583.73333333333335</v>
      </c>
      <c r="G427" s="279">
        <v>552.66666666666674</v>
      </c>
      <c r="H427" s="279">
        <v>652.76666666666688</v>
      </c>
      <c r="I427" s="279">
        <v>683.83333333333348</v>
      </c>
      <c r="J427" s="279">
        <v>702.81666666666695</v>
      </c>
      <c r="K427" s="277">
        <v>664.85</v>
      </c>
      <c r="L427" s="277">
        <v>614.79999999999995</v>
      </c>
      <c r="M427" s="277">
        <v>0.33811999999999998</v>
      </c>
    </row>
    <row r="428" spans="1:13">
      <c r="A428" s="268">
        <v>418</v>
      </c>
      <c r="B428" s="277" t="s">
        <v>527</v>
      </c>
      <c r="C428" s="278">
        <v>170.25</v>
      </c>
      <c r="D428" s="279">
        <v>170.43333333333334</v>
      </c>
      <c r="E428" s="279">
        <v>164.01666666666668</v>
      </c>
      <c r="F428" s="279">
        <v>157.78333333333333</v>
      </c>
      <c r="G428" s="279">
        <v>151.36666666666667</v>
      </c>
      <c r="H428" s="279">
        <v>176.66666666666669</v>
      </c>
      <c r="I428" s="279">
        <v>183.08333333333331</v>
      </c>
      <c r="J428" s="279">
        <v>189.31666666666669</v>
      </c>
      <c r="K428" s="277">
        <v>176.85</v>
      </c>
      <c r="L428" s="277">
        <v>164.2</v>
      </c>
      <c r="M428" s="277">
        <v>32.257330000000003</v>
      </c>
    </row>
    <row r="429" spans="1:13">
      <c r="A429" s="268">
        <v>419</v>
      </c>
      <c r="B429" s="277" t="s">
        <v>2526</v>
      </c>
      <c r="C429" s="278">
        <v>47.45</v>
      </c>
      <c r="D429" s="279">
        <v>47.666666666666664</v>
      </c>
      <c r="E429" s="279">
        <v>46.983333333333327</v>
      </c>
      <c r="F429" s="279">
        <v>46.516666666666666</v>
      </c>
      <c r="G429" s="279">
        <v>45.833333333333329</v>
      </c>
      <c r="H429" s="279">
        <v>48.133333333333326</v>
      </c>
      <c r="I429" s="279">
        <v>48.816666666666663</v>
      </c>
      <c r="J429" s="279">
        <v>49.283333333333324</v>
      </c>
      <c r="K429" s="277">
        <v>48.35</v>
      </c>
      <c r="L429" s="277">
        <v>47.2</v>
      </c>
      <c r="M429" s="277">
        <v>11.61242</v>
      </c>
    </row>
    <row r="430" spans="1:13">
      <c r="A430" s="268">
        <v>420</v>
      </c>
      <c r="B430" s="277" t="s">
        <v>175</v>
      </c>
      <c r="C430" s="278">
        <v>3812.9</v>
      </c>
      <c r="D430" s="279">
        <v>3817.6333333333332</v>
      </c>
      <c r="E430" s="279">
        <v>3765.2666666666664</v>
      </c>
      <c r="F430" s="279">
        <v>3717.6333333333332</v>
      </c>
      <c r="G430" s="279">
        <v>3665.2666666666664</v>
      </c>
      <c r="H430" s="279">
        <v>3865.2666666666664</v>
      </c>
      <c r="I430" s="279">
        <v>3917.6333333333332</v>
      </c>
      <c r="J430" s="279">
        <v>3965.2666666666664</v>
      </c>
      <c r="K430" s="277">
        <v>3870</v>
      </c>
      <c r="L430" s="277">
        <v>3770</v>
      </c>
      <c r="M430" s="277">
        <v>1.7178199999999999</v>
      </c>
    </row>
    <row r="431" spans="1:13">
      <c r="A431" s="268">
        <v>421</v>
      </c>
      <c r="B431" s="277" t="s">
        <v>176</v>
      </c>
      <c r="C431" s="278">
        <v>695.1</v>
      </c>
      <c r="D431" s="279">
        <v>691.95000000000016</v>
      </c>
      <c r="E431" s="279">
        <v>679.95000000000027</v>
      </c>
      <c r="F431" s="279">
        <v>664.80000000000007</v>
      </c>
      <c r="G431" s="279">
        <v>652.80000000000018</v>
      </c>
      <c r="H431" s="279">
        <v>707.10000000000036</v>
      </c>
      <c r="I431" s="279">
        <v>719.10000000000014</v>
      </c>
      <c r="J431" s="279">
        <v>734.25000000000045</v>
      </c>
      <c r="K431" s="277">
        <v>703.95</v>
      </c>
      <c r="L431" s="277">
        <v>676.8</v>
      </c>
      <c r="M431" s="277">
        <v>45.716900000000003</v>
      </c>
    </row>
    <row r="432" spans="1:13">
      <c r="A432" s="268">
        <v>422</v>
      </c>
      <c r="B432" s="277" t="s">
        <v>177</v>
      </c>
      <c r="C432" s="286">
        <v>409.9</v>
      </c>
      <c r="D432" s="287">
        <v>410.8</v>
      </c>
      <c r="E432" s="287">
        <v>406.6</v>
      </c>
      <c r="F432" s="287">
        <v>403.3</v>
      </c>
      <c r="G432" s="287">
        <v>399.1</v>
      </c>
      <c r="H432" s="287">
        <v>414.1</v>
      </c>
      <c r="I432" s="287">
        <v>418.29999999999995</v>
      </c>
      <c r="J432" s="287">
        <v>421.6</v>
      </c>
      <c r="K432" s="288">
        <v>415</v>
      </c>
      <c r="L432" s="288">
        <v>407.5</v>
      </c>
      <c r="M432" s="288">
        <v>5.6862599999999999</v>
      </c>
    </row>
    <row r="433" spans="1:13">
      <c r="A433" s="268">
        <v>423</v>
      </c>
      <c r="B433" s="277" t="s">
        <v>525</v>
      </c>
      <c r="C433" s="277">
        <v>87.15</v>
      </c>
      <c r="D433" s="279">
        <v>87.15000000000002</v>
      </c>
      <c r="E433" s="279">
        <v>86.400000000000034</v>
      </c>
      <c r="F433" s="279">
        <v>85.65000000000002</v>
      </c>
      <c r="G433" s="279">
        <v>84.900000000000034</v>
      </c>
      <c r="H433" s="279">
        <v>87.900000000000034</v>
      </c>
      <c r="I433" s="279">
        <v>88.65</v>
      </c>
      <c r="J433" s="279">
        <v>89.400000000000034</v>
      </c>
      <c r="K433" s="277">
        <v>87.9</v>
      </c>
      <c r="L433" s="277">
        <v>86.4</v>
      </c>
      <c r="M433" s="277">
        <v>0.44957999999999998</v>
      </c>
    </row>
    <row r="434" spans="1:13">
      <c r="A434" s="268">
        <v>424</v>
      </c>
      <c r="B434" s="277" t="s">
        <v>281</v>
      </c>
      <c r="C434" s="277">
        <v>135.4</v>
      </c>
      <c r="D434" s="279">
        <v>136.13333333333333</v>
      </c>
      <c r="E434" s="279">
        <v>133.26666666666665</v>
      </c>
      <c r="F434" s="279">
        <v>131.13333333333333</v>
      </c>
      <c r="G434" s="279">
        <v>128.26666666666665</v>
      </c>
      <c r="H434" s="279">
        <v>138.26666666666665</v>
      </c>
      <c r="I434" s="279">
        <v>141.13333333333333</v>
      </c>
      <c r="J434" s="279">
        <v>143.26666666666665</v>
      </c>
      <c r="K434" s="277">
        <v>139</v>
      </c>
      <c r="L434" s="277">
        <v>134</v>
      </c>
      <c r="M434" s="277">
        <v>25.640630000000002</v>
      </c>
    </row>
    <row r="435" spans="1:13">
      <c r="A435" s="268">
        <v>425</v>
      </c>
      <c r="B435" s="277" t="s">
        <v>526</v>
      </c>
      <c r="C435" s="277">
        <v>394.3</v>
      </c>
      <c r="D435" s="279">
        <v>394.8</v>
      </c>
      <c r="E435" s="279">
        <v>390.05</v>
      </c>
      <c r="F435" s="279">
        <v>385.8</v>
      </c>
      <c r="G435" s="279">
        <v>381.05</v>
      </c>
      <c r="H435" s="279">
        <v>399.05</v>
      </c>
      <c r="I435" s="279">
        <v>403.8</v>
      </c>
      <c r="J435" s="279">
        <v>408.05</v>
      </c>
      <c r="K435" s="277">
        <v>399.55</v>
      </c>
      <c r="L435" s="277">
        <v>390.55</v>
      </c>
      <c r="M435" s="277">
        <v>1.08385</v>
      </c>
    </row>
    <row r="436" spans="1:13">
      <c r="A436" s="268">
        <v>426</v>
      </c>
      <c r="B436" s="277" t="s">
        <v>528</v>
      </c>
      <c r="C436" s="277">
        <v>1598.65</v>
      </c>
      <c r="D436" s="279">
        <v>1610.7</v>
      </c>
      <c r="E436" s="279">
        <v>1585.45</v>
      </c>
      <c r="F436" s="279">
        <v>1572.25</v>
      </c>
      <c r="G436" s="279">
        <v>1547</v>
      </c>
      <c r="H436" s="279">
        <v>1623.9</v>
      </c>
      <c r="I436" s="279">
        <v>1649.15</v>
      </c>
      <c r="J436" s="279">
        <v>1662.3500000000001</v>
      </c>
      <c r="K436" s="277">
        <v>1635.95</v>
      </c>
      <c r="L436" s="277">
        <v>1597.5</v>
      </c>
      <c r="M436" s="277">
        <v>2.8500000000000001E-2</v>
      </c>
    </row>
    <row r="437" spans="1:13">
      <c r="A437" s="268">
        <v>427</v>
      </c>
      <c r="B437" s="277" t="s">
        <v>529</v>
      </c>
      <c r="C437" s="277">
        <v>1250</v>
      </c>
      <c r="D437" s="279">
        <v>1255.7166666666667</v>
      </c>
      <c r="E437" s="279">
        <v>1226.4333333333334</v>
      </c>
      <c r="F437" s="279">
        <v>1202.8666666666668</v>
      </c>
      <c r="G437" s="279">
        <v>1173.5833333333335</v>
      </c>
      <c r="H437" s="279">
        <v>1279.2833333333333</v>
      </c>
      <c r="I437" s="279">
        <v>1308.5666666666666</v>
      </c>
      <c r="J437" s="279">
        <v>1332.1333333333332</v>
      </c>
      <c r="K437" s="277">
        <v>1285</v>
      </c>
      <c r="L437" s="277">
        <v>1232.1500000000001</v>
      </c>
      <c r="M437" s="277">
        <v>1.36277</v>
      </c>
    </row>
    <row r="438" spans="1:13">
      <c r="A438" s="268">
        <v>428</v>
      </c>
      <c r="B438" s="277" t="s">
        <v>530</v>
      </c>
      <c r="C438" s="277">
        <v>395.4</v>
      </c>
      <c r="D438" s="279">
        <v>395.76666666666665</v>
      </c>
      <c r="E438" s="279">
        <v>389.63333333333333</v>
      </c>
      <c r="F438" s="279">
        <v>383.86666666666667</v>
      </c>
      <c r="G438" s="279">
        <v>377.73333333333335</v>
      </c>
      <c r="H438" s="279">
        <v>401.5333333333333</v>
      </c>
      <c r="I438" s="279">
        <v>407.66666666666663</v>
      </c>
      <c r="J438" s="279">
        <v>413.43333333333328</v>
      </c>
      <c r="K438" s="277">
        <v>401.9</v>
      </c>
      <c r="L438" s="277">
        <v>390</v>
      </c>
      <c r="M438" s="277">
        <v>0.39544000000000001</v>
      </c>
    </row>
    <row r="439" spans="1:13">
      <c r="A439" s="268">
        <v>429</v>
      </c>
      <c r="B439" s="277" t="s">
        <v>178</v>
      </c>
      <c r="C439" s="277">
        <v>474.3</v>
      </c>
      <c r="D439" s="279">
        <v>477.9666666666667</v>
      </c>
      <c r="E439" s="279">
        <v>467.93333333333339</v>
      </c>
      <c r="F439" s="279">
        <v>461.56666666666672</v>
      </c>
      <c r="G439" s="279">
        <v>451.53333333333342</v>
      </c>
      <c r="H439" s="279">
        <v>484.33333333333337</v>
      </c>
      <c r="I439" s="279">
        <v>494.36666666666667</v>
      </c>
      <c r="J439" s="279">
        <v>500.73333333333335</v>
      </c>
      <c r="K439" s="277">
        <v>488</v>
      </c>
      <c r="L439" s="277">
        <v>471.6</v>
      </c>
      <c r="M439" s="277">
        <v>98.480119999999999</v>
      </c>
    </row>
    <row r="440" spans="1:13">
      <c r="A440" s="268">
        <v>430</v>
      </c>
      <c r="B440" s="277" t="s">
        <v>531</v>
      </c>
      <c r="C440" s="277">
        <v>176.3</v>
      </c>
      <c r="D440" s="279">
        <v>177.58333333333334</v>
      </c>
      <c r="E440" s="279">
        <v>168.7166666666667</v>
      </c>
      <c r="F440" s="279">
        <v>161.13333333333335</v>
      </c>
      <c r="G440" s="279">
        <v>152.26666666666671</v>
      </c>
      <c r="H440" s="279">
        <v>185.16666666666669</v>
      </c>
      <c r="I440" s="279">
        <v>194.0333333333333</v>
      </c>
      <c r="J440" s="279">
        <v>201.61666666666667</v>
      </c>
      <c r="K440" s="277">
        <v>186.45</v>
      </c>
      <c r="L440" s="277">
        <v>170</v>
      </c>
      <c r="M440" s="277">
        <v>4.96732</v>
      </c>
    </row>
    <row r="441" spans="1:13">
      <c r="A441" s="268">
        <v>431</v>
      </c>
      <c r="B441" s="277" t="s">
        <v>179</v>
      </c>
      <c r="C441" s="277">
        <v>379.95</v>
      </c>
      <c r="D441" s="279">
        <v>379.2166666666667</v>
      </c>
      <c r="E441" s="279">
        <v>374.73333333333341</v>
      </c>
      <c r="F441" s="279">
        <v>369.51666666666671</v>
      </c>
      <c r="G441" s="279">
        <v>365.03333333333342</v>
      </c>
      <c r="H441" s="279">
        <v>384.43333333333339</v>
      </c>
      <c r="I441" s="279">
        <v>388.91666666666674</v>
      </c>
      <c r="J441" s="279">
        <v>394.13333333333338</v>
      </c>
      <c r="K441" s="277">
        <v>383.7</v>
      </c>
      <c r="L441" s="277">
        <v>374</v>
      </c>
      <c r="M441" s="277">
        <v>7.6014299999999997</v>
      </c>
    </row>
    <row r="442" spans="1:13">
      <c r="A442" s="268">
        <v>432</v>
      </c>
      <c r="B442" s="277" t="s">
        <v>532</v>
      </c>
      <c r="C442" s="277">
        <v>152.44999999999999</v>
      </c>
      <c r="D442" s="279">
        <v>153.18333333333331</v>
      </c>
      <c r="E442" s="279">
        <v>150.51666666666662</v>
      </c>
      <c r="F442" s="279">
        <v>148.58333333333331</v>
      </c>
      <c r="G442" s="279">
        <v>145.91666666666663</v>
      </c>
      <c r="H442" s="279">
        <v>155.11666666666662</v>
      </c>
      <c r="I442" s="279">
        <v>157.7833333333333</v>
      </c>
      <c r="J442" s="279">
        <v>159.71666666666661</v>
      </c>
      <c r="K442" s="277">
        <v>155.85</v>
      </c>
      <c r="L442" s="277">
        <v>151.25</v>
      </c>
      <c r="M442" s="277">
        <v>1.2803199999999999</v>
      </c>
    </row>
    <row r="443" spans="1:13">
      <c r="A443" s="268">
        <v>433</v>
      </c>
      <c r="B443" s="277" t="s">
        <v>533</v>
      </c>
      <c r="C443" s="277">
        <v>1161.0999999999999</v>
      </c>
      <c r="D443" s="279">
        <v>1158.2666666666667</v>
      </c>
      <c r="E443" s="279">
        <v>1149.5333333333333</v>
      </c>
      <c r="F443" s="279">
        <v>1137.9666666666667</v>
      </c>
      <c r="G443" s="279">
        <v>1129.2333333333333</v>
      </c>
      <c r="H443" s="279">
        <v>1169.8333333333333</v>
      </c>
      <c r="I443" s="279">
        <v>1178.5666666666664</v>
      </c>
      <c r="J443" s="279">
        <v>1190.1333333333332</v>
      </c>
      <c r="K443" s="277">
        <v>1167</v>
      </c>
      <c r="L443" s="277">
        <v>1146.7</v>
      </c>
      <c r="M443" s="277">
        <v>0.12162000000000001</v>
      </c>
    </row>
    <row r="444" spans="1:13">
      <c r="A444" s="268">
        <v>434</v>
      </c>
      <c r="B444" s="277" t="s">
        <v>534</v>
      </c>
      <c r="C444" s="277">
        <v>4.7</v>
      </c>
      <c r="D444" s="279">
        <v>4.7833333333333341</v>
      </c>
      <c r="E444" s="279">
        <v>4.616666666666668</v>
      </c>
      <c r="F444" s="279">
        <v>4.5333333333333341</v>
      </c>
      <c r="G444" s="279">
        <v>4.366666666666668</v>
      </c>
      <c r="H444" s="279">
        <v>4.866666666666668</v>
      </c>
      <c r="I444" s="279">
        <v>5.0333333333333341</v>
      </c>
      <c r="J444" s="279">
        <v>5.116666666666668</v>
      </c>
      <c r="K444" s="277">
        <v>4.95</v>
      </c>
      <c r="L444" s="277">
        <v>4.7</v>
      </c>
      <c r="M444" s="277">
        <v>167.20000999999999</v>
      </c>
    </row>
    <row r="445" spans="1:13">
      <c r="A445" s="268">
        <v>435</v>
      </c>
      <c r="B445" s="277" t="s">
        <v>535</v>
      </c>
      <c r="C445" s="277">
        <v>138.65</v>
      </c>
      <c r="D445" s="279">
        <v>139.43333333333334</v>
      </c>
      <c r="E445" s="279">
        <v>136.41666666666669</v>
      </c>
      <c r="F445" s="279">
        <v>134.18333333333334</v>
      </c>
      <c r="G445" s="279">
        <v>131.16666666666669</v>
      </c>
      <c r="H445" s="279">
        <v>141.66666666666669</v>
      </c>
      <c r="I445" s="279">
        <v>144.68333333333334</v>
      </c>
      <c r="J445" s="279">
        <v>146.91666666666669</v>
      </c>
      <c r="K445" s="277">
        <v>142.44999999999999</v>
      </c>
      <c r="L445" s="277">
        <v>137.19999999999999</v>
      </c>
      <c r="M445" s="277">
        <v>1.2104699999999999</v>
      </c>
    </row>
    <row r="446" spans="1:13">
      <c r="A446" s="268">
        <v>436</v>
      </c>
      <c r="B446" s="277" t="s">
        <v>536</v>
      </c>
      <c r="C446" s="277">
        <v>857</v>
      </c>
      <c r="D446" s="279">
        <v>860.26666666666677</v>
      </c>
      <c r="E446" s="279">
        <v>844.73333333333358</v>
      </c>
      <c r="F446" s="279">
        <v>832.46666666666681</v>
      </c>
      <c r="G446" s="279">
        <v>816.93333333333362</v>
      </c>
      <c r="H446" s="279">
        <v>872.53333333333353</v>
      </c>
      <c r="I446" s="279">
        <v>888.06666666666661</v>
      </c>
      <c r="J446" s="279">
        <v>900.33333333333348</v>
      </c>
      <c r="K446" s="277">
        <v>875.8</v>
      </c>
      <c r="L446" s="277">
        <v>848</v>
      </c>
      <c r="M446" s="277">
        <v>0.16167999999999999</v>
      </c>
    </row>
    <row r="447" spans="1:13">
      <c r="A447" s="268">
        <v>437</v>
      </c>
      <c r="B447" s="277" t="s">
        <v>282</v>
      </c>
      <c r="C447" s="277">
        <v>418.45</v>
      </c>
      <c r="D447" s="279">
        <v>416.91666666666669</v>
      </c>
      <c r="E447" s="279">
        <v>409.53333333333336</v>
      </c>
      <c r="F447" s="279">
        <v>400.61666666666667</v>
      </c>
      <c r="G447" s="279">
        <v>393.23333333333335</v>
      </c>
      <c r="H447" s="279">
        <v>425.83333333333337</v>
      </c>
      <c r="I447" s="279">
        <v>433.2166666666667</v>
      </c>
      <c r="J447" s="279">
        <v>442.13333333333338</v>
      </c>
      <c r="K447" s="277">
        <v>424.3</v>
      </c>
      <c r="L447" s="277">
        <v>408</v>
      </c>
      <c r="M447" s="277">
        <v>3.6387499999999999</v>
      </c>
    </row>
    <row r="448" spans="1:13">
      <c r="A448" s="268">
        <v>438</v>
      </c>
      <c r="B448" s="277" t="s">
        <v>542</v>
      </c>
      <c r="C448" s="277">
        <v>41.4</v>
      </c>
      <c r="D448" s="279">
        <v>42.033333333333331</v>
      </c>
      <c r="E448" s="279">
        <v>40.516666666666666</v>
      </c>
      <c r="F448" s="279">
        <v>39.633333333333333</v>
      </c>
      <c r="G448" s="279">
        <v>38.116666666666667</v>
      </c>
      <c r="H448" s="279">
        <v>42.916666666666664</v>
      </c>
      <c r="I448" s="279">
        <v>44.43333333333333</v>
      </c>
      <c r="J448" s="279">
        <v>45.316666666666663</v>
      </c>
      <c r="K448" s="277">
        <v>43.55</v>
      </c>
      <c r="L448" s="277">
        <v>41.15</v>
      </c>
      <c r="M448" s="277">
        <v>4.0879599999999998</v>
      </c>
    </row>
    <row r="449" spans="1:13">
      <c r="A449" s="268">
        <v>439</v>
      </c>
      <c r="B449" s="277" t="s">
        <v>2609</v>
      </c>
      <c r="C449" s="277">
        <v>11965.35</v>
      </c>
      <c r="D449" s="279">
        <v>12038.783333333333</v>
      </c>
      <c r="E449" s="279">
        <v>11727.566666666666</v>
      </c>
      <c r="F449" s="279">
        <v>11489.783333333333</v>
      </c>
      <c r="G449" s="279">
        <v>11178.566666666666</v>
      </c>
      <c r="H449" s="279">
        <v>12276.566666666666</v>
      </c>
      <c r="I449" s="279">
        <v>12587.783333333333</v>
      </c>
      <c r="J449" s="279">
        <v>12825.566666666666</v>
      </c>
      <c r="K449" s="277">
        <v>12350</v>
      </c>
      <c r="L449" s="277">
        <v>11801</v>
      </c>
      <c r="M449" s="277">
        <v>1.026E-2</v>
      </c>
    </row>
    <row r="450" spans="1:13">
      <c r="A450" s="268">
        <v>440</v>
      </c>
      <c r="B450" s="277" t="s">
        <v>182</v>
      </c>
      <c r="C450" s="277">
        <v>914.85</v>
      </c>
      <c r="D450" s="279">
        <v>920.94999999999993</v>
      </c>
      <c r="E450" s="279">
        <v>901.89999999999986</v>
      </c>
      <c r="F450" s="279">
        <v>888.94999999999993</v>
      </c>
      <c r="G450" s="279">
        <v>869.89999999999986</v>
      </c>
      <c r="H450" s="279">
        <v>933.89999999999986</v>
      </c>
      <c r="I450" s="279">
        <v>952.94999999999982</v>
      </c>
      <c r="J450" s="279">
        <v>965.89999999999986</v>
      </c>
      <c r="K450" s="277">
        <v>940</v>
      </c>
      <c r="L450" s="277">
        <v>908</v>
      </c>
      <c r="M450" s="277">
        <v>4.1797899999999997</v>
      </c>
    </row>
    <row r="451" spans="1:13">
      <c r="A451" s="268">
        <v>441</v>
      </c>
      <c r="B451" s="277" t="s">
        <v>3465</v>
      </c>
      <c r="C451" s="277">
        <v>407</v>
      </c>
      <c r="D451" s="279">
        <v>409.4666666666667</v>
      </c>
      <c r="E451" s="279">
        <v>401.53333333333342</v>
      </c>
      <c r="F451" s="279">
        <v>396.06666666666672</v>
      </c>
      <c r="G451" s="279">
        <v>388.13333333333344</v>
      </c>
      <c r="H451" s="279">
        <v>414.93333333333339</v>
      </c>
      <c r="I451" s="279">
        <v>422.86666666666667</v>
      </c>
      <c r="J451" s="279">
        <v>428.33333333333337</v>
      </c>
      <c r="K451" s="277">
        <v>417.4</v>
      </c>
      <c r="L451" s="277">
        <v>404</v>
      </c>
      <c r="M451" s="277">
        <v>26.204080000000001</v>
      </c>
    </row>
    <row r="452" spans="1:13">
      <c r="A452" s="268">
        <v>442</v>
      </c>
      <c r="B452" s="277" t="s">
        <v>543</v>
      </c>
      <c r="C452" s="277">
        <v>740.15</v>
      </c>
      <c r="D452" s="279">
        <v>741.48333333333323</v>
      </c>
      <c r="E452" s="279">
        <v>731.66666666666652</v>
      </c>
      <c r="F452" s="279">
        <v>723.18333333333328</v>
      </c>
      <c r="G452" s="279">
        <v>713.36666666666656</v>
      </c>
      <c r="H452" s="279">
        <v>749.96666666666647</v>
      </c>
      <c r="I452" s="279">
        <v>759.7833333333333</v>
      </c>
      <c r="J452" s="279">
        <v>768.26666666666642</v>
      </c>
      <c r="K452" s="277">
        <v>751.3</v>
      </c>
      <c r="L452" s="277">
        <v>733</v>
      </c>
      <c r="M452" s="277">
        <v>0.20660000000000001</v>
      </c>
    </row>
    <row r="453" spans="1:13">
      <c r="A453" s="268">
        <v>443</v>
      </c>
      <c r="B453" s="277" t="s">
        <v>183</v>
      </c>
      <c r="C453" s="277">
        <v>105.15</v>
      </c>
      <c r="D453" s="279">
        <v>106.38333333333333</v>
      </c>
      <c r="E453" s="279">
        <v>103.01666666666665</v>
      </c>
      <c r="F453" s="279">
        <v>100.88333333333333</v>
      </c>
      <c r="G453" s="279">
        <v>97.516666666666652</v>
      </c>
      <c r="H453" s="279">
        <v>108.51666666666665</v>
      </c>
      <c r="I453" s="279">
        <v>111.88333333333333</v>
      </c>
      <c r="J453" s="279">
        <v>114.01666666666665</v>
      </c>
      <c r="K453" s="277">
        <v>109.75</v>
      </c>
      <c r="L453" s="277">
        <v>104.25</v>
      </c>
      <c r="M453" s="277">
        <v>507.40708999999998</v>
      </c>
    </row>
    <row r="454" spans="1:13">
      <c r="A454" s="268">
        <v>444</v>
      </c>
      <c r="B454" s="277" t="s">
        <v>184</v>
      </c>
      <c r="C454" s="277">
        <v>40</v>
      </c>
      <c r="D454" s="279">
        <v>40.449999999999996</v>
      </c>
      <c r="E454" s="279">
        <v>39.149999999999991</v>
      </c>
      <c r="F454" s="279">
        <v>38.299999999999997</v>
      </c>
      <c r="G454" s="279">
        <v>36.999999999999993</v>
      </c>
      <c r="H454" s="279">
        <v>41.29999999999999</v>
      </c>
      <c r="I454" s="279">
        <v>42.599999999999987</v>
      </c>
      <c r="J454" s="279">
        <v>43.449999999999989</v>
      </c>
      <c r="K454" s="277">
        <v>41.75</v>
      </c>
      <c r="L454" s="277">
        <v>39.6</v>
      </c>
      <c r="M454" s="277">
        <v>44.078650000000003</v>
      </c>
    </row>
    <row r="455" spans="1:13">
      <c r="A455" s="268">
        <v>445</v>
      </c>
      <c r="B455" s="277" t="s">
        <v>185</v>
      </c>
      <c r="C455" s="277">
        <v>50.05</v>
      </c>
      <c r="D455" s="279">
        <v>50.016666666666673</v>
      </c>
      <c r="E455" s="279">
        <v>48.583333333333343</v>
      </c>
      <c r="F455" s="279">
        <v>47.116666666666667</v>
      </c>
      <c r="G455" s="279">
        <v>45.683333333333337</v>
      </c>
      <c r="H455" s="279">
        <v>51.483333333333348</v>
      </c>
      <c r="I455" s="279">
        <v>52.916666666666671</v>
      </c>
      <c r="J455" s="279">
        <v>54.383333333333354</v>
      </c>
      <c r="K455" s="277">
        <v>51.45</v>
      </c>
      <c r="L455" s="277">
        <v>48.55</v>
      </c>
      <c r="M455" s="277">
        <v>306.3877</v>
      </c>
    </row>
    <row r="456" spans="1:13">
      <c r="A456" s="268">
        <v>446</v>
      </c>
      <c r="B456" s="277" t="s">
        <v>186</v>
      </c>
      <c r="C456" s="277">
        <v>350.05</v>
      </c>
      <c r="D456" s="279">
        <v>353.18333333333339</v>
      </c>
      <c r="E456" s="279">
        <v>343.46666666666681</v>
      </c>
      <c r="F456" s="279">
        <v>336.88333333333344</v>
      </c>
      <c r="G456" s="279">
        <v>327.16666666666686</v>
      </c>
      <c r="H456" s="279">
        <v>359.76666666666677</v>
      </c>
      <c r="I456" s="279">
        <v>369.48333333333335</v>
      </c>
      <c r="J456" s="279">
        <v>376.06666666666672</v>
      </c>
      <c r="K456" s="277">
        <v>362.9</v>
      </c>
      <c r="L456" s="277">
        <v>346.6</v>
      </c>
      <c r="M456" s="277">
        <v>178.44237000000001</v>
      </c>
    </row>
    <row r="457" spans="1:13">
      <c r="A457" s="268">
        <v>447</v>
      </c>
      <c r="B457" s="277" t="s">
        <v>2625</v>
      </c>
      <c r="C457" s="277">
        <v>21.45</v>
      </c>
      <c r="D457" s="279">
        <v>21.600000000000005</v>
      </c>
      <c r="E457" s="279">
        <v>20.95000000000001</v>
      </c>
      <c r="F457" s="279">
        <v>20.450000000000006</v>
      </c>
      <c r="G457" s="279">
        <v>19.800000000000011</v>
      </c>
      <c r="H457" s="279">
        <v>22.100000000000009</v>
      </c>
      <c r="I457" s="279">
        <v>22.750000000000007</v>
      </c>
      <c r="J457" s="279">
        <v>23.250000000000007</v>
      </c>
      <c r="K457" s="277">
        <v>22.25</v>
      </c>
      <c r="L457" s="277">
        <v>21.1</v>
      </c>
      <c r="M457" s="277">
        <v>25.335260000000002</v>
      </c>
    </row>
    <row r="458" spans="1:13">
      <c r="A458" s="268">
        <v>448</v>
      </c>
      <c r="B458" s="277" t="s">
        <v>537</v>
      </c>
      <c r="C458" s="277">
        <v>682.9</v>
      </c>
      <c r="D458" s="279">
        <v>679.05000000000007</v>
      </c>
      <c r="E458" s="279">
        <v>673.85000000000014</v>
      </c>
      <c r="F458" s="279">
        <v>664.80000000000007</v>
      </c>
      <c r="G458" s="279">
        <v>659.60000000000014</v>
      </c>
      <c r="H458" s="279">
        <v>688.10000000000014</v>
      </c>
      <c r="I458" s="279">
        <v>693.30000000000018</v>
      </c>
      <c r="J458" s="279">
        <v>702.35000000000014</v>
      </c>
      <c r="K458" s="277">
        <v>684.25</v>
      </c>
      <c r="L458" s="277">
        <v>670</v>
      </c>
      <c r="M458" s="277">
        <v>0.11384</v>
      </c>
    </row>
    <row r="459" spans="1:13">
      <c r="A459" s="268">
        <v>449</v>
      </c>
      <c r="B459" s="277" t="s">
        <v>538</v>
      </c>
      <c r="C459" s="277">
        <v>339.55</v>
      </c>
      <c r="D459" s="279">
        <v>339.83333333333331</v>
      </c>
      <c r="E459" s="279">
        <v>335.96666666666664</v>
      </c>
      <c r="F459" s="279">
        <v>332.38333333333333</v>
      </c>
      <c r="G459" s="279">
        <v>328.51666666666665</v>
      </c>
      <c r="H459" s="279">
        <v>343.41666666666663</v>
      </c>
      <c r="I459" s="279">
        <v>347.2833333333333</v>
      </c>
      <c r="J459" s="279">
        <v>350.86666666666662</v>
      </c>
      <c r="K459" s="277">
        <v>343.7</v>
      </c>
      <c r="L459" s="277">
        <v>336.25</v>
      </c>
      <c r="M459" s="277">
        <v>3.2129999999999999E-2</v>
      </c>
    </row>
    <row r="460" spans="1:13">
      <c r="A460" s="268">
        <v>450</v>
      </c>
      <c r="B460" s="277" t="s">
        <v>187</v>
      </c>
      <c r="C460" s="277">
        <v>2190.9499999999998</v>
      </c>
      <c r="D460" s="279">
        <v>2202.0499999999997</v>
      </c>
      <c r="E460" s="279">
        <v>2173.0999999999995</v>
      </c>
      <c r="F460" s="279">
        <v>2155.2499999999995</v>
      </c>
      <c r="G460" s="279">
        <v>2126.2999999999993</v>
      </c>
      <c r="H460" s="279">
        <v>2219.8999999999996</v>
      </c>
      <c r="I460" s="279">
        <v>2248.8499999999995</v>
      </c>
      <c r="J460" s="279">
        <v>2266.6999999999998</v>
      </c>
      <c r="K460" s="277">
        <v>2231</v>
      </c>
      <c r="L460" s="277">
        <v>2184.1999999999998</v>
      </c>
      <c r="M460" s="277">
        <v>28.616980000000002</v>
      </c>
    </row>
    <row r="461" spans="1:13">
      <c r="A461" s="268">
        <v>451</v>
      </c>
      <c r="B461" s="277" t="s">
        <v>544</v>
      </c>
      <c r="C461" s="277">
        <v>1837.05</v>
      </c>
      <c r="D461" s="279">
        <v>1858.3333333333333</v>
      </c>
      <c r="E461" s="279">
        <v>1792.6666666666665</v>
      </c>
      <c r="F461" s="279">
        <v>1748.2833333333333</v>
      </c>
      <c r="G461" s="279">
        <v>1682.6166666666666</v>
      </c>
      <c r="H461" s="279">
        <v>1902.7166666666665</v>
      </c>
      <c r="I461" s="279">
        <v>1968.383333333333</v>
      </c>
      <c r="J461" s="279">
        <v>2012.7666666666664</v>
      </c>
      <c r="K461" s="277">
        <v>1924</v>
      </c>
      <c r="L461" s="277">
        <v>1813.95</v>
      </c>
      <c r="M461" s="277">
        <v>0.24167</v>
      </c>
    </row>
    <row r="462" spans="1:13">
      <c r="A462" s="268">
        <v>452</v>
      </c>
      <c r="B462" s="277" t="s">
        <v>188</v>
      </c>
      <c r="C462" s="277">
        <v>617.95000000000005</v>
      </c>
      <c r="D462" s="279">
        <v>618.65</v>
      </c>
      <c r="E462" s="279">
        <v>610.84999999999991</v>
      </c>
      <c r="F462" s="279">
        <v>603.74999999999989</v>
      </c>
      <c r="G462" s="279">
        <v>595.94999999999982</v>
      </c>
      <c r="H462" s="279">
        <v>625.75</v>
      </c>
      <c r="I462" s="279">
        <v>633.54999999999995</v>
      </c>
      <c r="J462" s="279">
        <v>640.65000000000009</v>
      </c>
      <c r="K462" s="277">
        <v>626.45000000000005</v>
      </c>
      <c r="L462" s="277">
        <v>611.54999999999995</v>
      </c>
      <c r="M462" s="277">
        <v>28.798390000000001</v>
      </c>
    </row>
    <row r="463" spans="1:13">
      <c r="A463" s="268">
        <v>453</v>
      </c>
      <c r="B463" s="277" t="s">
        <v>545</v>
      </c>
      <c r="C463" s="277">
        <v>177.05</v>
      </c>
      <c r="D463" s="279">
        <v>177.71666666666667</v>
      </c>
      <c r="E463" s="279">
        <v>175.43333333333334</v>
      </c>
      <c r="F463" s="279">
        <v>173.81666666666666</v>
      </c>
      <c r="G463" s="279">
        <v>171.53333333333333</v>
      </c>
      <c r="H463" s="279">
        <v>179.33333333333334</v>
      </c>
      <c r="I463" s="279">
        <v>181.6166666666667</v>
      </c>
      <c r="J463" s="279">
        <v>183.23333333333335</v>
      </c>
      <c r="K463" s="277">
        <v>180</v>
      </c>
      <c r="L463" s="277">
        <v>176.1</v>
      </c>
      <c r="M463" s="277">
        <v>4.3299999999999998E-2</v>
      </c>
    </row>
    <row r="464" spans="1:13">
      <c r="A464" s="268">
        <v>454</v>
      </c>
      <c r="B464" s="277" t="s">
        <v>546</v>
      </c>
      <c r="C464" s="277">
        <v>749.95</v>
      </c>
      <c r="D464" s="279">
        <v>756.2833333333333</v>
      </c>
      <c r="E464" s="279">
        <v>741.66666666666663</v>
      </c>
      <c r="F464" s="279">
        <v>733.38333333333333</v>
      </c>
      <c r="G464" s="279">
        <v>718.76666666666665</v>
      </c>
      <c r="H464" s="279">
        <v>764.56666666666661</v>
      </c>
      <c r="I464" s="279">
        <v>779.18333333333339</v>
      </c>
      <c r="J464" s="279">
        <v>787.46666666666658</v>
      </c>
      <c r="K464" s="277">
        <v>770.9</v>
      </c>
      <c r="L464" s="277">
        <v>748</v>
      </c>
      <c r="M464" s="277">
        <v>0.25849</v>
      </c>
    </row>
    <row r="465" spans="1:13">
      <c r="A465" s="268">
        <v>455</v>
      </c>
      <c r="B465" s="277" t="s">
        <v>547</v>
      </c>
      <c r="C465" s="277">
        <v>600.9</v>
      </c>
      <c r="D465" s="279">
        <v>598.61666666666667</v>
      </c>
      <c r="E465" s="279">
        <v>588.2833333333333</v>
      </c>
      <c r="F465" s="279">
        <v>575.66666666666663</v>
      </c>
      <c r="G465" s="279">
        <v>565.33333333333326</v>
      </c>
      <c r="H465" s="279">
        <v>611.23333333333335</v>
      </c>
      <c r="I465" s="279">
        <v>621.56666666666661</v>
      </c>
      <c r="J465" s="279">
        <v>634.18333333333339</v>
      </c>
      <c r="K465" s="277">
        <v>608.95000000000005</v>
      </c>
      <c r="L465" s="277">
        <v>586</v>
      </c>
      <c r="M465" s="277">
        <v>0.62268999999999997</v>
      </c>
    </row>
    <row r="466" spans="1:13">
      <c r="A466" s="268">
        <v>456</v>
      </c>
      <c r="B466" s="277" t="s">
        <v>552</v>
      </c>
      <c r="C466" s="277">
        <v>507</v>
      </c>
      <c r="D466" s="279">
        <v>507.68333333333334</v>
      </c>
      <c r="E466" s="279">
        <v>505.36666666666667</v>
      </c>
      <c r="F466" s="279">
        <v>503.73333333333335</v>
      </c>
      <c r="G466" s="279">
        <v>501.41666666666669</v>
      </c>
      <c r="H466" s="279">
        <v>509.31666666666666</v>
      </c>
      <c r="I466" s="279">
        <v>511.63333333333338</v>
      </c>
      <c r="J466" s="279">
        <v>513.26666666666665</v>
      </c>
      <c r="K466" s="277">
        <v>510</v>
      </c>
      <c r="L466" s="277">
        <v>506.05</v>
      </c>
      <c r="M466" s="277">
        <v>0.67935999999999996</v>
      </c>
    </row>
    <row r="467" spans="1:13">
      <c r="A467" s="268">
        <v>457</v>
      </c>
      <c r="B467" s="277" t="s">
        <v>548</v>
      </c>
      <c r="C467" s="277">
        <v>40.65</v>
      </c>
      <c r="D467" s="279">
        <v>40.85</v>
      </c>
      <c r="E467" s="279">
        <v>38.450000000000003</v>
      </c>
      <c r="F467" s="279">
        <v>36.25</v>
      </c>
      <c r="G467" s="279">
        <v>33.85</v>
      </c>
      <c r="H467" s="279">
        <v>43.050000000000004</v>
      </c>
      <c r="I467" s="279">
        <v>45.449999999999996</v>
      </c>
      <c r="J467" s="279">
        <v>47.650000000000006</v>
      </c>
      <c r="K467" s="277">
        <v>43.25</v>
      </c>
      <c r="L467" s="277">
        <v>38.65</v>
      </c>
      <c r="M467" s="277">
        <v>30.084679999999999</v>
      </c>
    </row>
    <row r="468" spans="1:13">
      <c r="A468" s="268">
        <v>458</v>
      </c>
      <c r="B468" s="277" t="s">
        <v>549</v>
      </c>
      <c r="C468" s="277">
        <v>1027.8</v>
      </c>
      <c r="D468" s="279">
        <v>1034.1333333333334</v>
      </c>
      <c r="E468" s="279">
        <v>1016.2666666666669</v>
      </c>
      <c r="F468" s="279">
        <v>1004.7333333333335</v>
      </c>
      <c r="G468" s="279">
        <v>986.8666666666669</v>
      </c>
      <c r="H468" s="279">
        <v>1045.666666666667</v>
      </c>
      <c r="I468" s="279">
        <v>1063.5333333333333</v>
      </c>
      <c r="J468" s="279">
        <v>1075.0666666666668</v>
      </c>
      <c r="K468" s="277">
        <v>1052</v>
      </c>
      <c r="L468" s="277">
        <v>1022.6</v>
      </c>
      <c r="M468" s="277">
        <v>0.31990000000000002</v>
      </c>
    </row>
    <row r="469" spans="1:13">
      <c r="A469" s="268">
        <v>459</v>
      </c>
      <c r="B469" s="277" t="s">
        <v>189</v>
      </c>
      <c r="C469" s="277">
        <v>1057.7</v>
      </c>
      <c r="D469" s="279">
        <v>1046.4166666666667</v>
      </c>
      <c r="E469" s="279">
        <v>1026.8833333333334</v>
      </c>
      <c r="F469" s="279">
        <v>996.06666666666672</v>
      </c>
      <c r="G469" s="279">
        <v>976.53333333333342</v>
      </c>
      <c r="H469" s="279">
        <v>1077.2333333333336</v>
      </c>
      <c r="I469" s="279">
        <v>1096.7666666666669</v>
      </c>
      <c r="J469" s="279">
        <v>1127.5833333333335</v>
      </c>
      <c r="K469" s="277">
        <v>1065.95</v>
      </c>
      <c r="L469" s="277">
        <v>1015.6</v>
      </c>
      <c r="M469" s="277">
        <v>76.425629999999998</v>
      </c>
    </row>
    <row r="470" spans="1:13">
      <c r="A470" s="268">
        <v>460</v>
      </c>
      <c r="B470" s="277" t="s">
        <v>190</v>
      </c>
      <c r="C470" s="277">
        <v>2337.9</v>
      </c>
      <c r="D470" s="279">
        <v>2356.9333333333334</v>
      </c>
      <c r="E470" s="279">
        <v>2310.9666666666667</v>
      </c>
      <c r="F470" s="279">
        <v>2284.0333333333333</v>
      </c>
      <c r="G470" s="279">
        <v>2238.0666666666666</v>
      </c>
      <c r="H470" s="279">
        <v>2383.8666666666668</v>
      </c>
      <c r="I470" s="279">
        <v>2429.8333333333339</v>
      </c>
      <c r="J470" s="279">
        <v>2456.7666666666669</v>
      </c>
      <c r="K470" s="277">
        <v>2402.9</v>
      </c>
      <c r="L470" s="277">
        <v>2330</v>
      </c>
      <c r="M470" s="277">
        <v>3.3433899999999999</v>
      </c>
    </row>
    <row r="471" spans="1:13">
      <c r="A471" s="268">
        <v>461</v>
      </c>
      <c r="B471" s="277" t="s">
        <v>191</v>
      </c>
      <c r="C471" s="277">
        <v>319.5</v>
      </c>
      <c r="D471" s="279">
        <v>320.46666666666664</v>
      </c>
      <c r="E471" s="279">
        <v>316.13333333333327</v>
      </c>
      <c r="F471" s="279">
        <v>312.76666666666665</v>
      </c>
      <c r="G471" s="279">
        <v>308.43333333333328</v>
      </c>
      <c r="H471" s="279">
        <v>323.83333333333326</v>
      </c>
      <c r="I471" s="279">
        <v>328.16666666666663</v>
      </c>
      <c r="J471" s="279">
        <v>331.53333333333325</v>
      </c>
      <c r="K471" s="277">
        <v>324.8</v>
      </c>
      <c r="L471" s="277">
        <v>317.10000000000002</v>
      </c>
      <c r="M471" s="277">
        <v>26.741299999999999</v>
      </c>
    </row>
    <row r="472" spans="1:13">
      <c r="A472" s="268">
        <v>462</v>
      </c>
      <c r="B472" s="277" t="s">
        <v>550</v>
      </c>
      <c r="C472" s="277">
        <v>603.35</v>
      </c>
      <c r="D472" s="279">
        <v>603.94999999999993</v>
      </c>
      <c r="E472" s="279">
        <v>595.89999999999986</v>
      </c>
      <c r="F472" s="279">
        <v>588.44999999999993</v>
      </c>
      <c r="G472" s="279">
        <v>580.39999999999986</v>
      </c>
      <c r="H472" s="279">
        <v>611.39999999999986</v>
      </c>
      <c r="I472" s="279">
        <v>619.44999999999982</v>
      </c>
      <c r="J472" s="279">
        <v>626.89999999999986</v>
      </c>
      <c r="K472" s="277">
        <v>612</v>
      </c>
      <c r="L472" s="277">
        <v>596.5</v>
      </c>
      <c r="M472" s="277">
        <v>1.68754</v>
      </c>
    </row>
    <row r="473" spans="1:13">
      <c r="A473" s="268">
        <v>463</v>
      </c>
      <c r="B473" s="277" t="s">
        <v>551</v>
      </c>
      <c r="C473" s="277">
        <v>6.2</v>
      </c>
      <c r="D473" s="279">
        <v>6.2</v>
      </c>
      <c r="E473" s="279">
        <v>6.15</v>
      </c>
      <c r="F473" s="279">
        <v>6.1000000000000005</v>
      </c>
      <c r="G473" s="279">
        <v>6.0500000000000007</v>
      </c>
      <c r="H473" s="279">
        <v>6.25</v>
      </c>
      <c r="I473" s="279">
        <v>6.2999999999999989</v>
      </c>
      <c r="J473" s="279">
        <v>6.35</v>
      </c>
      <c r="K473" s="277">
        <v>6.25</v>
      </c>
      <c r="L473" s="277">
        <v>6.15</v>
      </c>
      <c r="M473" s="277">
        <v>38.423029999999997</v>
      </c>
    </row>
    <row r="474" spans="1:13">
      <c r="A474" s="268">
        <v>464</v>
      </c>
      <c r="B474" s="277" t="s">
        <v>704</v>
      </c>
      <c r="C474" s="277">
        <v>65.7</v>
      </c>
      <c r="D474" s="279">
        <v>65.816666666666663</v>
      </c>
      <c r="E474" s="279">
        <v>64.433333333333323</v>
      </c>
      <c r="F474" s="279">
        <v>63.166666666666657</v>
      </c>
      <c r="G474" s="279">
        <v>61.783333333333317</v>
      </c>
      <c r="H474" s="279">
        <v>67.083333333333329</v>
      </c>
      <c r="I474" s="279">
        <v>68.466666666666654</v>
      </c>
      <c r="J474" s="279">
        <v>69.733333333333334</v>
      </c>
      <c r="K474" s="277">
        <v>67.2</v>
      </c>
      <c r="L474" s="277">
        <v>64.55</v>
      </c>
      <c r="M474" s="277">
        <v>0.88834000000000002</v>
      </c>
    </row>
    <row r="475" spans="1:13">
      <c r="A475" s="268">
        <v>465</v>
      </c>
      <c r="B475" s="277" t="s">
        <v>539</v>
      </c>
      <c r="C475" s="277">
        <v>5507.5</v>
      </c>
      <c r="D475" s="279">
        <v>5581.166666666667</v>
      </c>
      <c r="E475" s="279">
        <v>5426.3333333333339</v>
      </c>
      <c r="F475" s="279">
        <v>5345.166666666667</v>
      </c>
      <c r="G475" s="279">
        <v>5190.3333333333339</v>
      </c>
      <c r="H475" s="279">
        <v>5662.3333333333339</v>
      </c>
      <c r="I475" s="279">
        <v>5817.1666666666679</v>
      </c>
      <c r="J475" s="279">
        <v>5898.3333333333339</v>
      </c>
      <c r="K475" s="277">
        <v>5736</v>
      </c>
      <c r="L475" s="277">
        <v>5500</v>
      </c>
      <c r="M475" s="277">
        <v>4.3369999999999999E-2</v>
      </c>
    </row>
    <row r="476" spans="1:13">
      <c r="A476" s="268">
        <v>466</v>
      </c>
      <c r="B476" s="245" t="s">
        <v>541</v>
      </c>
      <c r="C476" s="277">
        <v>35.6</v>
      </c>
      <c r="D476" s="279">
        <v>37.483333333333341</v>
      </c>
      <c r="E476" s="279">
        <v>33.26666666666668</v>
      </c>
      <c r="F476" s="279">
        <v>30.933333333333337</v>
      </c>
      <c r="G476" s="279">
        <v>26.716666666666676</v>
      </c>
      <c r="H476" s="279">
        <v>39.816666666666684</v>
      </c>
      <c r="I476" s="279">
        <v>44.033333333333339</v>
      </c>
      <c r="J476" s="279">
        <v>46.366666666666688</v>
      </c>
      <c r="K476" s="277">
        <v>41.7</v>
      </c>
      <c r="L476" s="277">
        <v>35.15</v>
      </c>
      <c r="M476" s="277">
        <v>609.19493</v>
      </c>
    </row>
    <row r="477" spans="1:13">
      <c r="A477" s="268">
        <v>467</v>
      </c>
      <c r="B477" s="245" t="s">
        <v>192</v>
      </c>
      <c r="C477" s="277">
        <v>397.85</v>
      </c>
      <c r="D477" s="279">
        <v>397.7833333333333</v>
      </c>
      <c r="E477" s="279">
        <v>390.06666666666661</v>
      </c>
      <c r="F477" s="279">
        <v>382.2833333333333</v>
      </c>
      <c r="G477" s="279">
        <v>374.56666666666661</v>
      </c>
      <c r="H477" s="279">
        <v>405.56666666666661</v>
      </c>
      <c r="I477" s="279">
        <v>413.2833333333333</v>
      </c>
      <c r="J477" s="279">
        <v>421.06666666666661</v>
      </c>
      <c r="K477" s="277">
        <v>405.5</v>
      </c>
      <c r="L477" s="277">
        <v>390</v>
      </c>
      <c r="M477" s="277">
        <v>22.670750000000002</v>
      </c>
    </row>
    <row r="478" spans="1:13">
      <c r="A478" s="268">
        <v>468</v>
      </c>
      <c r="B478" s="245" t="s">
        <v>540</v>
      </c>
      <c r="C478" s="277">
        <v>205.5</v>
      </c>
      <c r="D478" s="279">
        <v>204.91666666666666</v>
      </c>
      <c r="E478" s="279">
        <v>201.13333333333333</v>
      </c>
      <c r="F478" s="279">
        <v>196.76666666666668</v>
      </c>
      <c r="G478" s="279">
        <v>192.98333333333335</v>
      </c>
      <c r="H478" s="279">
        <v>209.2833333333333</v>
      </c>
      <c r="I478" s="279">
        <v>213.06666666666666</v>
      </c>
      <c r="J478" s="279">
        <v>217.43333333333328</v>
      </c>
      <c r="K478" s="277">
        <v>208.7</v>
      </c>
      <c r="L478" s="277">
        <v>200.55</v>
      </c>
      <c r="M478" s="277">
        <v>0.66757</v>
      </c>
    </row>
    <row r="479" spans="1:13">
      <c r="A479" s="268">
        <v>469</v>
      </c>
      <c r="B479" s="245" t="s">
        <v>193</v>
      </c>
      <c r="C479" s="277">
        <v>989.8</v>
      </c>
      <c r="D479" s="279">
        <v>990.55000000000007</v>
      </c>
      <c r="E479" s="279">
        <v>972.10000000000014</v>
      </c>
      <c r="F479" s="279">
        <v>954.40000000000009</v>
      </c>
      <c r="G479" s="279">
        <v>935.95000000000016</v>
      </c>
      <c r="H479" s="279">
        <v>1008.2500000000001</v>
      </c>
      <c r="I479" s="279">
        <v>1026.7000000000003</v>
      </c>
      <c r="J479" s="279">
        <v>1044.4000000000001</v>
      </c>
      <c r="K479" s="277">
        <v>1009</v>
      </c>
      <c r="L479" s="277">
        <v>972.85</v>
      </c>
      <c r="M479" s="277">
        <v>7.7945099999999998</v>
      </c>
    </row>
    <row r="480" spans="1:13">
      <c r="A480" s="268">
        <v>470</v>
      </c>
      <c r="B480" s="245" t="s">
        <v>553</v>
      </c>
      <c r="C480" s="277">
        <v>14.15</v>
      </c>
      <c r="D480" s="279">
        <v>14.1</v>
      </c>
      <c r="E480" s="279">
        <v>13.549999999999999</v>
      </c>
      <c r="F480" s="279">
        <v>12.95</v>
      </c>
      <c r="G480" s="279">
        <v>12.399999999999999</v>
      </c>
      <c r="H480" s="279">
        <v>14.7</v>
      </c>
      <c r="I480" s="279">
        <v>15.25</v>
      </c>
      <c r="J480" s="279">
        <v>15.85</v>
      </c>
      <c r="K480" s="277">
        <v>14.65</v>
      </c>
      <c r="L480" s="277">
        <v>13.5</v>
      </c>
      <c r="M480" s="277">
        <v>33.503680000000003</v>
      </c>
    </row>
    <row r="481" spans="1:13">
      <c r="A481" s="268">
        <v>471</v>
      </c>
      <c r="B481" s="245" t="s">
        <v>554</v>
      </c>
      <c r="C481" s="277">
        <v>267.8</v>
      </c>
      <c r="D481" s="279">
        <v>268.59999999999997</v>
      </c>
      <c r="E481" s="279">
        <v>263.19999999999993</v>
      </c>
      <c r="F481" s="279">
        <v>258.59999999999997</v>
      </c>
      <c r="G481" s="279">
        <v>253.19999999999993</v>
      </c>
      <c r="H481" s="279">
        <v>273.19999999999993</v>
      </c>
      <c r="I481" s="279">
        <v>278.59999999999991</v>
      </c>
      <c r="J481" s="279">
        <v>283.19999999999993</v>
      </c>
      <c r="K481" s="277">
        <v>274</v>
      </c>
      <c r="L481" s="277">
        <v>264</v>
      </c>
      <c r="M481" s="277">
        <v>2.04887</v>
      </c>
    </row>
    <row r="482" spans="1:13">
      <c r="A482" s="268">
        <v>472</v>
      </c>
      <c r="B482" s="245" t="s">
        <v>194</v>
      </c>
      <c r="C482" s="277">
        <v>253.45</v>
      </c>
      <c r="D482" s="279">
        <v>253.61666666666667</v>
      </c>
      <c r="E482" s="279">
        <v>247.93333333333334</v>
      </c>
      <c r="F482" s="277">
        <v>242.41666666666666</v>
      </c>
      <c r="G482" s="279">
        <v>236.73333333333332</v>
      </c>
      <c r="H482" s="279">
        <v>259.13333333333333</v>
      </c>
      <c r="I482" s="277">
        <v>264.81666666666672</v>
      </c>
      <c r="J482" s="279">
        <v>270.33333333333337</v>
      </c>
      <c r="K482" s="279">
        <v>259.3</v>
      </c>
      <c r="L482" s="277">
        <v>248.1</v>
      </c>
      <c r="M482" s="279">
        <v>49.85765</v>
      </c>
    </row>
    <row r="483" spans="1:13">
      <c r="A483" s="268">
        <v>473</v>
      </c>
      <c r="B483" s="245" t="s">
        <v>195</v>
      </c>
      <c r="C483" s="277">
        <v>3862.65</v>
      </c>
      <c r="D483" s="279">
        <v>3868.5166666666664</v>
      </c>
      <c r="E483" s="279">
        <v>3832.0333333333328</v>
      </c>
      <c r="F483" s="277">
        <v>3801.4166666666665</v>
      </c>
      <c r="G483" s="279">
        <v>3764.9333333333329</v>
      </c>
      <c r="H483" s="279">
        <v>3899.1333333333328</v>
      </c>
      <c r="I483" s="277">
        <v>3935.6166666666663</v>
      </c>
      <c r="J483" s="279">
        <v>3966.2333333333327</v>
      </c>
      <c r="K483" s="279">
        <v>3905</v>
      </c>
      <c r="L483" s="277">
        <v>3837.9</v>
      </c>
      <c r="M483" s="279">
        <v>4.3323700000000001</v>
      </c>
    </row>
    <row r="484" spans="1:13">
      <c r="A484" s="268">
        <v>474</v>
      </c>
      <c r="B484" s="245" t="s">
        <v>196</v>
      </c>
      <c r="C484" s="245">
        <v>30.8</v>
      </c>
      <c r="D484" s="289">
        <v>30.900000000000002</v>
      </c>
      <c r="E484" s="289">
        <v>30.450000000000003</v>
      </c>
      <c r="F484" s="289">
        <v>30.1</v>
      </c>
      <c r="G484" s="289">
        <v>29.650000000000002</v>
      </c>
      <c r="H484" s="289">
        <v>31.250000000000004</v>
      </c>
      <c r="I484" s="289">
        <v>31.7</v>
      </c>
      <c r="J484" s="289">
        <v>32.050000000000004</v>
      </c>
      <c r="K484" s="289">
        <v>31.35</v>
      </c>
      <c r="L484" s="289">
        <v>30.55</v>
      </c>
      <c r="M484" s="289">
        <v>22.619589999999999</v>
      </c>
    </row>
    <row r="485" spans="1:13">
      <c r="A485" s="268">
        <v>475</v>
      </c>
      <c r="B485" s="245" t="s">
        <v>197</v>
      </c>
      <c r="C485" s="245">
        <v>460.25</v>
      </c>
      <c r="D485" s="289">
        <v>457.48333333333335</v>
      </c>
      <c r="E485" s="289">
        <v>450.4666666666667</v>
      </c>
      <c r="F485" s="289">
        <v>440.68333333333334</v>
      </c>
      <c r="G485" s="289">
        <v>433.66666666666669</v>
      </c>
      <c r="H485" s="289">
        <v>467.26666666666671</v>
      </c>
      <c r="I485" s="289">
        <v>474.28333333333336</v>
      </c>
      <c r="J485" s="289">
        <v>484.06666666666672</v>
      </c>
      <c r="K485" s="289">
        <v>464.5</v>
      </c>
      <c r="L485" s="289">
        <v>447.7</v>
      </c>
      <c r="M485" s="289">
        <v>44.31711</v>
      </c>
    </row>
    <row r="486" spans="1:13">
      <c r="A486" s="268">
        <v>476</v>
      </c>
      <c r="B486" s="245" t="s">
        <v>560</v>
      </c>
      <c r="C486" s="289">
        <v>1337</v>
      </c>
      <c r="D486" s="289">
        <v>1333.3333333333333</v>
      </c>
      <c r="E486" s="289">
        <v>1316.6666666666665</v>
      </c>
      <c r="F486" s="289">
        <v>1296.3333333333333</v>
      </c>
      <c r="G486" s="289">
        <v>1279.6666666666665</v>
      </c>
      <c r="H486" s="289">
        <v>1353.6666666666665</v>
      </c>
      <c r="I486" s="289">
        <v>1370.333333333333</v>
      </c>
      <c r="J486" s="289">
        <v>1390.6666666666665</v>
      </c>
      <c r="K486" s="289">
        <v>1350</v>
      </c>
      <c r="L486" s="289">
        <v>1313</v>
      </c>
      <c r="M486" s="289">
        <v>0.11649</v>
      </c>
    </row>
    <row r="487" spans="1:13">
      <c r="A487" s="268">
        <v>477</v>
      </c>
      <c r="B487" s="245" t="s">
        <v>561</v>
      </c>
      <c r="C487" s="289">
        <v>28.85</v>
      </c>
      <c r="D487" s="289">
        <v>28.566666666666666</v>
      </c>
      <c r="E487" s="289">
        <v>28.283333333333331</v>
      </c>
      <c r="F487" s="289">
        <v>27.716666666666665</v>
      </c>
      <c r="G487" s="289">
        <v>27.43333333333333</v>
      </c>
      <c r="H487" s="289">
        <v>29.133333333333333</v>
      </c>
      <c r="I487" s="289">
        <v>29.416666666666671</v>
      </c>
      <c r="J487" s="289">
        <v>29.983333333333334</v>
      </c>
      <c r="K487" s="289">
        <v>28.85</v>
      </c>
      <c r="L487" s="289">
        <v>28</v>
      </c>
      <c r="M487" s="289">
        <v>27.121600000000001</v>
      </c>
    </row>
    <row r="488" spans="1:13">
      <c r="A488" s="268">
        <v>478</v>
      </c>
      <c r="B488" s="245" t="s">
        <v>285</v>
      </c>
      <c r="C488" s="289">
        <v>198.5</v>
      </c>
      <c r="D488" s="289">
        <v>200.01666666666665</v>
      </c>
      <c r="E488" s="289">
        <v>195.0333333333333</v>
      </c>
      <c r="F488" s="289">
        <v>191.56666666666666</v>
      </c>
      <c r="G488" s="289">
        <v>186.58333333333331</v>
      </c>
      <c r="H488" s="289">
        <v>203.48333333333329</v>
      </c>
      <c r="I488" s="289">
        <v>208.46666666666664</v>
      </c>
      <c r="J488" s="289">
        <v>211.93333333333328</v>
      </c>
      <c r="K488" s="289">
        <v>205</v>
      </c>
      <c r="L488" s="289">
        <v>196.55</v>
      </c>
      <c r="M488" s="289">
        <v>1.9029499999999999</v>
      </c>
    </row>
    <row r="489" spans="1:13">
      <c r="A489" s="268">
        <v>479</v>
      </c>
      <c r="B489" s="245" t="s">
        <v>563</v>
      </c>
      <c r="C489" s="289">
        <v>713.9</v>
      </c>
      <c r="D489" s="289">
        <v>718</v>
      </c>
      <c r="E489" s="289">
        <v>704</v>
      </c>
      <c r="F489" s="289">
        <v>694.1</v>
      </c>
      <c r="G489" s="289">
        <v>680.1</v>
      </c>
      <c r="H489" s="289">
        <v>727.9</v>
      </c>
      <c r="I489" s="289">
        <v>741.9</v>
      </c>
      <c r="J489" s="289">
        <v>751.8</v>
      </c>
      <c r="K489" s="289">
        <v>732</v>
      </c>
      <c r="L489" s="289">
        <v>708.1</v>
      </c>
      <c r="M489" s="289">
        <v>5.09063</v>
      </c>
    </row>
    <row r="490" spans="1:13">
      <c r="A490" s="268">
        <v>480</v>
      </c>
      <c r="B490" s="245" t="s">
        <v>198</v>
      </c>
      <c r="C490" s="289">
        <v>112.1</v>
      </c>
      <c r="D490" s="289">
        <v>113.23333333333333</v>
      </c>
      <c r="E490" s="289">
        <v>108.56666666666666</v>
      </c>
      <c r="F490" s="289">
        <v>105.03333333333333</v>
      </c>
      <c r="G490" s="289">
        <v>100.36666666666666</v>
      </c>
      <c r="H490" s="289">
        <v>116.76666666666667</v>
      </c>
      <c r="I490" s="289">
        <v>121.43333333333332</v>
      </c>
      <c r="J490" s="289">
        <v>124.96666666666667</v>
      </c>
      <c r="K490" s="289">
        <v>117.9</v>
      </c>
      <c r="L490" s="289">
        <v>109.7</v>
      </c>
      <c r="M490" s="289">
        <v>505.80592000000001</v>
      </c>
    </row>
    <row r="491" spans="1:13">
      <c r="A491" s="268">
        <v>481</v>
      </c>
      <c r="B491" s="245" t="s">
        <v>564</v>
      </c>
      <c r="C491" s="289">
        <v>1082.9000000000001</v>
      </c>
      <c r="D491" s="289">
        <v>1085.5666666666666</v>
      </c>
      <c r="E491" s="289">
        <v>1058.3333333333333</v>
      </c>
      <c r="F491" s="289">
        <v>1033.7666666666667</v>
      </c>
      <c r="G491" s="289">
        <v>1006.5333333333333</v>
      </c>
      <c r="H491" s="289">
        <v>1110.1333333333332</v>
      </c>
      <c r="I491" s="289">
        <v>1137.3666666666668</v>
      </c>
      <c r="J491" s="289">
        <v>1161.9333333333332</v>
      </c>
      <c r="K491" s="289">
        <v>1112.8</v>
      </c>
      <c r="L491" s="289">
        <v>1061</v>
      </c>
      <c r="M491" s="289">
        <v>1.3849800000000001</v>
      </c>
    </row>
    <row r="492" spans="1:13">
      <c r="A492" s="268">
        <v>482</v>
      </c>
      <c r="B492" s="245" t="s">
        <v>284</v>
      </c>
      <c r="C492" s="289">
        <v>170.95</v>
      </c>
      <c r="D492" s="289">
        <v>171.85</v>
      </c>
      <c r="E492" s="289">
        <v>169.79999999999998</v>
      </c>
      <c r="F492" s="289">
        <v>168.64999999999998</v>
      </c>
      <c r="G492" s="289">
        <v>166.59999999999997</v>
      </c>
      <c r="H492" s="289">
        <v>173</v>
      </c>
      <c r="I492" s="289">
        <v>175.05</v>
      </c>
      <c r="J492" s="289">
        <v>176.20000000000002</v>
      </c>
      <c r="K492" s="289">
        <v>173.9</v>
      </c>
      <c r="L492" s="289">
        <v>170.7</v>
      </c>
      <c r="M492" s="289">
        <v>1.5008300000000001</v>
      </c>
    </row>
    <row r="493" spans="1:13">
      <c r="A493" s="268">
        <v>483</v>
      </c>
      <c r="B493" s="245" t="s">
        <v>565</v>
      </c>
      <c r="C493" s="289">
        <v>977.4</v>
      </c>
      <c r="D493" s="289">
        <v>981.08333333333337</v>
      </c>
      <c r="E493" s="289">
        <v>966.31666666666672</v>
      </c>
      <c r="F493" s="289">
        <v>955.23333333333335</v>
      </c>
      <c r="G493" s="289">
        <v>940.4666666666667</v>
      </c>
      <c r="H493" s="289">
        <v>992.16666666666674</v>
      </c>
      <c r="I493" s="289">
        <v>1006.9333333333334</v>
      </c>
      <c r="J493" s="289">
        <v>1018.0166666666668</v>
      </c>
      <c r="K493" s="289">
        <v>995.85</v>
      </c>
      <c r="L493" s="289">
        <v>970</v>
      </c>
      <c r="M493" s="289">
        <v>0.62458999999999998</v>
      </c>
    </row>
    <row r="494" spans="1:13">
      <c r="A494" s="268">
        <v>484</v>
      </c>
      <c r="B494" s="245" t="s">
        <v>556</v>
      </c>
      <c r="C494" s="289">
        <v>304.75</v>
      </c>
      <c r="D494" s="289">
        <v>297.7833333333333</v>
      </c>
      <c r="E494" s="289">
        <v>286.16666666666663</v>
      </c>
      <c r="F494" s="289">
        <v>267.58333333333331</v>
      </c>
      <c r="G494" s="289">
        <v>255.96666666666664</v>
      </c>
      <c r="H494" s="289">
        <v>316.36666666666662</v>
      </c>
      <c r="I494" s="289">
        <v>327.98333333333329</v>
      </c>
      <c r="J494" s="289">
        <v>346.56666666666661</v>
      </c>
      <c r="K494" s="289">
        <v>309.39999999999998</v>
      </c>
      <c r="L494" s="289">
        <v>279.2</v>
      </c>
      <c r="M494" s="289">
        <v>40.770890000000001</v>
      </c>
    </row>
    <row r="495" spans="1:13">
      <c r="A495" s="268">
        <v>485</v>
      </c>
      <c r="B495" s="245" t="s">
        <v>555</v>
      </c>
      <c r="C495" s="289">
        <v>1789.4</v>
      </c>
      <c r="D495" s="289">
        <v>1794.8</v>
      </c>
      <c r="E495" s="289">
        <v>1769.6</v>
      </c>
      <c r="F495" s="289">
        <v>1749.8</v>
      </c>
      <c r="G495" s="289">
        <v>1724.6</v>
      </c>
      <c r="H495" s="289">
        <v>1814.6</v>
      </c>
      <c r="I495" s="289">
        <v>1839.8000000000002</v>
      </c>
      <c r="J495" s="289">
        <v>1859.6</v>
      </c>
      <c r="K495" s="289">
        <v>1820</v>
      </c>
      <c r="L495" s="289">
        <v>1775</v>
      </c>
      <c r="M495" s="289">
        <v>5.1520000000000003E-2</v>
      </c>
    </row>
    <row r="496" spans="1:13">
      <c r="A496" s="268">
        <v>486</v>
      </c>
      <c r="B496" s="245" t="s">
        <v>199</v>
      </c>
      <c r="C496" s="289">
        <v>595.6</v>
      </c>
      <c r="D496" s="289">
        <v>597.03333333333342</v>
      </c>
      <c r="E496" s="289">
        <v>588.61666666666679</v>
      </c>
      <c r="F496" s="289">
        <v>581.63333333333333</v>
      </c>
      <c r="G496" s="289">
        <v>573.2166666666667</v>
      </c>
      <c r="H496" s="289">
        <v>604.01666666666688</v>
      </c>
      <c r="I496" s="289">
        <v>612.43333333333362</v>
      </c>
      <c r="J496" s="289">
        <v>619.41666666666697</v>
      </c>
      <c r="K496" s="289">
        <v>605.45000000000005</v>
      </c>
      <c r="L496" s="289">
        <v>590.04999999999995</v>
      </c>
      <c r="M496" s="289">
        <v>21.65035</v>
      </c>
    </row>
    <row r="497" spans="1:13">
      <c r="A497" s="268">
        <v>487</v>
      </c>
      <c r="B497" s="245" t="s">
        <v>557</v>
      </c>
      <c r="C497" s="289">
        <v>153.05000000000001</v>
      </c>
      <c r="D497" s="289">
        <v>153.96666666666667</v>
      </c>
      <c r="E497" s="289">
        <v>151.13333333333333</v>
      </c>
      <c r="F497" s="289">
        <v>149.21666666666667</v>
      </c>
      <c r="G497" s="289">
        <v>146.38333333333333</v>
      </c>
      <c r="H497" s="289">
        <v>155.88333333333333</v>
      </c>
      <c r="I497" s="289">
        <v>158.71666666666664</v>
      </c>
      <c r="J497" s="289">
        <v>160.63333333333333</v>
      </c>
      <c r="K497" s="289">
        <v>156.80000000000001</v>
      </c>
      <c r="L497" s="289">
        <v>152.05000000000001</v>
      </c>
      <c r="M497" s="289">
        <v>0.52559999999999996</v>
      </c>
    </row>
    <row r="498" spans="1:13">
      <c r="A498" s="268">
        <v>488</v>
      </c>
      <c r="B498" s="245" t="s">
        <v>558</v>
      </c>
      <c r="C498" s="289">
        <v>3172.5</v>
      </c>
      <c r="D498" s="289">
        <v>3189.9833333333336</v>
      </c>
      <c r="E498" s="289">
        <v>3102.5166666666673</v>
      </c>
      <c r="F498" s="289">
        <v>3032.5333333333338</v>
      </c>
      <c r="G498" s="289">
        <v>2945.0666666666675</v>
      </c>
      <c r="H498" s="289">
        <v>3259.9666666666672</v>
      </c>
      <c r="I498" s="289">
        <v>3347.4333333333334</v>
      </c>
      <c r="J498" s="289">
        <v>3417.416666666667</v>
      </c>
      <c r="K498" s="289">
        <v>3277.45</v>
      </c>
      <c r="L498" s="289">
        <v>3120</v>
      </c>
      <c r="M498" s="289">
        <v>0.22971</v>
      </c>
    </row>
    <row r="499" spans="1:13">
      <c r="A499" s="268">
        <v>489</v>
      </c>
      <c r="B499" s="245" t="s">
        <v>562</v>
      </c>
      <c r="C499" s="289">
        <v>641.04999999999995</v>
      </c>
      <c r="D499" s="289">
        <v>640.0333333333333</v>
      </c>
      <c r="E499" s="289">
        <v>632.11666666666656</v>
      </c>
      <c r="F499" s="289">
        <v>623.18333333333328</v>
      </c>
      <c r="G499" s="289">
        <v>615.26666666666654</v>
      </c>
      <c r="H499" s="289">
        <v>648.96666666666658</v>
      </c>
      <c r="I499" s="289">
        <v>656.88333333333333</v>
      </c>
      <c r="J499" s="289">
        <v>665.81666666666661</v>
      </c>
      <c r="K499" s="289">
        <v>647.95000000000005</v>
      </c>
      <c r="L499" s="289">
        <v>631.1</v>
      </c>
      <c r="M499" s="289">
        <v>2.4802399999999998</v>
      </c>
    </row>
    <row r="500" spans="1:13">
      <c r="A500" s="268">
        <v>490</v>
      </c>
      <c r="B500" s="245" t="s">
        <v>559</v>
      </c>
      <c r="C500" s="289">
        <v>125.1</v>
      </c>
      <c r="D500" s="289">
        <v>125.09999999999998</v>
      </c>
      <c r="E500" s="289">
        <v>125.09999999999997</v>
      </c>
      <c r="F500" s="289">
        <v>125.09999999999998</v>
      </c>
      <c r="G500" s="289">
        <v>125.09999999999997</v>
      </c>
      <c r="H500" s="289">
        <v>125.09999999999997</v>
      </c>
      <c r="I500" s="289">
        <v>125.1</v>
      </c>
      <c r="J500" s="289">
        <v>125.09999999999997</v>
      </c>
      <c r="K500" s="289">
        <v>125.1</v>
      </c>
      <c r="L500" s="289">
        <v>125.1</v>
      </c>
      <c r="M500" s="289">
        <v>1.0816300000000001</v>
      </c>
    </row>
    <row r="501" spans="1:13">
      <c r="A501" s="268">
        <v>491</v>
      </c>
      <c r="B501" s="245" t="s">
        <v>566</v>
      </c>
      <c r="C501" s="289">
        <v>6932.9</v>
      </c>
      <c r="D501" s="289">
        <v>6930.3166666666666</v>
      </c>
      <c r="E501" s="289">
        <v>6922.6333333333332</v>
      </c>
      <c r="F501" s="289">
        <v>6912.3666666666668</v>
      </c>
      <c r="G501" s="289">
        <v>6904.6833333333334</v>
      </c>
      <c r="H501" s="289">
        <v>6940.583333333333</v>
      </c>
      <c r="I501" s="289">
        <v>6948.2666666666655</v>
      </c>
      <c r="J501" s="289">
        <v>6958.5333333333328</v>
      </c>
      <c r="K501" s="289">
        <v>6938</v>
      </c>
      <c r="L501" s="289">
        <v>6920.05</v>
      </c>
      <c r="M501" s="289">
        <v>1.9800000000000002E-2</v>
      </c>
    </row>
    <row r="502" spans="1:13">
      <c r="A502" s="268">
        <v>492</v>
      </c>
      <c r="B502" s="245" t="s">
        <v>567</v>
      </c>
      <c r="C502" s="289">
        <v>81.55</v>
      </c>
      <c r="D502" s="289">
        <v>81.633333333333326</v>
      </c>
      <c r="E502" s="289">
        <v>80.716666666666654</v>
      </c>
      <c r="F502" s="289">
        <v>79.883333333333326</v>
      </c>
      <c r="G502" s="289">
        <v>78.966666666666654</v>
      </c>
      <c r="H502" s="289">
        <v>82.466666666666654</v>
      </c>
      <c r="I502" s="289">
        <v>83.38333333333334</v>
      </c>
      <c r="J502" s="289">
        <v>84.216666666666654</v>
      </c>
      <c r="K502" s="289">
        <v>82.55</v>
      </c>
      <c r="L502" s="289">
        <v>80.8</v>
      </c>
      <c r="M502" s="289">
        <v>4.20214</v>
      </c>
    </row>
    <row r="503" spans="1:13">
      <c r="A503" s="268">
        <v>493</v>
      </c>
      <c r="B503" s="245" t="s">
        <v>568</v>
      </c>
      <c r="C503" s="289">
        <v>32.75</v>
      </c>
      <c r="D503" s="289">
        <v>32.416666666666664</v>
      </c>
      <c r="E503" s="289">
        <v>31.833333333333329</v>
      </c>
      <c r="F503" s="289">
        <v>30.916666666666664</v>
      </c>
      <c r="G503" s="289">
        <v>30.333333333333329</v>
      </c>
      <c r="H503" s="289">
        <v>33.333333333333329</v>
      </c>
      <c r="I503" s="289">
        <v>33.916666666666657</v>
      </c>
      <c r="J503" s="289">
        <v>34.833333333333329</v>
      </c>
      <c r="K503" s="289">
        <v>33</v>
      </c>
      <c r="L503" s="289">
        <v>31.5</v>
      </c>
      <c r="M503" s="289">
        <v>7.7681100000000001</v>
      </c>
    </row>
    <row r="504" spans="1:13">
      <c r="A504" s="268">
        <v>494</v>
      </c>
      <c r="B504" s="245" t="s">
        <v>2852</v>
      </c>
      <c r="C504" s="289">
        <v>340.35</v>
      </c>
      <c r="D504" s="289">
        <v>343.08333333333331</v>
      </c>
      <c r="E504" s="289">
        <v>335.36666666666662</v>
      </c>
      <c r="F504" s="289">
        <v>330.38333333333333</v>
      </c>
      <c r="G504" s="289">
        <v>322.66666666666663</v>
      </c>
      <c r="H504" s="289">
        <v>348.06666666666661</v>
      </c>
      <c r="I504" s="289">
        <v>355.7833333333333</v>
      </c>
      <c r="J504" s="289">
        <v>360.76666666666659</v>
      </c>
      <c r="K504" s="289">
        <v>350.8</v>
      </c>
      <c r="L504" s="289">
        <v>338.1</v>
      </c>
      <c r="M504" s="289">
        <v>1.6859900000000001</v>
      </c>
    </row>
    <row r="505" spans="1:13">
      <c r="A505" s="268">
        <v>495</v>
      </c>
      <c r="B505" s="245" t="s">
        <v>569</v>
      </c>
      <c r="C505" s="289">
        <v>2251.6999999999998</v>
      </c>
      <c r="D505" s="289">
        <v>2254.0166666666669</v>
      </c>
      <c r="E505" s="289">
        <v>2243.2333333333336</v>
      </c>
      <c r="F505" s="289">
        <v>2234.7666666666669</v>
      </c>
      <c r="G505" s="289">
        <v>2223.9833333333336</v>
      </c>
      <c r="H505" s="289">
        <v>2262.4833333333336</v>
      </c>
      <c r="I505" s="289">
        <v>2273.2666666666673</v>
      </c>
      <c r="J505" s="289">
        <v>2281.7333333333336</v>
      </c>
      <c r="K505" s="289">
        <v>2264.8000000000002</v>
      </c>
      <c r="L505" s="289">
        <v>2245.5500000000002</v>
      </c>
      <c r="M505" s="289">
        <v>0.22089</v>
      </c>
    </row>
    <row r="506" spans="1:13">
      <c r="A506" s="268">
        <v>496</v>
      </c>
      <c r="B506" s="245" t="s">
        <v>200</v>
      </c>
      <c r="C506" s="289">
        <v>266</v>
      </c>
      <c r="D506" s="289">
        <v>267.5</v>
      </c>
      <c r="E506" s="289">
        <v>262.14999999999998</v>
      </c>
      <c r="F506" s="289">
        <v>258.29999999999995</v>
      </c>
      <c r="G506" s="289">
        <v>252.94999999999993</v>
      </c>
      <c r="H506" s="289">
        <v>271.35000000000002</v>
      </c>
      <c r="I506" s="289">
        <v>276.70000000000005</v>
      </c>
      <c r="J506" s="289">
        <v>280.55000000000007</v>
      </c>
      <c r="K506" s="289">
        <v>272.85000000000002</v>
      </c>
      <c r="L506" s="289">
        <v>263.64999999999998</v>
      </c>
      <c r="M506" s="289">
        <v>125.83853999999999</v>
      </c>
    </row>
    <row r="507" spans="1:13">
      <c r="A507" s="268">
        <v>497</v>
      </c>
      <c r="B507" s="245" t="s">
        <v>570</v>
      </c>
      <c r="C507" s="289">
        <v>260.2</v>
      </c>
      <c r="D507" s="289">
        <v>260.5333333333333</v>
      </c>
      <c r="E507" s="289">
        <v>256.21666666666658</v>
      </c>
      <c r="F507" s="289">
        <v>252.23333333333329</v>
      </c>
      <c r="G507" s="289">
        <v>247.91666666666657</v>
      </c>
      <c r="H507" s="289">
        <v>264.51666666666659</v>
      </c>
      <c r="I507" s="289">
        <v>268.83333333333331</v>
      </c>
      <c r="J507" s="289">
        <v>272.81666666666661</v>
      </c>
      <c r="K507" s="289">
        <v>264.85000000000002</v>
      </c>
      <c r="L507" s="289">
        <v>256.55</v>
      </c>
      <c r="M507" s="289">
        <v>5.4353800000000003</v>
      </c>
    </row>
    <row r="508" spans="1:13">
      <c r="A508" s="268">
        <v>498</v>
      </c>
      <c r="B508" s="245" t="s">
        <v>201</v>
      </c>
      <c r="C508" s="289">
        <v>18.25</v>
      </c>
      <c r="D508" s="289">
        <v>18.433333333333334</v>
      </c>
      <c r="E508" s="289">
        <v>17.866666666666667</v>
      </c>
      <c r="F508" s="289">
        <v>17.483333333333334</v>
      </c>
      <c r="G508" s="289">
        <v>16.916666666666668</v>
      </c>
      <c r="H508" s="289">
        <v>18.816666666666666</v>
      </c>
      <c r="I508" s="289">
        <v>19.383333333333336</v>
      </c>
      <c r="J508" s="289">
        <v>19.766666666666666</v>
      </c>
      <c r="K508" s="289">
        <v>19</v>
      </c>
      <c r="L508" s="289">
        <v>18.05</v>
      </c>
      <c r="M508" s="289">
        <v>478.95058999999998</v>
      </c>
    </row>
    <row r="509" spans="1:13">
      <c r="A509" s="268">
        <v>499</v>
      </c>
      <c r="B509" s="245" t="s">
        <v>202</v>
      </c>
      <c r="C509" s="289">
        <v>157</v>
      </c>
      <c r="D509" s="289">
        <v>155</v>
      </c>
      <c r="E509" s="289">
        <v>151.05000000000001</v>
      </c>
      <c r="F509" s="289">
        <v>145.10000000000002</v>
      </c>
      <c r="G509" s="289">
        <v>141.15000000000003</v>
      </c>
      <c r="H509" s="289">
        <v>160.94999999999999</v>
      </c>
      <c r="I509" s="289">
        <v>164.89999999999998</v>
      </c>
      <c r="J509" s="289">
        <v>170.84999999999997</v>
      </c>
      <c r="K509" s="289">
        <v>158.94999999999999</v>
      </c>
      <c r="L509" s="289">
        <v>149.05000000000001</v>
      </c>
      <c r="M509" s="289">
        <v>401.02992999999998</v>
      </c>
    </row>
    <row r="510" spans="1:13">
      <c r="A510" s="268">
        <v>500</v>
      </c>
      <c r="B510" s="245" t="s">
        <v>571</v>
      </c>
      <c r="C510" s="289">
        <v>140.55000000000001</v>
      </c>
      <c r="D510" s="289">
        <v>141.29999999999998</v>
      </c>
      <c r="E510" s="289">
        <v>137.34999999999997</v>
      </c>
      <c r="F510" s="289">
        <v>134.14999999999998</v>
      </c>
      <c r="G510" s="289">
        <v>130.19999999999996</v>
      </c>
      <c r="H510" s="289">
        <v>144.49999999999997</v>
      </c>
      <c r="I510" s="289">
        <v>148.44999999999996</v>
      </c>
      <c r="J510" s="289">
        <v>151.64999999999998</v>
      </c>
      <c r="K510" s="289">
        <v>145.25</v>
      </c>
      <c r="L510" s="289">
        <v>138.1</v>
      </c>
      <c r="M510" s="289">
        <v>7.7137599999999997</v>
      </c>
    </row>
    <row r="511" spans="1:13">
      <c r="A511" s="268">
        <v>501</v>
      </c>
      <c r="B511" s="245" t="s">
        <v>572</v>
      </c>
      <c r="C511" s="289">
        <v>1513.95</v>
      </c>
      <c r="D511" s="289">
        <v>1511.9833333333333</v>
      </c>
      <c r="E511" s="289">
        <v>1481.9666666666667</v>
      </c>
      <c r="F511" s="289">
        <v>1449.9833333333333</v>
      </c>
      <c r="G511" s="289">
        <v>1419.9666666666667</v>
      </c>
      <c r="H511" s="289">
        <v>1543.9666666666667</v>
      </c>
      <c r="I511" s="289">
        <v>1573.9833333333336</v>
      </c>
      <c r="J511" s="289">
        <v>1605.9666666666667</v>
      </c>
      <c r="K511" s="289">
        <v>1542</v>
      </c>
      <c r="L511" s="289">
        <v>1480</v>
      </c>
      <c r="M511" s="289">
        <v>0.67510000000000003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45" sqref="D45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600"/>
      <c r="B5" s="600"/>
      <c r="C5" s="601"/>
      <c r="D5" s="601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602" t="s">
        <v>574</v>
      </c>
      <c r="C7" s="602"/>
      <c r="D7" s="262">
        <f>Main!B10</f>
        <v>44035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44034</v>
      </c>
      <c r="B10" s="267">
        <v>539661</v>
      </c>
      <c r="C10" s="268" t="s">
        <v>3808</v>
      </c>
      <c r="D10" s="268" t="s">
        <v>3809</v>
      </c>
      <c r="E10" s="268" t="s">
        <v>583</v>
      </c>
      <c r="F10" s="384">
        <v>17050</v>
      </c>
      <c r="G10" s="267">
        <v>17.96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44034</v>
      </c>
      <c r="B11" s="267">
        <v>540697</v>
      </c>
      <c r="C11" s="268" t="s">
        <v>3752</v>
      </c>
      <c r="D11" s="268" t="s">
        <v>3810</v>
      </c>
      <c r="E11" s="268" t="s">
        <v>583</v>
      </c>
      <c r="F11" s="384">
        <v>110835</v>
      </c>
      <c r="G11" s="267">
        <v>5.54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44034</v>
      </c>
      <c r="B12" s="267">
        <v>540697</v>
      </c>
      <c r="C12" s="268" t="s">
        <v>3752</v>
      </c>
      <c r="D12" s="268" t="s">
        <v>3810</v>
      </c>
      <c r="E12" s="268" t="s">
        <v>584</v>
      </c>
      <c r="F12" s="384">
        <v>110835</v>
      </c>
      <c r="G12" s="267">
        <v>5.64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44034</v>
      </c>
      <c r="B13" s="267">
        <v>540697</v>
      </c>
      <c r="C13" s="268" t="s">
        <v>3752</v>
      </c>
      <c r="D13" s="268" t="s">
        <v>3811</v>
      </c>
      <c r="E13" s="268" t="s">
        <v>583</v>
      </c>
      <c r="F13" s="384">
        <v>75000</v>
      </c>
      <c r="G13" s="267">
        <v>5.4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44034</v>
      </c>
      <c r="B14" s="267">
        <v>540697</v>
      </c>
      <c r="C14" s="268" t="s">
        <v>3752</v>
      </c>
      <c r="D14" s="268" t="s">
        <v>3783</v>
      </c>
      <c r="E14" s="268" t="s">
        <v>584</v>
      </c>
      <c r="F14" s="384">
        <v>275110</v>
      </c>
      <c r="G14" s="267">
        <v>5.57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44034</v>
      </c>
      <c r="B15" s="267">
        <v>540697</v>
      </c>
      <c r="C15" s="268" t="s">
        <v>3752</v>
      </c>
      <c r="D15" s="268" t="s">
        <v>3812</v>
      </c>
      <c r="E15" s="268" t="s">
        <v>583</v>
      </c>
      <c r="F15" s="384">
        <v>36100</v>
      </c>
      <c r="G15" s="267">
        <v>5.77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44034</v>
      </c>
      <c r="B16" s="267">
        <v>540697</v>
      </c>
      <c r="C16" s="268" t="s">
        <v>3752</v>
      </c>
      <c r="D16" s="268" t="s">
        <v>3812</v>
      </c>
      <c r="E16" s="268" t="s">
        <v>584</v>
      </c>
      <c r="F16" s="384">
        <v>144713</v>
      </c>
      <c r="G16" s="267">
        <v>5.63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44034</v>
      </c>
      <c r="B17" s="267">
        <v>540697</v>
      </c>
      <c r="C17" s="268" t="s">
        <v>3752</v>
      </c>
      <c r="D17" s="268" t="s">
        <v>3813</v>
      </c>
      <c r="E17" s="268" t="s">
        <v>583</v>
      </c>
      <c r="F17" s="384">
        <v>100000</v>
      </c>
      <c r="G17" s="267">
        <v>5.65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44034</v>
      </c>
      <c r="B18" s="267">
        <v>540697</v>
      </c>
      <c r="C18" s="268" t="s">
        <v>3752</v>
      </c>
      <c r="D18" s="268" t="s">
        <v>3753</v>
      </c>
      <c r="E18" s="268" t="s">
        <v>583</v>
      </c>
      <c r="F18" s="384">
        <v>325238</v>
      </c>
      <c r="G18" s="267">
        <v>5.57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44034</v>
      </c>
      <c r="B19" s="267">
        <v>540697</v>
      </c>
      <c r="C19" s="268" t="s">
        <v>3752</v>
      </c>
      <c r="D19" s="268" t="s">
        <v>3753</v>
      </c>
      <c r="E19" s="268" t="s">
        <v>584</v>
      </c>
      <c r="F19" s="384">
        <v>325238</v>
      </c>
      <c r="G19" s="267">
        <v>5.64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44034</v>
      </c>
      <c r="B20" s="267">
        <v>542248</v>
      </c>
      <c r="C20" s="268" t="s">
        <v>3814</v>
      </c>
      <c r="D20" s="268" t="s">
        <v>3815</v>
      </c>
      <c r="E20" s="268" t="s">
        <v>583</v>
      </c>
      <c r="F20" s="384">
        <v>108000</v>
      </c>
      <c r="G20" s="267">
        <v>37.299999999999997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44034</v>
      </c>
      <c r="B21" s="267">
        <v>542248</v>
      </c>
      <c r="C21" s="268" t="s">
        <v>3814</v>
      </c>
      <c r="D21" s="268" t="s">
        <v>3816</v>
      </c>
      <c r="E21" s="268" t="s">
        <v>583</v>
      </c>
      <c r="F21" s="384">
        <v>108000</v>
      </c>
      <c r="G21" s="267">
        <v>37.299999999999997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44034</v>
      </c>
      <c r="B22" s="267">
        <v>532986</v>
      </c>
      <c r="C22" s="268" t="s">
        <v>3817</v>
      </c>
      <c r="D22" s="268" t="s">
        <v>3818</v>
      </c>
      <c r="E22" s="268" t="s">
        <v>583</v>
      </c>
      <c r="F22" s="384">
        <v>8301</v>
      </c>
      <c r="G22" s="267">
        <v>39.33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44034</v>
      </c>
      <c r="B23" s="267">
        <v>532986</v>
      </c>
      <c r="C23" s="268" t="s">
        <v>3817</v>
      </c>
      <c r="D23" s="268" t="s">
        <v>3818</v>
      </c>
      <c r="E23" s="268" t="s">
        <v>584</v>
      </c>
      <c r="F23" s="384">
        <v>233196</v>
      </c>
      <c r="G23" s="267">
        <v>39.1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44034</v>
      </c>
      <c r="B24" s="267">
        <v>540386</v>
      </c>
      <c r="C24" s="268" t="s">
        <v>3819</v>
      </c>
      <c r="D24" s="268" t="s">
        <v>3820</v>
      </c>
      <c r="E24" s="268" t="s">
        <v>583</v>
      </c>
      <c r="F24" s="384">
        <v>130000</v>
      </c>
      <c r="G24" s="267">
        <v>7.03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44034</v>
      </c>
      <c r="B25" s="267">
        <v>540386</v>
      </c>
      <c r="C25" s="268" t="s">
        <v>3819</v>
      </c>
      <c r="D25" s="268" t="s">
        <v>3821</v>
      </c>
      <c r="E25" s="268" t="s">
        <v>584</v>
      </c>
      <c r="F25" s="384">
        <v>210730</v>
      </c>
      <c r="G25" s="267">
        <v>7.03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44034</v>
      </c>
      <c r="B26" s="267">
        <v>512217</v>
      </c>
      <c r="C26" s="268" t="s">
        <v>3822</v>
      </c>
      <c r="D26" s="268" t="s">
        <v>3823</v>
      </c>
      <c r="E26" s="268" t="s">
        <v>583</v>
      </c>
      <c r="F26" s="384">
        <v>57807</v>
      </c>
      <c r="G26" s="267">
        <v>12.26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44034</v>
      </c>
      <c r="B27" s="267">
        <v>532092</v>
      </c>
      <c r="C27" s="268" t="s">
        <v>3824</v>
      </c>
      <c r="D27" s="268" t="s">
        <v>3825</v>
      </c>
      <c r="E27" s="268" t="s">
        <v>583</v>
      </c>
      <c r="F27" s="384">
        <v>300000</v>
      </c>
      <c r="G27" s="267">
        <v>10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44034</v>
      </c>
      <c r="B28" s="267">
        <v>532092</v>
      </c>
      <c r="C28" s="268" t="s">
        <v>3824</v>
      </c>
      <c r="D28" s="268" t="s">
        <v>3826</v>
      </c>
      <c r="E28" s="268" t="s">
        <v>584</v>
      </c>
      <c r="F28" s="384">
        <v>219064</v>
      </c>
      <c r="G28" s="267">
        <v>9.98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44034</v>
      </c>
      <c r="B29" s="267">
        <v>540259</v>
      </c>
      <c r="C29" s="268" t="s">
        <v>3827</v>
      </c>
      <c r="D29" s="268" t="s">
        <v>3820</v>
      </c>
      <c r="E29" s="268" t="s">
        <v>584</v>
      </c>
      <c r="F29" s="384">
        <v>21000</v>
      </c>
      <c r="G29" s="267">
        <v>43.9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44034</v>
      </c>
      <c r="B30" s="267">
        <v>540259</v>
      </c>
      <c r="C30" s="268" t="s">
        <v>3827</v>
      </c>
      <c r="D30" s="268" t="s">
        <v>3828</v>
      </c>
      <c r="E30" s="268" t="s">
        <v>583</v>
      </c>
      <c r="F30" s="384">
        <v>30000</v>
      </c>
      <c r="G30" s="267">
        <v>43.9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44034</v>
      </c>
      <c r="B31" s="267">
        <v>540259</v>
      </c>
      <c r="C31" s="268" t="s">
        <v>3827</v>
      </c>
      <c r="D31" s="268" t="s">
        <v>3829</v>
      </c>
      <c r="E31" s="268" t="s">
        <v>583</v>
      </c>
      <c r="F31" s="384">
        <v>46086</v>
      </c>
      <c r="G31" s="267">
        <v>43.9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44034</v>
      </c>
      <c r="B32" s="267">
        <v>540259</v>
      </c>
      <c r="C32" s="268" t="s">
        <v>3827</v>
      </c>
      <c r="D32" s="268" t="s">
        <v>3830</v>
      </c>
      <c r="E32" s="268" t="s">
        <v>584</v>
      </c>
      <c r="F32" s="384">
        <v>79536</v>
      </c>
      <c r="G32" s="267">
        <v>43.9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44034</v>
      </c>
      <c r="B33" s="267">
        <v>540259</v>
      </c>
      <c r="C33" s="268" t="s">
        <v>3827</v>
      </c>
      <c r="D33" s="268" t="s">
        <v>3831</v>
      </c>
      <c r="E33" s="268" t="s">
        <v>583</v>
      </c>
      <c r="F33" s="384">
        <v>30000</v>
      </c>
      <c r="G33" s="267">
        <v>43.9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44034</v>
      </c>
      <c r="B34" s="267">
        <v>542655</v>
      </c>
      <c r="C34" s="268" t="s">
        <v>2794</v>
      </c>
      <c r="D34" s="268" t="s">
        <v>3832</v>
      </c>
      <c r="E34" s="268" t="s">
        <v>583</v>
      </c>
      <c r="F34" s="384">
        <v>5950000</v>
      </c>
      <c r="G34" s="267">
        <v>8.6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44034</v>
      </c>
      <c r="B35" s="267" t="s">
        <v>3833</v>
      </c>
      <c r="C35" s="268" t="s">
        <v>3834</v>
      </c>
      <c r="D35" s="268" t="s">
        <v>3835</v>
      </c>
      <c r="E35" s="268" t="s">
        <v>583</v>
      </c>
      <c r="F35" s="384">
        <v>48000</v>
      </c>
      <c r="G35" s="267">
        <v>3.95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44034</v>
      </c>
      <c r="B36" s="267" t="s">
        <v>3321</v>
      </c>
      <c r="C36" s="268" t="s">
        <v>3836</v>
      </c>
      <c r="D36" s="268" t="s">
        <v>3837</v>
      </c>
      <c r="E36" s="268" t="s">
        <v>583</v>
      </c>
      <c r="F36" s="384">
        <v>425000</v>
      </c>
      <c r="G36" s="267">
        <v>4.6500000000000004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44034</v>
      </c>
      <c r="B37" s="267" t="s">
        <v>3838</v>
      </c>
      <c r="C37" s="268" t="s">
        <v>3839</v>
      </c>
      <c r="D37" s="268" t="s">
        <v>3840</v>
      </c>
      <c r="E37" s="268" t="s">
        <v>583</v>
      </c>
      <c r="F37" s="384">
        <v>51000</v>
      </c>
      <c r="G37" s="267">
        <v>38.75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44034</v>
      </c>
      <c r="B38" s="267" t="s">
        <v>3838</v>
      </c>
      <c r="C38" s="268" t="s">
        <v>3839</v>
      </c>
      <c r="D38" s="268" t="s">
        <v>3841</v>
      </c>
      <c r="E38" s="268" t="s">
        <v>583</v>
      </c>
      <c r="F38" s="384">
        <v>129000</v>
      </c>
      <c r="G38" s="267">
        <v>38.65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44034</v>
      </c>
      <c r="B39" s="267" t="s">
        <v>3793</v>
      </c>
      <c r="C39" s="268" t="s">
        <v>3794</v>
      </c>
      <c r="D39" s="268" t="s">
        <v>3842</v>
      </c>
      <c r="E39" s="268" t="s">
        <v>583</v>
      </c>
      <c r="F39" s="384">
        <v>147407</v>
      </c>
      <c r="G39" s="267">
        <v>102.04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44034</v>
      </c>
      <c r="B40" s="267" t="s">
        <v>2574</v>
      </c>
      <c r="C40" s="268" t="s">
        <v>3843</v>
      </c>
      <c r="D40" s="268" t="s">
        <v>3844</v>
      </c>
      <c r="E40" s="268" t="s">
        <v>583</v>
      </c>
      <c r="F40" s="384">
        <v>69313</v>
      </c>
      <c r="G40" s="267">
        <v>91.42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44034</v>
      </c>
      <c r="B41" s="267" t="s">
        <v>3845</v>
      </c>
      <c r="C41" s="268" t="s">
        <v>3846</v>
      </c>
      <c r="D41" s="268" t="s">
        <v>3847</v>
      </c>
      <c r="E41" s="268" t="s">
        <v>583</v>
      </c>
      <c r="F41" s="384">
        <v>36000</v>
      </c>
      <c r="G41" s="267">
        <v>134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44034</v>
      </c>
      <c r="B42" s="267" t="s">
        <v>551</v>
      </c>
      <c r="C42" s="268" t="s">
        <v>3848</v>
      </c>
      <c r="D42" s="268" t="s">
        <v>3849</v>
      </c>
      <c r="E42" s="268" t="s">
        <v>583</v>
      </c>
      <c r="F42" s="384">
        <v>48000000</v>
      </c>
      <c r="G42" s="267">
        <v>6.25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44034</v>
      </c>
      <c r="B43" s="267" t="s">
        <v>3850</v>
      </c>
      <c r="C43" s="268" t="s">
        <v>3851</v>
      </c>
      <c r="D43" s="268" t="s">
        <v>3852</v>
      </c>
      <c r="E43" s="268" t="s">
        <v>584</v>
      </c>
      <c r="F43" s="384">
        <v>96000</v>
      </c>
      <c r="G43" s="267">
        <v>74.400000000000006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44034</v>
      </c>
      <c r="B44" s="267" t="s">
        <v>3833</v>
      </c>
      <c r="C44" s="268" t="s">
        <v>3834</v>
      </c>
      <c r="D44" s="268" t="s">
        <v>3853</v>
      </c>
      <c r="E44" s="268" t="s">
        <v>584</v>
      </c>
      <c r="F44" s="384">
        <v>96000</v>
      </c>
      <c r="G44" s="267">
        <v>3.95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44034</v>
      </c>
      <c r="B45" s="267" t="s">
        <v>1616</v>
      </c>
      <c r="C45" s="268" t="s">
        <v>3854</v>
      </c>
      <c r="D45" s="268" t="s">
        <v>3855</v>
      </c>
      <c r="E45" s="268" t="s">
        <v>584</v>
      </c>
      <c r="F45" s="384">
        <v>175000</v>
      </c>
      <c r="G45" s="267">
        <v>2251.41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44034</v>
      </c>
      <c r="B46" s="267" t="s">
        <v>3321</v>
      </c>
      <c r="C46" s="268" t="s">
        <v>3836</v>
      </c>
      <c r="D46" s="268" t="s">
        <v>3856</v>
      </c>
      <c r="E46" s="268" t="s">
        <v>584</v>
      </c>
      <c r="F46" s="384">
        <v>451850</v>
      </c>
      <c r="G46" s="267">
        <v>4.6500000000000004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44034</v>
      </c>
      <c r="B47" s="267" t="s">
        <v>3838</v>
      </c>
      <c r="C47" s="268" t="s">
        <v>3839</v>
      </c>
      <c r="D47" s="268" t="s">
        <v>3852</v>
      </c>
      <c r="E47" s="268" t="s">
        <v>584</v>
      </c>
      <c r="F47" s="384">
        <v>201000</v>
      </c>
      <c r="G47" s="267">
        <v>38.69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44034</v>
      </c>
      <c r="B48" s="267" t="s">
        <v>2574</v>
      </c>
      <c r="C48" s="268" t="s">
        <v>3843</v>
      </c>
      <c r="D48" s="268" t="s">
        <v>3844</v>
      </c>
      <c r="E48" s="268" t="s">
        <v>584</v>
      </c>
      <c r="F48" s="384">
        <v>69313</v>
      </c>
      <c r="G48" s="267">
        <v>96.03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44034</v>
      </c>
      <c r="B49" s="267" t="s">
        <v>3857</v>
      </c>
      <c r="C49" s="268" t="s">
        <v>3858</v>
      </c>
      <c r="D49" s="268" t="s">
        <v>3859</v>
      </c>
      <c r="E49" s="268" t="s">
        <v>584</v>
      </c>
      <c r="F49" s="384">
        <v>232000</v>
      </c>
      <c r="G49" s="267">
        <v>31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44034</v>
      </c>
      <c r="B50" s="267" t="s">
        <v>3845</v>
      </c>
      <c r="C50" s="268" t="s">
        <v>3846</v>
      </c>
      <c r="D50" s="268" t="s">
        <v>3860</v>
      </c>
      <c r="E50" s="268" t="s">
        <v>584</v>
      </c>
      <c r="F50" s="384">
        <v>36000</v>
      </c>
      <c r="G50" s="267">
        <v>134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44034</v>
      </c>
      <c r="B51" s="267" t="s">
        <v>3861</v>
      </c>
      <c r="C51" s="268" t="s">
        <v>3862</v>
      </c>
      <c r="D51" s="268" t="s">
        <v>3863</v>
      </c>
      <c r="E51" s="268" t="s">
        <v>584</v>
      </c>
      <c r="F51" s="384">
        <v>56000</v>
      </c>
      <c r="G51" s="267">
        <v>6.05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4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4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4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4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4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4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4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4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4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4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4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4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4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4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4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4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4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4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4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4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4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4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4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4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4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4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4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4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4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4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4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4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4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4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4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4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4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4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4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4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4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4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4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4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4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4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4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4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4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4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4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4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4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4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4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4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4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4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4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4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4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4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4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4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4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4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4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4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4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4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4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4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4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4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4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4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4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4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4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4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4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4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4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4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4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4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4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4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4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4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4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4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4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4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4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4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4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4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4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4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4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4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4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4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4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4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4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4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4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4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4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4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4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4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4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4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4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4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4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4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4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4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4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4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4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4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4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4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4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4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4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4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4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4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4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4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4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4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4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4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4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4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4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4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4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4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4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4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4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4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4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4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4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4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4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4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4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4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4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4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4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4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4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4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4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4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4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4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4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4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4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4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4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4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4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4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4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4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4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4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4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4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4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4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4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4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4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4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4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4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4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4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4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4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4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4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4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4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4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4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4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4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4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4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4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4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4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4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4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4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4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4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4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4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4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4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4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4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4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4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4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4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4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4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4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4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4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4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4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4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4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4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4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4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4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4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4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4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4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4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4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4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4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4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4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4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4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4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4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4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4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4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4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4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4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4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4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4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4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4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4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4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4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4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4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4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4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4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4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4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4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4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4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4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4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4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4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4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4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4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4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4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4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4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4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4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4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4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4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4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4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4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4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4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4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4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4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4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4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4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4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4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4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4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4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4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4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4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4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4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4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4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4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4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4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4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4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8"/>
  <sheetViews>
    <sheetView zoomScale="76" zoomScaleNormal="85" workbookViewId="0">
      <selection activeCell="K41" sqref="K4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44035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3720</v>
      </c>
      <c r="M9" s="63" t="s">
        <v>3705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4" customFormat="1" ht="14.25">
      <c r="A10" s="489">
        <v>1</v>
      </c>
      <c r="B10" s="481">
        <v>43980</v>
      </c>
      <c r="C10" s="490"/>
      <c r="D10" s="491" t="s">
        <v>3630</v>
      </c>
      <c r="E10" s="492" t="s">
        <v>601</v>
      </c>
      <c r="F10" s="484">
        <v>9900</v>
      </c>
      <c r="G10" s="493">
        <v>9400</v>
      </c>
      <c r="H10" s="492">
        <v>10440</v>
      </c>
      <c r="I10" s="494" t="s">
        <v>3631</v>
      </c>
      <c r="J10" s="479" t="s">
        <v>3692</v>
      </c>
      <c r="K10" s="479">
        <f t="shared" ref="K10:K11" si="0">H10-F10</f>
        <v>540</v>
      </c>
      <c r="L10" s="519">
        <f>(F10*-0.8)/100</f>
        <v>-79.2</v>
      </c>
      <c r="M10" s="486">
        <f>(K10+L10)/F10</f>
        <v>4.654545454545455E-2</v>
      </c>
      <c r="N10" s="487" t="s">
        <v>600</v>
      </c>
      <c r="O10" s="488">
        <v>44020</v>
      </c>
      <c r="Q10" s="435"/>
      <c r="R10" s="436" t="s">
        <v>603</v>
      </c>
      <c r="S10" s="435"/>
      <c r="T10" s="435"/>
      <c r="U10" s="435"/>
      <c r="V10" s="435"/>
      <c r="W10" s="435"/>
      <c r="X10" s="435"/>
      <c r="Y10" s="435"/>
      <c r="Z10" s="435"/>
      <c r="AA10" s="435"/>
      <c r="AB10" s="435"/>
    </row>
    <row r="11" spans="1:28" s="434" customFormat="1" ht="14.25">
      <c r="A11" s="489">
        <v>2</v>
      </c>
      <c r="B11" s="481">
        <v>43990</v>
      </c>
      <c r="C11" s="490"/>
      <c r="D11" s="491" t="s">
        <v>3634</v>
      </c>
      <c r="E11" s="492" t="s">
        <v>601</v>
      </c>
      <c r="F11" s="484">
        <v>229</v>
      </c>
      <c r="G11" s="493">
        <v>217</v>
      </c>
      <c r="H11" s="492">
        <v>241.5</v>
      </c>
      <c r="I11" s="494" t="s">
        <v>3629</v>
      </c>
      <c r="J11" s="479" t="s">
        <v>3665</v>
      </c>
      <c r="K11" s="479">
        <f t="shared" si="0"/>
        <v>12.5</v>
      </c>
      <c r="L11" s="519">
        <f t="shared" ref="L11:L31" si="1">(F11*-0.8)/100</f>
        <v>-1.8320000000000001</v>
      </c>
      <c r="M11" s="486">
        <f t="shared" ref="M11:M31" si="2">(K11+L11)/F11</f>
        <v>4.6585152838427943E-2</v>
      </c>
      <c r="N11" s="487" t="s">
        <v>600</v>
      </c>
      <c r="O11" s="488">
        <v>44015</v>
      </c>
      <c r="Q11" s="435"/>
      <c r="R11" s="436" t="s">
        <v>3187</v>
      </c>
      <c r="S11" s="435"/>
      <c r="T11" s="435"/>
      <c r="U11" s="435"/>
      <c r="V11" s="435"/>
      <c r="W11" s="435"/>
      <c r="X11" s="435"/>
      <c r="Y11" s="435"/>
      <c r="Z11" s="435"/>
      <c r="AA11" s="435"/>
      <c r="AB11" s="435"/>
    </row>
    <row r="12" spans="1:28" s="434" customFormat="1" ht="14.25">
      <c r="A12" s="489">
        <v>3</v>
      </c>
      <c r="B12" s="481">
        <v>44001</v>
      </c>
      <c r="C12" s="490"/>
      <c r="D12" s="491" t="s">
        <v>98</v>
      </c>
      <c r="E12" s="492" t="s">
        <v>601</v>
      </c>
      <c r="F12" s="484">
        <v>150</v>
      </c>
      <c r="G12" s="492">
        <v>140</v>
      </c>
      <c r="H12" s="492">
        <v>159</v>
      </c>
      <c r="I12" s="494" t="s">
        <v>3635</v>
      </c>
      <c r="J12" s="479" t="s">
        <v>3406</v>
      </c>
      <c r="K12" s="479">
        <f t="shared" ref="K12" si="3">H12-F12</f>
        <v>9</v>
      </c>
      <c r="L12" s="519">
        <f t="shared" si="1"/>
        <v>-1.2</v>
      </c>
      <c r="M12" s="486">
        <f t="shared" si="2"/>
        <v>5.1999999999999998E-2</v>
      </c>
      <c r="N12" s="487" t="s">
        <v>600</v>
      </c>
      <c r="O12" s="488">
        <v>44019</v>
      </c>
      <c r="Q12" s="435"/>
      <c r="R12" s="436" t="s">
        <v>3187</v>
      </c>
      <c r="S12" s="435"/>
      <c r="T12" s="435"/>
      <c r="U12" s="435"/>
      <c r="V12" s="435"/>
      <c r="W12" s="435"/>
      <c r="X12" s="435"/>
      <c r="Y12" s="435"/>
      <c r="Z12" s="435"/>
      <c r="AA12" s="435"/>
      <c r="AB12" s="435"/>
    </row>
    <row r="13" spans="1:28" s="434" customFormat="1" ht="14.25">
      <c r="A13" s="489">
        <v>4</v>
      </c>
      <c r="B13" s="481">
        <v>44004</v>
      </c>
      <c r="C13" s="490"/>
      <c r="D13" s="491" t="s">
        <v>76</v>
      </c>
      <c r="E13" s="492" t="s">
        <v>601</v>
      </c>
      <c r="F13" s="484">
        <v>358.5</v>
      </c>
      <c r="G13" s="493">
        <v>335</v>
      </c>
      <c r="H13" s="492">
        <v>378.5</v>
      </c>
      <c r="I13" s="494" t="s">
        <v>3636</v>
      </c>
      <c r="J13" s="479" t="s">
        <v>3664</v>
      </c>
      <c r="K13" s="479">
        <f t="shared" ref="K13" si="4">H13-F13</f>
        <v>20</v>
      </c>
      <c r="L13" s="519">
        <f t="shared" si="1"/>
        <v>-2.8680000000000003</v>
      </c>
      <c r="M13" s="486">
        <f t="shared" si="2"/>
        <v>4.7788005578800551E-2</v>
      </c>
      <c r="N13" s="487" t="s">
        <v>600</v>
      </c>
      <c r="O13" s="488">
        <v>44015</v>
      </c>
      <c r="Q13" s="435"/>
      <c r="R13" s="436" t="s">
        <v>3187</v>
      </c>
      <c r="S13" s="435"/>
      <c r="T13" s="435"/>
      <c r="U13" s="435"/>
      <c r="V13" s="435"/>
      <c r="W13" s="435"/>
      <c r="X13" s="435"/>
      <c r="Y13" s="435"/>
      <c r="Z13" s="435"/>
      <c r="AA13" s="435"/>
      <c r="AB13" s="435"/>
    </row>
    <row r="14" spans="1:28" s="434" customFormat="1" ht="14.25">
      <c r="A14" s="468">
        <v>5</v>
      </c>
      <c r="B14" s="461">
        <v>44007</v>
      </c>
      <c r="C14" s="469"/>
      <c r="D14" s="470" t="s">
        <v>91</v>
      </c>
      <c r="E14" s="471" t="s">
        <v>601</v>
      </c>
      <c r="F14" s="446">
        <v>2340</v>
      </c>
      <c r="G14" s="472">
        <v>2200</v>
      </c>
      <c r="H14" s="471">
        <v>2195</v>
      </c>
      <c r="I14" s="473" t="s">
        <v>3632</v>
      </c>
      <c r="J14" s="447" t="s">
        <v>3653</v>
      </c>
      <c r="K14" s="447">
        <f t="shared" ref="K14:K15" si="5">H14-F14</f>
        <v>-145</v>
      </c>
      <c r="L14" s="520">
        <f t="shared" si="1"/>
        <v>-18.72</v>
      </c>
      <c r="M14" s="448">
        <f t="shared" si="2"/>
        <v>-6.9965811965811961E-2</v>
      </c>
      <c r="N14" s="462" t="s">
        <v>664</v>
      </c>
      <c r="O14" s="449">
        <v>44014</v>
      </c>
      <c r="Q14" s="435"/>
      <c r="R14" s="436" t="s">
        <v>3187</v>
      </c>
      <c r="S14" s="435"/>
      <c r="T14" s="435"/>
      <c r="U14" s="435"/>
      <c r="V14" s="435"/>
      <c r="W14" s="435"/>
      <c r="X14" s="435"/>
      <c r="Y14" s="435"/>
      <c r="Z14" s="435"/>
      <c r="AA14" s="435"/>
      <c r="AB14" s="435"/>
    </row>
    <row r="15" spans="1:28" s="434" customFormat="1" ht="14.25">
      <c r="A15" s="489">
        <v>6</v>
      </c>
      <c r="B15" s="481">
        <v>44007</v>
      </c>
      <c r="C15" s="490"/>
      <c r="D15" s="491" t="s">
        <v>41</v>
      </c>
      <c r="E15" s="492" t="s">
        <v>601</v>
      </c>
      <c r="F15" s="484">
        <v>342.5</v>
      </c>
      <c r="G15" s="493">
        <v>322</v>
      </c>
      <c r="H15" s="492">
        <v>365</v>
      </c>
      <c r="I15" s="494">
        <v>380</v>
      </c>
      <c r="J15" s="479" t="s">
        <v>3666</v>
      </c>
      <c r="K15" s="479">
        <f t="shared" si="5"/>
        <v>22.5</v>
      </c>
      <c r="L15" s="519">
        <f t="shared" si="1"/>
        <v>-2.74</v>
      </c>
      <c r="M15" s="486">
        <f t="shared" si="2"/>
        <v>5.7693430656934303E-2</v>
      </c>
      <c r="N15" s="487" t="s">
        <v>600</v>
      </c>
      <c r="O15" s="488">
        <v>44015</v>
      </c>
      <c r="Q15" s="435"/>
      <c r="R15" s="436" t="s">
        <v>3187</v>
      </c>
      <c r="S15" s="435"/>
      <c r="T15" s="435"/>
      <c r="U15" s="435"/>
      <c r="V15" s="435"/>
      <c r="W15" s="435"/>
      <c r="X15" s="435"/>
      <c r="Y15" s="435"/>
      <c r="Z15" s="435"/>
      <c r="AA15" s="435"/>
      <c r="AB15" s="435"/>
    </row>
    <row r="16" spans="1:28" s="434" customFormat="1" ht="14.25">
      <c r="A16" s="468">
        <v>7</v>
      </c>
      <c r="B16" s="461">
        <v>44008</v>
      </c>
      <c r="C16" s="469"/>
      <c r="D16" s="470" t="s">
        <v>3640</v>
      </c>
      <c r="E16" s="471" t="s">
        <v>3628</v>
      </c>
      <c r="F16" s="446">
        <v>1245</v>
      </c>
      <c r="G16" s="472">
        <v>1310</v>
      </c>
      <c r="H16" s="471">
        <v>1310</v>
      </c>
      <c r="I16" s="473" t="s">
        <v>3641</v>
      </c>
      <c r="J16" s="447" t="s">
        <v>3670</v>
      </c>
      <c r="K16" s="447">
        <f>F16-H16</f>
        <v>-65</v>
      </c>
      <c r="L16" s="520">
        <f t="shared" si="1"/>
        <v>-9.9600000000000009</v>
      </c>
      <c r="M16" s="448">
        <f t="shared" si="2"/>
        <v>-6.0208835341365466E-2</v>
      </c>
      <c r="N16" s="462" t="s">
        <v>664</v>
      </c>
      <c r="O16" s="449">
        <v>44015</v>
      </c>
      <c r="Q16" s="435"/>
      <c r="R16" s="436" t="s">
        <v>603</v>
      </c>
      <c r="S16" s="435"/>
      <c r="T16" s="435"/>
      <c r="U16" s="435"/>
      <c r="V16" s="435"/>
      <c r="W16" s="435"/>
      <c r="X16" s="435"/>
      <c r="Y16" s="435"/>
      <c r="Z16" s="435"/>
      <c r="AA16" s="435"/>
      <c r="AB16" s="435"/>
    </row>
    <row r="17" spans="1:28" s="434" customFormat="1" ht="14.25">
      <c r="A17" s="489">
        <v>8</v>
      </c>
      <c r="B17" s="481">
        <v>44008</v>
      </c>
      <c r="C17" s="490"/>
      <c r="D17" s="491" t="s">
        <v>338</v>
      </c>
      <c r="E17" s="492" t="s">
        <v>601</v>
      </c>
      <c r="F17" s="484">
        <v>277</v>
      </c>
      <c r="G17" s="492">
        <v>261</v>
      </c>
      <c r="H17" s="492">
        <v>296</v>
      </c>
      <c r="I17" s="494" t="s">
        <v>3633</v>
      </c>
      <c r="J17" s="479" t="s">
        <v>3679</v>
      </c>
      <c r="K17" s="479">
        <f t="shared" ref="K17" si="6">H17-F17</f>
        <v>19</v>
      </c>
      <c r="L17" s="519">
        <f t="shared" si="1"/>
        <v>-2.2160000000000002</v>
      </c>
      <c r="M17" s="486">
        <f t="shared" si="2"/>
        <v>6.0592057761732848E-2</v>
      </c>
      <c r="N17" s="487" t="s">
        <v>600</v>
      </c>
      <c r="O17" s="488">
        <v>44019</v>
      </c>
      <c r="Q17" s="435"/>
      <c r="R17" s="436" t="s">
        <v>3187</v>
      </c>
      <c r="S17" s="435"/>
      <c r="T17" s="435"/>
      <c r="U17" s="435"/>
      <c r="V17" s="435"/>
      <c r="W17" s="435"/>
      <c r="X17" s="435"/>
      <c r="Y17" s="435"/>
      <c r="Z17" s="435"/>
      <c r="AA17" s="435"/>
      <c r="AB17" s="435"/>
    </row>
    <row r="18" spans="1:28" s="434" customFormat="1" ht="14.25">
      <c r="A18" s="489">
        <v>9</v>
      </c>
      <c r="B18" s="481">
        <v>44008</v>
      </c>
      <c r="C18" s="490"/>
      <c r="D18" s="491" t="s">
        <v>248</v>
      </c>
      <c r="E18" s="492" t="s">
        <v>601</v>
      </c>
      <c r="F18" s="484">
        <v>863</v>
      </c>
      <c r="G18" s="493">
        <v>815</v>
      </c>
      <c r="H18" s="492">
        <v>898.5</v>
      </c>
      <c r="I18" s="494" t="s">
        <v>3642</v>
      </c>
      <c r="J18" s="479" t="s">
        <v>3693</v>
      </c>
      <c r="K18" s="479">
        <f t="shared" ref="K18" si="7">H18-F18</f>
        <v>35.5</v>
      </c>
      <c r="L18" s="519">
        <f t="shared" si="1"/>
        <v>-6.9040000000000008</v>
      </c>
      <c r="M18" s="486">
        <f t="shared" si="2"/>
        <v>3.3135573580533026E-2</v>
      </c>
      <c r="N18" s="487" t="s">
        <v>600</v>
      </c>
      <c r="O18" s="488">
        <v>44020</v>
      </c>
      <c r="Q18" s="435"/>
      <c r="R18" s="436" t="s">
        <v>603</v>
      </c>
      <c r="S18" s="435"/>
      <c r="T18" s="435"/>
      <c r="U18" s="435"/>
      <c r="V18" s="435"/>
      <c r="W18" s="435"/>
      <c r="X18" s="435"/>
      <c r="Y18" s="435"/>
      <c r="Z18" s="435"/>
      <c r="AA18" s="435"/>
      <c r="AB18" s="435"/>
    </row>
    <row r="19" spans="1:28" s="434" customFormat="1" ht="14.25">
      <c r="A19" s="450">
        <v>10</v>
      </c>
      <c r="B19" s="451">
        <v>44011</v>
      </c>
      <c r="C19" s="452"/>
      <c r="D19" s="453" t="s">
        <v>63</v>
      </c>
      <c r="E19" s="454" t="s">
        <v>601</v>
      </c>
      <c r="F19" s="455">
        <v>1300</v>
      </c>
      <c r="G19" s="454">
        <v>1235</v>
      </c>
      <c r="H19" s="454">
        <v>1346</v>
      </c>
      <c r="I19" s="456" t="s">
        <v>3645</v>
      </c>
      <c r="J19" s="457" t="s">
        <v>3671</v>
      </c>
      <c r="K19" s="457">
        <f t="shared" ref="K19" si="8">H19-F19</f>
        <v>46</v>
      </c>
      <c r="L19" s="457">
        <f t="shared" si="1"/>
        <v>-10.4</v>
      </c>
      <c r="M19" s="458">
        <f t="shared" si="2"/>
        <v>2.7384615384615386E-2</v>
      </c>
      <c r="N19" s="459" t="s">
        <v>600</v>
      </c>
      <c r="O19" s="460">
        <v>44018</v>
      </c>
      <c r="Q19" s="435"/>
      <c r="R19" s="436" t="s">
        <v>603</v>
      </c>
      <c r="S19" s="435"/>
      <c r="T19" s="435"/>
      <c r="U19" s="435"/>
      <c r="V19" s="435"/>
      <c r="W19" s="435"/>
      <c r="X19" s="435"/>
      <c r="Y19" s="435"/>
      <c r="Z19" s="435"/>
      <c r="AA19" s="435"/>
      <c r="AB19" s="435"/>
    </row>
    <row r="20" spans="1:28" s="434" customFormat="1" ht="14.25">
      <c r="A20" s="489">
        <v>11</v>
      </c>
      <c r="B20" s="481">
        <v>44012</v>
      </c>
      <c r="C20" s="491"/>
      <c r="D20" s="491" t="s">
        <v>197</v>
      </c>
      <c r="E20" s="492" t="s">
        <v>601</v>
      </c>
      <c r="F20" s="493">
        <v>426.5</v>
      </c>
      <c r="G20" s="492">
        <v>400</v>
      </c>
      <c r="H20" s="494">
        <v>452.5</v>
      </c>
      <c r="I20" s="489" t="s">
        <v>3646</v>
      </c>
      <c r="J20" s="481" t="s">
        <v>3669</v>
      </c>
      <c r="K20" s="479">
        <f t="shared" ref="K20" si="9">H20-F20</f>
        <v>26</v>
      </c>
      <c r="L20" s="519">
        <f t="shared" si="1"/>
        <v>-3.4120000000000004</v>
      </c>
      <c r="M20" s="486">
        <f t="shared" si="2"/>
        <v>5.2961313012895667E-2</v>
      </c>
      <c r="N20" s="492" t="s">
        <v>600</v>
      </c>
      <c r="O20" s="488">
        <v>44015</v>
      </c>
      <c r="Q20" s="435"/>
      <c r="R20" s="436" t="s">
        <v>3187</v>
      </c>
      <c r="S20" s="435"/>
      <c r="T20" s="435"/>
      <c r="U20" s="435"/>
      <c r="V20" s="435"/>
      <c r="W20" s="435"/>
      <c r="X20" s="435"/>
      <c r="Y20" s="435"/>
      <c r="Z20" s="435"/>
      <c r="AA20" s="435"/>
      <c r="AB20" s="435"/>
    </row>
    <row r="21" spans="1:28" s="434" customFormat="1" ht="14.25">
      <c r="A21" s="386">
        <v>12</v>
      </c>
      <c r="B21" s="411">
        <v>44014</v>
      </c>
      <c r="C21" s="427"/>
      <c r="D21" s="428" t="s">
        <v>136</v>
      </c>
      <c r="E21" s="429" t="s">
        <v>601</v>
      </c>
      <c r="F21" s="429" t="s">
        <v>3654</v>
      </c>
      <c r="G21" s="443">
        <v>874</v>
      </c>
      <c r="H21" s="429"/>
      <c r="I21" s="414" t="s">
        <v>3655</v>
      </c>
      <c r="J21" s="430" t="s">
        <v>602</v>
      </c>
      <c r="K21" s="430"/>
      <c r="L21" s="430"/>
      <c r="M21" s="430"/>
      <c r="N21" s="430"/>
      <c r="O21" s="432"/>
      <c r="Q21" s="435"/>
      <c r="R21" s="436" t="s">
        <v>603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</row>
    <row r="22" spans="1:28" s="434" customFormat="1" ht="14.25">
      <c r="A22" s="489">
        <v>13</v>
      </c>
      <c r="B22" s="481">
        <v>44015</v>
      </c>
      <c r="C22" s="491"/>
      <c r="D22" s="491" t="s">
        <v>153</v>
      </c>
      <c r="E22" s="492" t="s">
        <v>601</v>
      </c>
      <c r="F22" s="493">
        <v>16785</v>
      </c>
      <c r="G22" s="494">
        <v>15900</v>
      </c>
      <c r="H22" s="494">
        <v>17725</v>
      </c>
      <c r="I22" s="489" t="s">
        <v>3667</v>
      </c>
      <c r="J22" s="481" t="s">
        <v>3743</v>
      </c>
      <c r="K22" s="479">
        <f t="shared" ref="K22:K23" si="10">H22-F22</f>
        <v>940</v>
      </c>
      <c r="L22" s="519">
        <f t="shared" ref="L22:L23" si="11">(F22*-0.8)/100</f>
        <v>-134.28</v>
      </c>
      <c r="M22" s="486">
        <f t="shared" ref="M22:M23" si="12">(K22+L22)/F22</f>
        <v>4.8002383080131071E-2</v>
      </c>
      <c r="N22" s="492" t="s">
        <v>600</v>
      </c>
      <c r="O22" s="488">
        <v>44028</v>
      </c>
      <c r="Q22" s="435"/>
      <c r="R22" s="436" t="s">
        <v>3187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</row>
    <row r="23" spans="1:28" s="434" customFormat="1" ht="14.25">
      <c r="A23" s="450">
        <v>14</v>
      </c>
      <c r="B23" s="451">
        <v>44018</v>
      </c>
      <c r="C23" s="452"/>
      <c r="D23" s="453" t="s">
        <v>76</v>
      </c>
      <c r="E23" s="454" t="s">
        <v>601</v>
      </c>
      <c r="F23" s="455">
        <v>366.5</v>
      </c>
      <c r="G23" s="454">
        <v>344</v>
      </c>
      <c r="H23" s="454">
        <v>383</v>
      </c>
      <c r="I23" s="456" t="s">
        <v>3636</v>
      </c>
      <c r="J23" s="457" t="s">
        <v>3784</v>
      </c>
      <c r="K23" s="457">
        <f t="shared" si="10"/>
        <v>16.5</v>
      </c>
      <c r="L23" s="546">
        <f t="shared" si="11"/>
        <v>-2.9319999999999999</v>
      </c>
      <c r="M23" s="458">
        <f t="shared" si="12"/>
        <v>3.7020463847203276E-2</v>
      </c>
      <c r="N23" s="459" t="s">
        <v>600</v>
      </c>
      <c r="O23" s="460">
        <v>44032</v>
      </c>
      <c r="Q23" s="435"/>
      <c r="R23" s="436" t="s">
        <v>3187</v>
      </c>
      <c r="S23" s="435"/>
      <c r="T23" s="435"/>
      <c r="U23" s="435"/>
      <c r="V23" s="435"/>
      <c r="W23" s="435"/>
      <c r="X23" s="435"/>
      <c r="Y23" s="435"/>
      <c r="Z23" s="435"/>
      <c r="AA23" s="435"/>
      <c r="AB23" s="435"/>
    </row>
    <row r="24" spans="1:28" s="434" customFormat="1" ht="14.25">
      <c r="A24" s="450">
        <v>15</v>
      </c>
      <c r="B24" s="451">
        <v>44018</v>
      </c>
      <c r="C24" s="452"/>
      <c r="D24" s="453" t="s">
        <v>301</v>
      </c>
      <c r="E24" s="454" t="s">
        <v>601</v>
      </c>
      <c r="F24" s="455">
        <v>1810</v>
      </c>
      <c r="G24" s="454">
        <v>1670</v>
      </c>
      <c r="H24" s="454">
        <v>1875</v>
      </c>
      <c r="I24" s="456" t="s">
        <v>3672</v>
      </c>
      <c r="J24" s="457" t="s">
        <v>3680</v>
      </c>
      <c r="K24" s="457">
        <f t="shared" ref="K24" si="13">H24-F24</f>
        <v>65</v>
      </c>
      <c r="L24" s="457">
        <f t="shared" si="1"/>
        <v>-14.48</v>
      </c>
      <c r="M24" s="458">
        <f t="shared" si="2"/>
        <v>2.791160220994475E-2</v>
      </c>
      <c r="N24" s="459" t="s">
        <v>600</v>
      </c>
      <c r="O24" s="460">
        <v>44019</v>
      </c>
      <c r="Q24" s="435"/>
      <c r="R24" s="436" t="s">
        <v>603</v>
      </c>
      <c r="S24" s="435"/>
      <c r="T24" s="435"/>
      <c r="U24" s="435"/>
      <c r="V24" s="435"/>
      <c r="W24" s="435"/>
      <c r="X24" s="435"/>
      <c r="Y24" s="435"/>
      <c r="Z24" s="435"/>
      <c r="AA24" s="435"/>
      <c r="AB24" s="435"/>
    </row>
    <row r="25" spans="1:28" s="434" customFormat="1" ht="14.25">
      <c r="A25" s="450">
        <v>16</v>
      </c>
      <c r="B25" s="451">
        <v>44018</v>
      </c>
      <c r="C25" s="452"/>
      <c r="D25" s="453" t="s">
        <v>565</v>
      </c>
      <c r="E25" s="454" t="s">
        <v>601</v>
      </c>
      <c r="F25" s="455">
        <v>1000</v>
      </c>
      <c r="G25" s="454">
        <v>935</v>
      </c>
      <c r="H25" s="454">
        <v>1040</v>
      </c>
      <c r="I25" s="456" t="s">
        <v>3673</v>
      </c>
      <c r="J25" s="457" t="s">
        <v>3683</v>
      </c>
      <c r="K25" s="457">
        <f t="shared" ref="K25" si="14">H25-F25</f>
        <v>40</v>
      </c>
      <c r="L25" s="457">
        <f t="shared" si="1"/>
        <v>-8</v>
      </c>
      <c r="M25" s="458">
        <f t="shared" si="2"/>
        <v>3.2000000000000001E-2</v>
      </c>
      <c r="N25" s="459" t="s">
        <v>600</v>
      </c>
      <c r="O25" s="460">
        <v>44020</v>
      </c>
      <c r="Q25" s="435"/>
      <c r="R25" s="436" t="s">
        <v>3187</v>
      </c>
      <c r="S25" s="435"/>
      <c r="T25" s="435"/>
      <c r="U25" s="435"/>
      <c r="V25" s="435"/>
      <c r="W25" s="435"/>
      <c r="X25" s="435"/>
      <c r="Y25" s="435"/>
      <c r="Z25" s="435"/>
      <c r="AA25" s="435"/>
      <c r="AB25" s="435"/>
    </row>
    <row r="26" spans="1:28" s="434" customFormat="1" ht="14.25">
      <c r="A26" s="450">
        <v>17</v>
      </c>
      <c r="B26" s="451">
        <v>44018</v>
      </c>
      <c r="C26" s="452"/>
      <c r="D26" s="453" t="s">
        <v>190</v>
      </c>
      <c r="E26" s="454" t="s">
        <v>601</v>
      </c>
      <c r="F26" s="455">
        <v>2345</v>
      </c>
      <c r="G26" s="454">
        <v>2210</v>
      </c>
      <c r="H26" s="454">
        <v>2450</v>
      </c>
      <c r="I26" s="456" t="s">
        <v>3674</v>
      </c>
      <c r="J26" s="457" t="s">
        <v>3731</v>
      </c>
      <c r="K26" s="457">
        <f t="shared" ref="K26" si="15">H26-F26</f>
        <v>105</v>
      </c>
      <c r="L26" s="457">
        <f t="shared" ref="L26" si="16">(F26*-0.8)/100</f>
        <v>-18.760000000000002</v>
      </c>
      <c r="M26" s="458">
        <f t="shared" ref="M26" si="17">(K26+L26)/F26</f>
        <v>3.6776119402985072E-2</v>
      </c>
      <c r="N26" s="459" t="s">
        <v>600</v>
      </c>
      <c r="O26" s="460">
        <v>44027</v>
      </c>
      <c r="Q26" s="435"/>
      <c r="R26" s="436" t="s">
        <v>603</v>
      </c>
      <c r="S26" s="435"/>
      <c r="T26" s="435"/>
      <c r="U26" s="435"/>
      <c r="V26" s="435"/>
      <c r="W26" s="435"/>
      <c r="X26" s="435"/>
      <c r="Y26" s="435"/>
      <c r="Z26" s="435"/>
      <c r="AA26" s="435"/>
      <c r="AB26" s="435"/>
    </row>
    <row r="27" spans="1:28" s="434" customFormat="1" ht="14.25">
      <c r="A27" s="386">
        <v>18</v>
      </c>
      <c r="B27" s="411">
        <v>44020</v>
      </c>
      <c r="C27" s="427"/>
      <c r="D27" s="428" t="s">
        <v>803</v>
      </c>
      <c r="E27" s="429" t="s">
        <v>601</v>
      </c>
      <c r="F27" s="429" t="s">
        <v>3684</v>
      </c>
      <c r="G27" s="443">
        <v>880</v>
      </c>
      <c r="H27" s="429"/>
      <c r="I27" s="414" t="s">
        <v>3685</v>
      </c>
      <c r="J27" s="430" t="s">
        <v>602</v>
      </c>
      <c r="K27" s="431"/>
      <c r="L27" s="430"/>
      <c r="M27" s="430"/>
      <c r="N27" s="430"/>
      <c r="O27" s="432"/>
      <c r="Q27" s="435"/>
      <c r="R27" s="436" t="s">
        <v>603</v>
      </c>
      <c r="S27" s="435"/>
      <c r="T27" s="435"/>
      <c r="U27" s="435"/>
      <c r="V27" s="435"/>
      <c r="W27" s="435"/>
      <c r="X27" s="435"/>
      <c r="Y27" s="435"/>
      <c r="Z27" s="435"/>
      <c r="AA27" s="435"/>
      <c r="AB27" s="435"/>
    </row>
    <row r="28" spans="1:28" s="434" customFormat="1" ht="14.25">
      <c r="A28" s="468">
        <v>19</v>
      </c>
      <c r="B28" s="461">
        <v>44020</v>
      </c>
      <c r="C28" s="469"/>
      <c r="D28" s="470" t="s">
        <v>409</v>
      </c>
      <c r="E28" s="471" t="s">
        <v>601</v>
      </c>
      <c r="F28" s="446">
        <v>99</v>
      </c>
      <c r="G28" s="472">
        <v>92</v>
      </c>
      <c r="H28" s="471">
        <v>92</v>
      </c>
      <c r="I28" s="473" t="s">
        <v>3686</v>
      </c>
      <c r="J28" s="447" t="s">
        <v>3729</v>
      </c>
      <c r="K28" s="447">
        <f t="shared" ref="K28" si="18">H28-F28</f>
        <v>-7</v>
      </c>
      <c r="L28" s="520">
        <f t="shared" ref="L28" si="19">(F28*-0.8)/100</f>
        <v>-0.79200000000000004</v>
      </c>
      <c r="M28" s="448">
        <f t="shared" ref="M28" si="20">(K28+L28)/F28</f>
        <v>-7.8707070707070712E-2</v>
      </c>
      <c r="N28" s="462" t="s">
        <v>664</v>
      </c>
      <c r="O28" s="449">
        <v>44026</v>
      </c>
      <c r="Q28" s="435"/>
      <c r="R28" s="436" t="s">
        <v>603</v>
      </c>
      <c r="S28" s="435"/>
      <c r="T28" s="435"/>
      <c r="U28" s="435"/>
      <c r="V28" s="435"/>
      <c r="W28" s="435"/>
      <c r="X28" s="435"/>
      <c r="Y28" s="435"/>
      <c r="Z28" s="435"/>
      <c r="AA28" s="435"/>
      <c r="AB28" s="435"/>
    </row>
    <row r="29" spans="1:28" s="434" customFormat="1" ht="14.25">
      <c r="A29" s="489">
        <v>20</v>
      </c>
      <c r="B29" s="481">
        <v>44020</v>
      </c>
      <c r="C29" s="491"/>
      <c r="D29" s="491" t="s">
        <v>142</v>
      </c>
      <c r="E29" s="492" t="s">
        <v>3628</v>
      </c>
      <c r="F29" s="493">
        <v>6175</v>
      </c>
      <c r="G29" s="492">
        <v>6550</v>
      </c>
      <c r="H29" s="494">
        <v>5870</v>
      </c>
      <c r="I29" s="489" t="s">
        <v>3687</v>
      </c>
      <c r="J29" s="481" t="s">
        <v>3721</v>
      </c>
      <c r="K29" s="479">
        <f>F29-H29</f>
        <v>305</v>
      </c>
      <c r="L29" s="479">
        <f t="shared" si="1"/>
        <v>-49.4</v>
      </c>
      <c r="M29" s="486">
        <f t="shared" si="2"/>
        <v>4.1392712550607287E-2</v>
      </c>
      <c r="N29" s="492" t="s">
        <v>600</v>
      </c>
      <c r="O29" s="488">
        <v>44026</v>
      </c>
      <c r="Q29" s="435"/>
      <c r="R29" s="436" t="s">
        <v>603</v>
      </c>
      <c r="S29" s="435"/>
      <c r="T29" s="435"/>
      <c r="U29" s="435"/>
      <c r="V29" s="435"/>
      <c r="W29" s="435"/>
      <c r="X29" s="435"/>
      <c r="Y29" s="435"/>
      <c r="Z29" s="435"/>
      <c r="AA29" s="435"/>
      <c r="AB29" s="435"/>
    </row>
    <row r="30" spans="1:28" s="434" customFormat="1" ht="14.25">
      <c r="A30" s="489">
        <v>21</v>
      </c>
      <c r="B30" s="481">
        <v>44020</v>
      </c>
      <c r="C30" s="491"/>
      <c r="D30" s="491" t="s">
        <v>237</v>
      </c>
      <c r="E30" s="492" t="s">
        <v>601</v>
      </c>
      <c r="F30" s="493">
        <v>237</v>
      </c>
      <c r="G30" s="492">
        <v>222</v>
      </c>
      <c r="H30" s="494">
        <v>250</v>
      </c>
      <c r="I30" s="489" t="s">
        <v>3688</v>
      </c>
      <c r="J30" s="481" t="s">
        <v>3694</v>
      </c>
      <c r="K30" s="479">
        <f t="shared" ref="K30:K31" si="21">H30-F30</f>
        <v>13</v>
      </c>
      <c r="L30" s="545">
        <f t="shared" si="1"/>
        <v>-1.8960000000000001</v>
      </c>
      <c r="M30" s="486">
        <f t="shared" si="2"/>
        <v>4.6852320675105481E-2</v>
      </c>
      <c r="N30" s="492" t="s">
        <v>600</v>
      </c>
      <c r="O30" s="488">
        <v>44021</v>
      </c>
      <c r="Q30" s="435"/>
      <c r="R30" s="436" t="s">
        <v>3187</v>
      </c>
      <c r="S30" s="435"/>
      <c r="T30" s="435"/>
      <c r="U30" s="435"/>
      <c r="V30" s="435"/>
      <c r="W30" s="435"/>
      <c r="X30" s="435"/>
      <c r="Y30" s="435"/>
      <c r="Z30" s="435"/>
      <c r="AA30" s="435"/>
      <c r="AB30" s="435"/>
    </row>
    <row r="31" spans="1:28" s="434" customFormat="1" ht="14.25">
      <c r="A31" s="450">
        <v>22</v>
      </c>
      <c r="B31" s="451">
        <v>44020</v>
      </c>
      <c r="C31" s="452"/>
      <c r="D31" s="453" t="s">
        <v>533</v>
      </c>
      <c r="E31" s="454" t="s">
        <v>601</v>
      </c>
      <c r="F31" s="455">
        <v>1135</v>
      </c>
      <c r="G31" s="454">
        <v>1065</v>
      </c>
      <c r="H31" s="454">
        <v>1187.5</v>
      </c>
      <c r="I31" s="456" t="s">
        <v>3690</v>
      </c>
      <c r="J31" s="457" t="s">
        <v>3757</v>
      </c>
      <c r="K31" s="457">
        <f t="shared" si="21"/>
        <v>52.5</v>
      </c>
      <c r="L31" s="546">
        <f t="shared" si="1"/>
        <v>-9.08</v>
      </c>
      <c r="M31" s="458">
        <f t="shared" si="2"/>
        <v>3.8255506607929514E-2</v>
      </c>
      <c r="N31" s="459" t="s">
        <v>600</v>
      </c>
      <c r="O31" s="460">
        <v>44029</v>
      </c>
      <c r="Q31" s="435"/>
      <c r="R31" s="436" t="s">
        <v>3187</v>
      </c>
      <c r="S31" s="435"/>
      <c r="T31" s="435"/>
      <c r="U31" s="435"/>
      <c r="V31" s="435"/>
      <c r="W31" s="435"/>
      <c r="X31" s="435"/>
      <c r="Y31" s="435"/>
      <c r="Z31" s="435"/>
      <c r="AA31" s="435"/>
      <c r="AB31" s="435"/>
    </row>
    <row r="32" spans="1:28" s="434" customFormat="1" ht="14.25">
      <c r="A32" s="489">
        <v>23</v>
      </c>
      <c r="B32" s="481">
        <v>44021</v>
      </c>
      <c r="C32" s="491"/>
      <c r="D32" s="491" t="s">
        <v>95</v>
      </c>
      <c r="E32" s="492" t="s">
        <v>3700</v>
      </c>
      <c r="F32" s="493">
        <v>19500</v>
      </c>
      <c r="G32" s="494">
        <v>20650</v>
      </c>
      <c r="H32" s="494">
        <v>18550</v>
      </c>
      <c r="I32" s="489" t="s">
        <v>3701</v>
      </c>
      <c r="J32" s="481" t="s">
        <v>3730</v>
      </c>
      <c r="K32" s="479">
        <f>F32-H32</f>
        <v>950</v>
      </c>
      <c r="L32" s="479">
        <f t="shared" ref="L32" si="22">(F32*-0.8)/100</f>
        <v>-156</v>
      </c>
      <c r="M32" s="486">
        <f t="shared" ref="M32" si="23">(K32+L32)/F32</f>
        <v>4.0717948717948718E-2</v>
      </c>
      <c r="N32" s="492" t="s">
        <v>600</v>
      </c>
      <c r="O32" s="488">
        <v>44027</v>
      </c>
      <c r="Q32" s="435"/>
      <c r="R32" s="436" t="s">
        <v>603</v>
      </c>
      <c r="S32" s="435"/>
      <c r="T32" s="435"/>
      <c r="U32" s="435"/>
      <c r="V32" s="435"/>
      <c r="W32" s="435"/>
      <c r="X32" s="435"/>
      <c r="Y32" s="435"/>
      <c r="Z32" s="435"/>
      <c r="AA32" s="435"/>
      <c r="AB32" s="435"/>
    </row>
    <row r="33" spans="1:38" s="434" customFormat="1" ht="14.25">
      <c r="A33" s="386">
        <v>24</v>
      </c>
      <c r="B33" s="411">
        <v>44022</v>
      </c>
      <c r="C33" s="427"/>
      <c r="D33" s="513" t="s">
        <v>3704</v>
      </c>
      <c r="E33" s="429" t="s">
        <v>601</v>
      </c>
      <c r="F33" s="429" t="s">
        <v>3702</v>
      </c>
      <c r="G33" s="443">
        <v>370</v>
      </c>
      <c r="H33" s="429"/>
      <c r="I33" s="414" t="s">
        <v>3703</v>
      </c>
      <c r="J33" s="430" t="s">
        <v>602</v>
      </c>
      <c r="K33" s="430"/>
      <c r="L33" s="431"/>
      <c r="M33" s="430"/>
      <c r="N33" s="432"/>
      <c r="O33" s="433"/>
      <c r="Q33" s="435"/>
      <c r="R33" s="436" t="s">
        <v>3187</v>
      </c>
      <c r="S33" s="435"/>
      <c r="T33" s="435"/>
      <c r="U33" s="435"/>
      <c r="V33" s="435"/>
      <c r="W33" s="435"/>
      <c r="X33" s="435"/>
      <c r="Y33" s="435"/>
      <c r="Z33" s="435"/>
      <c r="AA33" s="435"/>
      <c r="AB33" s="435"/>
    </row>
    <row r="34" spans="1:38" s="434" customFormat="1" ht="14.25">
      <c r="A34" s="450">
        <v>25</v>
      </c>
      <c r="B34" s="451">
        <v>44025</v>
      </c>
      <c r="C34" s="452"/>
      <c r="D34" s="453" t="s">
        <v>181</v>
      </c>
      <c r="E34" s="454" t="s">
        <v>3628</v>
      </c>
      <c r="F34" s="455">
        <v>302</v>
      </c>
      <c r="G34" s="454">
        <v>323</v>
      </c>
      <c r="H34" s="454">
        <v>290</v>
      </c>
      <c r="I34" s="456">
        <v>265</v>
      </c>
      <c r="J34" s="457" t="s">
        <v>3751</v>
      </c>
      <c r="K34" s="457">
        <f>F34-H34</f>
        <v>12</v>
      </c>
      <c r="L34" s="546">
        <f t="shared" ref="L34" si="24">(F34*-0.8)/100</f>
        <v>-2.4160000000000004</v>
      </c>
      <c r="M34" s="458">
        <f t="shared" ref="M34" si="25">(K34+L34)/F34</f>
        <v>3.1735099337748346E-2</v>
      </c>
      <c r="N34" s="454" t="s">
        <v>600</v>
      </c>
      <c r="O34" s="460">
        <v>44028</v>
      </c>
      <c r="Q34" s="435"/>
      <c r="R34" s="436" t="s">
        <v>3187</v>
      </c>
      <c r="S34" s="435"/>
      <c r="T34" s="435"/>
      <c r="U34" s="435"/>
      <c r="V34" s="435"/>
      <c r="W34" s="435"/>
      <c r="X34" s="435"/>
      <c r="Y34" s="435"/>
      <c r="Z34" s="435"/>
      <c r="AA34" s="435"/>
      <c r="AB34" s="435"/>
    </row>
    <row r="35" spans="1:38" s="434" customFormat="1" ht="14.25">
      <c r="A35" s="450">
        <v>26</v>
      </c>
      <c r="B35" s="451">
        <v>44026</v>
      </c>
      <c r="C35" s="452"/>
      <c r="D35" s="453" t="s">
        <v>242</v>
      </c>
      <c r="E35" s="454" t="s">
        <v>601</v>
      </c>
      <c r="F35" s="455">
        <v>70.5</v>
      </c>
      <c r="G35" s="454">
        <v>64.5</v>
      </c>
      <c r="H35" s="454">
        <v>74</v>
      </c>
      <c r="I35" s="456" t="s">
        <v>3725</v>
      </c>
      <c r="J35" s="457" t="s">
        <v>3732</v>
      </c>
      <c r="K35" s="457">
        <f t="shared" ref="K35:K36" si="26">H35-F35</f>
        <v>3.5</v>
      </c>
      <c r="L35" s="546">
        <f t="shared" ref="L35:L36" si="27">(F35*-0.8)/100</f>
        <v>-0.56400000000000006</v>
      </c>
      <c r="M35" s="458">
        <f t="shared" ref="M35:M36" si="28">(K35+L35)/F35</f>
        <v>4.1645390070921988E-2</v>
      </c>
      <c r="N35" s="459" t="s">
        <v>600</v>
      </c>
      <c r="O35" s="460">
        <v>44027</v>
      </c>
      <c r="Q35" s="435"/>
      <c r="R35" s="436" t="s">
        <v>603</v>
      </c>
      <c r="S35" s="435"/>
      <c r="T35" s="435"/>
      <c r="U35" s="435"/>
      <c r="V35" s="435"/>
      <c r="W35" s="435"/>
      <c r="X35" s="435"/>
      <c r="Y35" s="435"/>
      <c r="Z35" s="435"/>
      <c r="AA35" s="435"/>
      <c r="AB35" s="435"/>
    </row>
    <row r="36" spans="1:38" s="434" customFormat="1" ht="14.25">
      <c r="A36" s="489">
        <v>27</v>
      </c>
      <c r="B36" s="481">
        <v>44027</v>
      </c>
      <c r="C36" s="491"/>
      <c r="D36" s="491" t="s">
        <v>237</v>
      </c>
      <c r="E36" s="492" t="s">
        <v>601</v>
      </c>
      <c r="F36" s="493">
        <v>239</v>
      </c>
      <c r="G36" s="492">
        <v>224</v>
      </c>
      <c r="H36" s="494">
        <v>253.5</v>
      </c>
      <c r="I36" s="489" t="s">
        <v>3742</v>
      </c>
      <c r="J36" s="481" t="s">
        <v>3770</v>
      </c>
      <c r="K36" s="479">
        <f t="shared" si="26"/>
        <v>14.5</v>
      </c>
      <c r="L36" s="545">
        <f t="shared" si="27"/>
        <v>-1.9120000000000001</v>
      </c>
      <c r="M36" s="486">
        <f t="shared" si="28"/>
        <v>5.2669456066945605E-2</v>
      </c>
      <c r="N36" s="492" t="s">
        <v>600</v>
      </c>
      <c r="O36" s="488">
        <v>44032</v>
      </c>
      <c r="Q36" s="435"/>
      <c r="R36" s="436" t="s">
        <v>3187</v>
      </c>
      <c r="S36" s="435"/>
      <c r="T36" s="435"/>
      <c r="U36" s="435"/>
      <c r="V36" s="435"/>
      <c r="W36" s="435"/>
      <c r="X36" s="435"/>
      <c r="Y36" s="435"/>
      <c r="Z36" s="435"/>
      <c r="AA36" s="435"/>
      <c r="AB36" s="435"/>
    </row>
    <row r="37" spans="1:38" s="434" customFormat="1" ht="14.25">
      <c r="A37" s="489">
        <v>28</v>
      </c>
      <c r="B37" s="481">
        <v>44028</v>
      </c>
      <c r="C37" s="490"/>
      <c r="D37" s="491" t="s">
        <v>338</v>
      </c>
      <c r="E37" s="492" t="s">
        <v>601</v>
      </c>
      <c r="F37" s="484">
        <v>289</v>
      </c>
      <c r="G37" s="492">
        <v>272</v>
      </c>
      <c r="H37" s="494">
        <v>305</v>
      </c>
      <c r="I37" s="494" t="s">
        <v>3744</v>
      </c>
      <c r="J37" s="479" t="s">
        <v>3772</v>
      </c>
      <c r="K37" s="479">
        <f t="shared" ref="K37" si="29">H37-F37</f>
        <v>16</v>
      </c>
      <c r="L37" s="548">
        <f t="shared" ref="L37" si="30">(F37*-0.8)/100</f>
        <v>-2.3120000000000003</v>
      </c>
      <c r="M37" s="486">
        <f t="shared" ref="M37" si="31">(K37+L37)/F37</f>
        <v>4.7363321799307953E-2</v>
      </c>
      <c r="N37" s="487" t="s">
        <v>600</v>
      </c>
      <c r="O37" s="488">
        <v>44032</v>
      </c>
      <c r="Q37" s="435"/>
      <c r="R37" s="436" t="s">
        <v>3187</v>
      </c>
      <c r="S37" s="435"/>
      <c r="T37" s="435"/>
      <c r="U37" s="435"/>
      <c r="V37" s="435"/>
      <c r="W37" s="435"/>
      <c r="X37" s="435"/>
      <c r="Y37" s="435"/>
      <c r="Z37" s="435"/>
      <c r="AA37" s="435"/>
      <c r="AB37" s="435"/>
    </row>
    <row r="38" spans="1:38" s="434" customFormat="1" ht="14.25">
      <c r="A38" s="386">
        <v>29</v>
      </c>
      <c r="B38" s="411">
        <v>44029</v>
      </c>
      <c r="C38" s="427"/>
      <c r="D38" s="513" t="s">
        <v>60</v>
      </c>
      <c r="E38" s="429" t="s">
        <v>601</v>
      </c>
      <c r="F38" s="429" t="s">
        <v>3769</v>
      </c>
      <c r="G38" s="443">
        <v>1190</v>
      </c>
      <c r="H38" s="429"/>
      <c r="I38" s="414" t="s">
        <v>3768</v>
      </c>
      <c r="J38" s="430" t="s">
        <v>602</v>
      </c>
      <c r="K38" s="430"/>
      <c r="L38" s="431"/>
      <c r="M38" s="430"/>
      <c r="N38" s="432"/>
      <c r="O38" s="433"/>
      <c r="Q38" s="435"/>
      <c r="R38" s="436" t="s">
        <v>3187</v>
      </c>
      <c r="S38" s="435"/>
      <c r="T38" s="435"/>
      <c r="U38" s="435"/>
      <c r="V38" s="435"/>
      <c r="W38" s="435"/>
      <c r="X38" s="435"/>
      <c r="Y38" s="435"/>
      <c r="Z38" s="435"/>
      <c r="AA38" s="435"/>
      <c r="AB38" s="435"/>
    </row>
    <row r="39" spans="1:38" s="434" customFormat="1" ht="14.25">
      <c r="A39" s="386">
        <v>30</v>
      </c>
      <c r="B39" s="411">
        <v>44033</v>
      </c>
      <c r="C39" s="427"/>
      <c r="D39" s="513" t="s">
        <v>313</v>
      </c>
      <c r="E39" s="429" t="s">
        <v>601</v>
      </c>
      <c r="F39" s="429" t="s">
        <v>3785</v>
      </c>
      <c r="G39" s="443">
        <v>613</v>
      </c>
      <c r="H39" s="429"/>
      <c r="I39" s="414" t="s">
        <v>3786</v>
      </c>
      <c r="J39" s="430" t="s">
        <v>602</v>
      </c>
      <c r="K39" s="430"/>
      <c r="L39" s="431"/>
      <c r="M39" s="430"/>
      <c r="N39" s="432"/>
      <c r="O39" s="433"/>
      <c r="Q39" s="435"/>
      <c r="R39" s="436" t="s">
        <v>3187</v>
      </c>
      <c r="S39" s="435"/>
      <c r="T39" s="435"/>
      <c r="U39" s="435"/>
      <c r="V39" s="435"/>
      <c r="W39" s="435"/>
      <c r="X39" s="435"/>
      <c r="Y39" s="435"/>
      <c r="Z39" s="435"/>
      <c r="AA39" s="435"/>
      <c r="AB39" s="435"/>
    </row>
    <row r="40" spans="1:38" s="434" customFormat="1" ht="14.25">
      <c r="A40" s="386">
        <v>31</v>
      </c>
      <c r="B40" s="411">
        <v>44034</v>
      </c>
      <c r="C40" s="427"/>
      <c r="D40" s="513" t="s">
        <v>153</v>
      </c>
      <c r="E40" s="429" t="s">
        <v>601</v>
      </c>
      <c r="F40" s="429" t="s">
        <v>3795</v>
      </c>
      <c r="G40" s="443">
        <v>15950</v>
      </c>
      <c r="H40" s="429"/>
      <c r="I40" s="414" t="s">
        <v>3796</v>
      </c>
      <c r="J40" s="430" t="s">
        <v>602</v>
      </c>
      <c r="K40" s="430"/>
      <c r="L40" s="431"/>
      <c r="M40" s="430"/>
      <c r="N40" s="432"/>
      <c r="O40" s="433"/>
      <c r="Q40" s="435"/>
      <c r="R40" s="436" t="s">
        <v>603</v>
      </c>
      <c r="S40" s="435"/>
      <c r="T40" s="435"/>
      <c r="U40" s="435"/>
      <c r="V40" s="435"/>
      <c r="W40" s="435"/>
      <c r="X40" s="435"/>
      <c r="Y40" s="435"/>
      <c r="Z40" s="435"/>
      <c r="AA40" s="435"/>
      <c r="AB40" s="435"/>
    </row>
    <row r="41" spans="1:38" s="434" customFormat="1" ht="14.25">
      <c r="A41" s="386"/>
      <c r="B41" s="411"/>
      <c r="C41" s="427"/>
      <c r="D41" s="513"/>
      <c r="E41" s="429"/>
      <c r="F41" s="429"/>
      <c r="G41" s="443"/>
      <c r="H41" s="429"/>
      <c r="I41" s="414"/>
      <c r="J41" s="430"/>
      <c r="K41" s="430"/>
      <c r="L41" s="431"/>
      <c r="M41" s="430"/>
      <c r="N41" s="432"/>
      <c r="O41" s="433"/>
      <c r="Q41" s="435"/>
      <c r="R41" s="436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</row>
    <row r="42" spans="1:38" s="434" customFormat="1" ht="14.25">
      <c r="A42" s="386"/>
      <c r="B42" s="411"/>
      <c r="C42" s="427"/>
      <c r="D42" s="513"/>
      <c r="E42" s="429"/>
      <c r="F42" s="429"/>
      <c r="G42" s="443"/>
      <c r="H42" s="429"/>
      <c r="I42" s="414"/>
      <c r="J42" s="430"/>
      <c r="K42" s="430"/>
      <c r="L42" s="431"/>
      <c r="M42" s="430"/>
      <c r="N42" s="432"/>
      <c r="O42" s="433"/>
      <c r="Q42" s="435"/>
      <c r="R42" s="436"/>
      <c r="S42" s="435"/>
      <c r="T42" s="435"/>
      <c r="U42" s="435"/>
      <c r="V42" s="435"/>
      <c r="W42" s="435"/>
      <c r="X42" s="435"/>
      <c r="Y42" s="435"/>
      <c r="Z42" s="435"/>
      <c r="AA42" s="435"/>
      <c r="AB42" s="435"/>
    </row>
    <row r="43" spans="1:38" s="434" customFormat="1" ht="14.25">
      <c r="A43" s="386"/>
      <c r="B43" s="411"/>
      <c r="C43" s="427"/>
      <c r="D43" s="513"/>
      <c r="E43" s="429"/>
      <c r="F43" s="429"/>
      <c r="G43" s="443"/>
      <c r="H43" s="429"/>
      <c r="I43" s="414"/>
      <c r="J43" s="430"/>
      <c r="K43" s="430"/>
      <c r="L43" s="431"/>
      <c r="M43" s="430"/>
      <c r="N43" s="432"/>
      <c r="O43" s="433"/>
      <c r="Q43" s="435"/>
      <c r="R43" s="436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</row>
    <row r="44" spans="1:38" s="5" customFormat="1" ht="14.25">
      <c r="A44" s="386"/>
      <c r="B44" s="411"/>
      <c r="C44" s="412"/>
      <c r="D44" s="393"/>
      <c r="E44" s="413"/>
      <c r="F44" s="414"/>
      <c r="G44" s="415"/>
      <c r="H44" s="415"/>
      <c r="I44" s="414"/>
      <c r="J44" s="380"/>
      <c r="K44" s="380"/>
      <c r="L44" s="379"/>
      <c r="M44" s="377"/>
      <c r="N44" s="391"/>
      <c r="O44" s="385"/>
      <c r="P44" s="434"/>
      <c r="Q44" s="64"/>
      <c r="R44" s="341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38" s="5" customFormat="1" ht="12" customHeight="1">
      <c r="A45" s="23" t="s">
        <v>604</v>
      </c>
      <c r="B45" s="24"/>
      <c r="C45" s="25"/>
      <c r="D45" s="26"/>
      <c r="E45" s="27"/>
      <c r="F45" s="28"/>
      <c r="G45" s="28"/>
      <c r="H45" s="28"/>
      <c r="I45" s="28"/>
      <c r="J45" s="65"/>
      <c r="K45" s="28"/>
      <c r="L45" s="28"/>
      <c r="M45" s="38"/>
      <c r="N45" s="65"/>
      <c r="O45" s="66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9" t="s">
        <v>605</v>
      </c>
      <c r="B46" s="23"/>
      <c r="C46" s="23"/>
      <c r="D46" s="23"/>
      <c r="F46" s="30" t="s">
        <v>606</v>
      </c>
      <c r="G46" s="17"/>
      <c r="H46" s="31"/>
      <c r="I46" s="36"/>
      <c r="J46" s="67"/>
      <c r="K46" s="68"/>
      <c r="L46" s="69"/>
      <c r="M46" s="69"/>
      <c r="N46" s="16"/>
      <c r="O46" s="70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3" t="s">
        <v>607</v>
      </c>
      <c r="B47" s="23"/>
      <c r="C47" s="23"/>
      <c r="D47" s="23"/>
      <c r="E47" s="32"/>
      <c r="F47" s="30" t="s">
        <v>608</v>
      </c>
      <c r="G47" s="17"/>
      <c r="H47" s="31"/>
      <c r="I47" s="36"/>
      <c r="J47" s="67"/>
      <c r="K47" s="68"/>
      <c r="L47" s="69"/>
      <c r="M47" s="69"/>
      <c r="N47" s="16"/>
      <c r="O47" s="70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/>
      <c r="B48" s="23"/>
      <c r="C48" s="23"/>
      <c r="D48" s="23"/>
      <c r="E48" s="32"/>
      <c r="F48" s="17"/>
      <c r="G48" s="17"/>
      <c r="H48" s="31"/>
      <c r="I48" s="36"/>
      <c r="J48" s="71"/>
      <c r="K48" s="68"/>
      <c r="L48" s="69"/>
      <c r="M48" s="17"/>
      <c r="N48" s="72"/>
      <c r="O48" s="5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27" ht="15">
      <c r="A49" s="11"/>
      <c r="B49" s="33" t="s">
        <v>609</v>
      </c>
      <c r="C49" s="33"/>
      <c r="D49" s="33"/>
      <c r="E49" s="33"/>
      <c r="F49" s="34"/>
      <c r="G49" s="32"/>
      <c r="H49" s="32"/>
      <c r="I49" s="73"/>
      <c r="J49" s="74"/>
      <c r="K49" s="75"/>
      <c r="L49" s="12"/>
      <c r="M49" s="12"/>
      <c r="N49" s="11"/>
      <c r="O49" s="53"/>
      <c r="P49" s="7"/>
      <c r="R49" s="82"/>
      <c r="S49" s="16"/>
      <c r="T49" s="16"/>
      <c r="U49" s="16"/>
      <c r="V49" s="16"/>
      <c r="W49" s="16"/>
      <c r="X49" s="16"/>
      <c r="Y49" s="16"/>
      <c r="Z49" s="16"/>
    </row>
    <row r="50" spans="1:27" s="6" customFormat="1" ht="38.25">
      <c r="A50" s="20" t="s">
        <v>16</v>
      </c>
      <c r="B50" s="21" t="s">
        <v>575</v>
      </c>
      <c r="C50" s="21"/>
      <c r="D50" s="22" t="s">
        <v>588</v>
      </c>
      <c r="E50" s="21" t="s">
        <v>589</v>
      </c>
      <c r="F50" s="21" t="s">
        <v>590</v>
      </c>
      <c r="G50" s="21" t="s">
        <v>610</v>
      </c>
      <c r="H50" s="21" t="s">
        <v>592</v>
      </c>
      <c r="I50" s="21" t="s">
        <v>593</v>
      </c>
      <c r="J50" s="76" t="s">
        <v>594</v>
      </c>
      <c r="K50" s="62" t="s">
        <v>611</v>
      </c>
      <c r="L50" s="63" t="s">
        <v>3720</v>
      </c>
      <c r="M50" s="63" t="s">
        <v>3705</v>
      </c>
      <c r="N50" s="21" t="s">
        <v>597</v>
      </c>
      <c r="O50" s="78" t="s">
        <v>598</v>
      </c>
      <c r="P50" s="7"/>
      <c r="Q50" s="40"/>
      <c r="R50" s="38"/>
      <c r="S50" s="38"/>
      <c r="T50" s="38"/>
    </row>
    <row r="51" spans="1:27" s="407" customFormat="1" ht="15" customHeight="1">
      <c r="A51" s="464">
        <v>1</v>
      </c>
      <c r="B51" s="461">
        <v>44006</v>
      </c>
      <c r="C51" s="465"/>
      <c r="D51" s="445" t="s">
        <v>3638</v>
      </c>
      <c r="E51" s="446" t="s">
        <v>601</v>
      </c>
      <c r="F51" s="446">
        <v>646</v>
      </c>
      <c r="G51" s="466">
        <v>629</v>
      </c>
      <c r="H51" s="466">
        <v>625.5</v>
      </c>
      <c r="I51" s="446" t="s">
        <v>3639</v>
      </c>
      <c r="J51" s="447" t="s">
        <v>3649</v>
      </c>
      <c r="K51" s="447">
        <f t="shared" ref="K51:K53" si="32">H51-F51</f>
        <v>-20.5</v>
      </c>
      <c r="L51" s="547">
        <f>(F51*-0.8)/100</f>
        <v>-5.168000000000001</v>
      </c>
      <c r="M51" s="448">
        <f>(K51+L51)/F51</f>
        <v>-3.9733746130030959E-2</v>
      </c>
      <c r="N51" s="462" t="s">
        <v>664</v>
      </c>
      <c r="O51" s="467">
        <v>44013</v>
      </c>
      <c r="P51" s="7"/>
      <c r="Q51" s="7"/>
      <c r="R51" s="344" t="s">
        <v>603</v>
      </c>
      <c r="S51" s="426"/>
      <c r="T51" s="426"/>
      <c r="U51" s="426"/>
      <c r="V51" s="426"/>
      <c r="W51" s="426"/>
      <c r="X51" s="426"/>
      <c r="Y51" s="426"/>
      <c r="Z51" s="426"/>
      <c r="AA51" s="426"/>
    </row>
    <row r="52" spans="1:27" s="407" customFormat="1" ht="15" customHeight="1">
      <c r="A52" s="464">
        <v>2</v>
      </c>
      <c r="B52" s="461">
        <v>44006</v>
      </c>
      <c r="C52" s="465"/>
      <c r="D52" s="445" t="s">
        <v>136</v>
      </c>
      <c r="E52" s="446" t="s">
        <v>601</v>
      </c>
      <c r="F52" s="446">
        <v>957</v>
      </c>
      <c r="G52" s="466">
        <v>925</v>
      </c>
      <c r="H52" s="466">
        <v>925.5</v>
      </c>
      <c r="I52" s="446">
        <v>1025</v>
      </c>
      <c r="J52" s="447" t="s">
        <v>3650</v>
      </c>
      <c r="K52" s="447">
        <f t="shared" si="32"/>
        <v>-31.5</v>
      </c>
      <c r="L52" s="547">
        <f t="shared" ref="L52:L55" si="33">(F52*-0.8)/100</f>
        <v>-7.6560000000000006</v>
      </c>
      <c r="M52" s="448">
        <f t="shared" ref="M52:M55" si="34">(K52+L52)/F52</f>
        <v>-4.0915360501567397E-2</v>
      </c>
      <c r="N52" s="462" t="s">
        <v>664</v>
      </c>
      <c r="O52" s="467">
        <v>44013</v>
      </c>
      <c r="P52" s="7"/>
      <c r="Q52" s="7"/>
      <c r="R52" s="344" t="s">
        <v>3187</v>
      </c>
      <c r="S52" s="426"/>
      <c r="T52" s="426"/>
      <c r="U52" s="426"/>
      <c r="V52" s="426"/>
      <c r="W52" s="426"/>
      <c r="X52" s="426"/>
      <c r="Y52" s="426"/>
      <c r="Z52" s="426"/>
      <c r="AA52" s="426"/>
    </row>
    <row r="53" spans="1:27" s="407" customFormat="1" ht="15" customHeight="1">
      <c r="A53" s="480">
        <v>3</v>
      </c>
      <c r="B53" s="481">
        <v>44008</v>
      </c>
      <c r="C53" s="482"/>
      <c r="D53" s="483" t="s">
        <v>53</v>
      </c>
      <c r="E53" s="484" t="s">
        <v>601</v>
      </c>
      <c r="F53" s="484">
        <v>782</v>
      </c>
      <c r="G53" s="485">
        <v>758</v>
      </c>
      <c r="H53" s="485">
        <v>803</v>
      </c>
      <c r="I53" s="484">
        <v>825</v>
      </c>
      <c r="J53" s="479" t="s">
        <v>650</v>
      </c>
      <c r="K53" s="479">
        <f t="shared" si="32"/>
        <v>21</v>
      </c>
      <c r="L53" s="548">
        <f t="shared" si="33"/>
        <v>-6.2560000000000002</v>
      </c>
      <c r="M53" s="486">
        <f t="shared" si="34"/>
        <v>1.8854219948849105E-2</v>
      </c>
      <c r="N53" s="487" t="s">
        <v>600</v>
      </c>
      <c r="O53" s="488">
        <v>44020</v>
      </c>
      <c r="P53" s="7"/>
      <c r="Q53" s="7"/>
      <c r="R53" s="344" t="s">
        <v>3187</v>
      </c>
      <c r="S53" s="426"/>
      <c r="T53" s="426"/>
      <c r="U53" s="426"/>
      <c r="V53" s="426"/>
      <c r="W53" s="426"/>
      <c r="X53" s="426"/>
      <c r="Y53" s="426"/>
      <c r="Z53" s="426"/>
      <c r="AA53" s="426"/>
    </row>
    <row r="54" spans="1:27" s="407" customFormat="1" ht="15" customHeight="1">
      <c r="A54" s="480">
        <v>4</v>
      </c>
      <c r="B54" s="481">
        <v>44011</v>
      </c>
      <c r="C54" s="482"/>
      <c r="D54" s="483" t="s">
        <v>98</v>
      </c>
      <c r="E54" s="484" t="s">
        <v>601</v>
      </c>
      <c r="F54" s="484">
        <v>147</v>
      </c>
      <c r="G54" s="485">
        <v>142.5</v>
      </c>
      <c r="H54" s="485">
        <v>151</v>
      </c>
      <c r="I54" s="484" t="s">
        <v>3644</v>
      </c>
      <c r="J54" s="479" t="s">
        <v>3663</v>
      </c>
      <c r="K54" s="479">
        <f t="shared" ref="K54:K55" si="35">H54-F54</f>
        <v>4</v>
      </c>
      <c r="L54" s="548">
        <f t="shared" si="33"/>
        <v>-1.1760000000000002</v>
      </c>
      <c r="M54" s="486">
        <f t="shared" si="34"/>
        <v>1.9210884353741495E-2</v>
      </c>
      <c r="N54" s="487" t="s">
        <v>600</v>
      </c>
      <c r="O54" s="488">
        <v>44014</v>
      </c>
      <c r="P54" s="7"/>
      <c r="Q54" s="7"/>
      <c r="R54" s="344" t="s">
        <v>603</v>
      </c>
      <c r="S54" s="426"/>
      <c r="T54" s="426"/>
      <c r="U54" s="426"/>
      <c r="V54" s="426"/>
      <c r="W54" s="426"/>
      <c r="X54" s="426"/>
      <c r="Y54" s="426"/>
      <c r="Z54" s="426"/>
      <c r="AA54" s="426"/>
    </row>
    <row r="55" spans="1:27" s="407" customFormat="1" ht="15" customHeight="1">
      <c r="A55" s="480">
        <v>5</v>
      </c>
      <c r="B55" s="481">
        <v>44012</v>
      </c>
      <c r="C55" s="482"/>
      <c r="D55" s="483" t="s">
        <v>126</v>
      </c>
      <c r="E55" s="484" t="s">
        <v>601</v>
      </c>
      <c r="F55" s="484">
        <v>726.5</v>
      </c>
      <c r="G55" s="485">
        <v>714</v>
      </c>
      <c r="H55" s="485">
        <v>744.5</v>
      </c>
      <c r="I55" s="484" t="s">
        <v>3647</v>
      </c>
      <c r="J55" s="479" t="s">
        <v>3662</v>
      </c>
      <c r="K55" s="479">
        <f t="shared" si="35"/>
        <v>18</v>
      </c>
      <c r="L55" s="548">
        <f t="shared" si="33"/>
        <v>-5.8120000000000003</v>
      </c>
      <c r="M55" s="486">
        <f t="shared" si="34"/>
        <v>1.6776324845147968E-2</v>
      </c>
      <c r="N55" s="487" t="s">
        <v>600</v>
      </c>
      <c r="O55" s="488">
        <v>44014</v>
      </c>
      <c r="P55" s="7"/>
      <c r="Q55" s="7"/>
      <c r="R55" s="344" t="s">
        <v>603</v>
      </c>
      <c r="S55" s="426"/>
      <c r="T55" s="426"/>
      <c r="U55" s="426"/>
      <c r="V55" s="426"/>
      <c r="W55" s="426"/>
      <c r="X55" s="426"/>
      <c r="Y55" s="426"/>
      <c r="Z55" s="426"/>
      <c r="AA55" s="426"/>
    </row>
    <row r="56" spans="1:27" s="407" customFormat="1" ht="15" customHeight="1">
      <c r="A56" s="464">
        <v>6</v>
      </c>
      <c r="B56" s="461">
        <v>44013</v>
      </c>
      <c r="C56" s="465"/>
      <c r="D56" s="445" t="s">
        <v>91</v>
      </c>
      <c r="E56" s="446" t="s">
        <v>601</v>
      </c>
      <c r="F56" s="446">
        <v>2255</v>
      </c>
      <c r="G56" s="466">
        <v>2200</v>
      </c>
      <c r="H56" s="466">
        <v>2195</v>
      </c>
      <c r="I56" s="446">
        <v>2350</v>
      </c>
      <c r="J56" s="447" t="s">
        <v>3660</v>
      </c>
      <c r="K56" s="447">
        <f>H56-F56</f>
        <v>-60</v>
      </c>
      <c r="L56" s="547">
        <f>(F56*-0.8)/100</f>
        <v>-18.04</v>
      </c>
      <c r="M56" s="448">
        <f>(K56+L56)/F56</f>
        <v>-3.4607538802660751E-2</v>
      </c>
      <c r="N56" s="462" t="s">
        <v>664</v>
      </c>
      <c r="O56" s="467">
        <v>44014</v>
      </c>
      <c r="P56" s="7"/>
      <c r="Q56" s="7"/>
      <c r="R56" s="344" t="s">
        <v>603</v>
      </c>
      <c r="S56" s="426"/>
      <c r="T56" s="426"/>
      <c r="U56" s="426"/>
      <c r="V56" s="426"/>
      <c r="W56" s="426"/>
      <c r="X56" s="426"/>
      <c r="Y56" s="426"/>
      <c r="Z56" s="426"/>
      <c r="AA56" s="426"/>
    </row>
    <row r="57" spans="1:27" s="407" customFormat="1" ht="15" customHeight="1">
      <c r="A57" s="500">
        <v>7</v>
      </c>
      <c r="B57" s="497">
        <v>44014</v>
      </c>
      <c r="C57" s="498"/>
      <c r="D57" s="496" t="s">
        <v>46</v>
      </c>
      <c r="E57" s="499" t="s">
        <v>3628</v>
      </c>
      <c r="F57" s="500">
        <v>194</v>
      </c>
      <c r="G57" s="500">
        <v>200</v>
      </c>
      <c r="H57" s="500">
        <v>194</v>
      </c>
      <c r="I57" s="500" t="s">
        <v>3656</v>
      </c>
      <c r="J57" s="501" t="s">
        <v>709</v>
      </c>
      <c r="K57" s="502">
        <v>0</v>
      </c>
      <c r="L57" s="549">
        <f>(F57*-0.8)/100</f>
        <v>-1.5520000000000003</v>
      </c>
      <c r="M57" s="503">
        <f>(K57+L57)/F57</f>
        <v>-8.0000000000000019E-3</v>
      </c>
      <c r="N57" s="521" t="s">
        <v>664</v>
      </c>
      <c r="O57" s="504">
        <v>44015</v>
      </c>
      <c r="P57" s="7"/>
      <c r="Q57" s="7"/>
      <c r="R57" s="344" t="s">
        <v>603</v>
      </c>
      <c r="S57" s="426"/>
      <c r="T57" s="426"/>
      <c r="U57" s="426"/>
      <c r="V57" s="426"/>
      <c r="W57" s="426"/>
      <c r="X57" s="426"/>
      <c r="Y57" s="426"/>
      <c r="Z57" s="426"/>
      <c r="AA57" s="426"/>
    </row>
    <row r="58" spans="1:27" s="407" customFormat="1" ht="15" customHeight="1">
      <c r="A58" s="480">
        <v>8</v>
      </c>
      <c r="B58" s="481">
        <v>44015</v>
      </c>
      <c r="C58" s="482"/>
      <c r="D58" s="483" t="s">
        <v>83</v>
      </c>
      <c r="E58" s="484" t="s">
        <v>601</v>
      </c>
      <c r="F58" s="484">
        <v>641.5</v>
      </c>
      <c r="G58" s="485">
        <v>615</v>
      </c>
      <c r="H58" s="485">
        <v>659</v>
      </c>
      <c r="I58" s="484" t="s">
        <v>3668</v>
      </c>
      <c r="J58" s="479" t="s">
        <v>3755</v>
      </c>
      <c r="K58" s="479">
        <f t="shared" ref="K58" si="36">H58-F58</f>
        <v>17.5</v>
      </c>
      <c r="L58" s="548">
        <f t="shared" ref="L58" si="37">(F58*-0.8)/100</f>
        <v>-5.1320000000000006</v>
      </c>
      <c r="M58" s="486">
        <f t="shared" ref="M58" si="38">(K58+L58)/F58</f>
        <v>1.9279812938425563E-2</v>
      </c>
      <c r="N58" s="487" t="s">
        <v>600</v>
      </c>
      <c r="O58" s="488">
        <v>44028</v>
      </c>
      <c r="P58" s="7"/>
      <c r="Q58" s="7"/>
      <c r="R58" s="344" t="s">
        <v>603</v>
      </c>
      <c r="S58" s="426"/>
      <c r="T58" s="426"/>
      <c r="U58" s="426"/>
      <c r="V58" s="426"/>
      <c r="W58" s="426"/>
      <c r="X58" s="426"/>
      <c r="Y58" s="426"/>
      <c r="Z58" s="426"/>
      <c r="AA58" s="426"/>
    </row>
    <row r="59" spans="1:27" s="407" customFormat="1" ht="15" customHeight="1">
      <c r="A59" s="480">
        <v>9</v>
      </c>
      <c r="B59" s="481">
        <v>44020</v>
      </c>
      <c r="C59" s="482"/>
      <c r="D59" s="483" t="s">
        <v>69</v>
      </c>
      <c r="E59" s="484" t="s">
        <v>601</v>
      </c>
      <c r="F59" s="484">
        <v>567</v>
      </c>
      <c r="G59" s="485">
        <v>549</v>
      </c>
      <c r="H59" s="485">
        <v>585</v>
      </c>
      <c r="I59" s="484" t="s">
        <v>3689</v>
      </c>
      <c r="J59" s="479" t="s">
        <v>3662</v>
      </c>
      <c r="K59" s="479">
        <f>H59-F59</f>
        <v>18</v>
      </c>
      <c r="L59" s="548">
        <f>(F59*-0.8)/100</f>
        <v>-4.5360000000000005</v>
      </c>
      <c r="M59" s="486">
        <f t="shared" ref="M59:M67" si="39">(K59+L59)/F59</f>
        <v>2.3746031746031744E-2</v>
      </c>
      <c r="N59" s="487" t="s">
        <v>600</v>
      </c>
      <c r="O59" s="488">
        <v>44025</v>
      </c>
      <c r="P59" s="7"/>
      <c r="Q59" s="7"/>
      <c r="R59" s="344" t="s">
        <v>603</v>
      </c>
      <c r="S59" s="426"/>
      <c r="T59" s="426"/>
      <c r="U59" s="426"/>
      <c r="V59" s="426"/>
      <c r="W59" s="426"/>
      <c r="X59" s="426"/>
      <c r="Y59" s="426"/>
      <c r="Z59" s="426"/>
      <c r="AA59" s="426"/>
    </row>
    <row r="60" spans="1:27" s="407" customFormat="1" ht="15" customHeight="1">
      <c r="A60" s="464">
        <v>10</v>
      </c>
      <c r="B60" s="461">
        <v>44021</v>
      </c>
      <c r="C60" s="465"/>
      <c r="D60" s="445" t="s">
        <v>108</v>
      </c>
      <c r="E60" s="446" t="s">
        <v>3628</v>
      </c>
      <c r="F60" s="446">
        <v>577.5</v>
      </c>
      <c r="G60" s="466">
        <v>596</v>
      </c>
      <c r="H60" s="466">
        <v>596</v>
      </c>
      <c r="I60" s="446" t="s">
        <v>3695</v>
      </c>
      <c r="J60" s="447" t="s">
        <v>3706</v>
      </c>
      <c r="K60" s="447">
        <f>F60-H60</f>
        <v>-18.5</v>
      </c>
      <c r="L60" s="547">
        <f>(F60*-0.8)/100</f>
        <v>-4.62</v>
      </c>
      <c r="M60" s="448">
        <f t="shared" si="39"/>
        <v>-4.0034632034632034E-2</v>
      </c>
      <c r="N60" s="462" t="s">
        <v>664</v>
      </c>
      <c r="O60" s="449">
        <v>44025</v>
      </c>
      <c r="P60" s="7"/>
      <c r="Q60" s="7"/>
      <c r="R60" s="344" t="s">
        <v>603</v>
      </c>
      <c r="S60" s="426"/>
      <c r="T60" s="426"/>
      <c r="U60" s="426"/>
      <c r="V60" s="426"/>
      <c r="W60" s="426"/>
      <c r="X60" s="426"/>
      <c r="Y60" s="426"/>
      <c r="Z60" s="426"/>
      <c r="AA60" s="426"/>
    </row>
    <row r="61" spans="1:27" s="407" customFormat="1" ht="15" customHeight="1">
      <c r="A61" s="464">
        <v>11</v>
      </c>
      <c r="B61" s="461">
        <v>44022</v>
      </c>
      <c r="C61" s="465"/>
      <c r="D61" s="445" t="s">
        <v>38</v>
      </c>
      <c r="E61" s="446" t="s">
        <v>3628</v>
      </c>
      <c r="F61" s="446">
        <v>1310</v>
      </c>
      <c r="G61" s="466">
        <v>1352</v>
      </c>
      <c r="H61" s="466">
        <v>1344</v>
      </c>
      <c r="I61" s="446" t="s">
        <v>3637</v>
      </c>
      <c r="J61" s="447" t="s">
        <v>3719</v>
      </c>
      <c r="K61" s="447">
        <f>F61-H61</f>
        <v>-34</v>
      </c>
      <c r="L61" s="547">
        <f>(F61*-0.8)/100</f>
        <v>-10.48</v>
      </c>
      <c r="M61" s="448">
        <f t="shared" si="39"/>
        <v>-3.3954198473282446E-2</v>
      </c>
      <c r="N61" s="462" t="s">
        <v>664</v>
      </c>
      <c r="O61" s="449">
        <v>44025</v>
      </c>
      <c r="P61" s="7"/>
      <c r="Q61" s="7"/>
      <c r="R61" s="344" t="s">
        <v>603</v>
      </c>
      <c r="S61" s="426"/>
      <c r="T61" s="426"/>
      <c r="U61" s="426"/>
      <c r="V61" s="426"/>
      <c r="W61" s="426"/>
      <c r="X61" s="426"/>
      <c r="Y61" s="426"/>
      <c r="Z61" s="426"/>
      <c r="AA61" s="426"/>
    </row>
    <row r="62" spans="1:27" s="407" customFormat="1" ht="15" customHeight="1">
      <c r="A62" s="480">
        <v>12</v>
      </c>
      <c r="B62" s="481">
        <v>44025</v>
      </c>
      <c r="C62" s="482"/>
      <c r="D62" s="483" t="s">
        <v>174</v>
      </c>
      <c r="E62" s="484" t="s">
        <v>601</v>
      </c>
      <c r="F62" s="484">
        <v>1130</v>
      </c>
      <c r="G62" s="485">
        <v>1093</v>
      </c>
      <c r="H62" s="485">
        <v>1145</v>
      </c>
      <c r="I62" s="484" t="s">
        <v>3707</v>
      </c>
      <c r="J62" s="479" t="s">
        <v>3708</v>
      </c>
      <c r="K62" s="479">
        <f>H62-F62</f>
        <v>15</v>
      </c>
      <c r="L62" s="548">
        <f>(F62*-0.07)/100</f>
        <v>-0.79100000000000004</v>
      </c>
      <c r="M62" s="486">
        <f t="shared" si="39"/>
        <v>1.257433628318584E-2</v>
      </c>
      <c r="N62" s="487" t="s">
        <v>600</v>
      </c>
      <c r="O62" s="522">
        <v>44025</v>
      </c>
      <c r="P62" s="7"/>
      <c r="Q62" s="7"/>
      <c r="R62" s="344" t="s">
        <v>603</v>
      </c>
      <c r="S62" s="426"/>
      <c r="T62" s="426"/>
      <c r="U62" s="426"/>
      <c r="V62" s="426"/>
      <c r="W62" s="426"/>
      <c r="X62" s="426"/>
      <c r="Y62" s="426"/>
      <c r="Z62" s="426"/>
      <c r="AA62" s="426"/>
    </row>
    <row r="63" spans="1:27" s="407" customFormat="1" ht="15" customHeight="1">
      <c r="A63" s="480">
        <v>13</v>
      </c>
      <c r="B63" s="481">
        <v>44026</v>
      </c>
      <c r="C63" s="482"/>
      <c r="D63" s="483" t="s">
        <v>93</v>
      </c>
      <c r="E63" s="484" t="s">
        <v>3628</v>
      </c>
      <c r="F63" s="484">
        <v>144</v>
      </c>
      <c r="G63" s="485">
        <v>149</v>
      </c>
      <c r="H63" s="485">
        <v>141.75</v>
      </c>
      <c r="I63" s="484" t="s">
        <v>3722</v>
      </c>
      <c r="J63" s="479" t="s">
        <v>3723</v>
      </c>
      <c r="K63" s="479">
        <f>F63-H63</f>
        <v>2.25</v>
      </c>
      <c r="L63" s="548">
        <f>(F63*-0.07)/100</f>
        <v>-0.10080000000000001</v>
      </c>
      <c r="M63" s="486">
        <f t="shared" si="39"/>
        <v>1.4925000000000001E-2</v>
      </c>
      <c r="N63" s="487" t="s">
        <v>600</v>
      </c>
      <c r="O63" s="522">
        <v>44026</v>
      </c>
      <c r="P63" s="7"/>
      <c r="Q63" s="7"/>
      <c r="R63" s="344" t="s">
        <v>603</v>
      </c>
      <c r="S63" s="426"/>
      <c r="T63" s="426"/>
      <c r="U63" s="426"/>
      <c r="V63" s="426"/>
      <c r="W63" s="426"/>
      <c r="X63" s="426"/>
      <c r="Y63" s="426"/>
      <c r="Z63" s="426"/>
      <c r="AA63" s="426"/>
    </row>
    <row r="64" spans="1:27" s="9" customFormat="1" ht="15" customHeight="1">
      <c r="A64" s="480">
        <v>14</v>
      </c>
      <c r="B64" s="481">
        <v>44026</v>
      </c>
      <c r="C64" s="482"/>
      <c r="D64" s="483" t="s">
        <v>523</v>
      </c>
      <c r="E64" s="484" t="s">
        <v>601</v>
      </c>
      <c r="F64" s="484">
        <v>232</v>
      </c>
      <c r="G64" s="485">
        <v>227</v>
      </c>
      <c r="H64" s="485">
        <v>238</v>
      </c>
      <c r="I64" s="484" t="s">
        <v>3724</v>
      </c>
      <c r="J64" s="479" t="s">
        <v>3733</v>
      </c>
      <c r="K64" s="479">
        <f>H64-F64</f>
        <v>6</v>
      </c>
      <c r="L64" s="548">
        <f>(F64*-0.8)/100</f>
        <v>-1.8560000000000003</v>
      </c>
      <c r="M64" s="486">
        <f t="shared" si="39"/>
        <v>1.7862068965517241E-2</v>
      </c>
      <c r="N64" s="487" t="s">
        <v>600</v>
      </c>
      <c r="O64" s="488">
        <v>44027</v>
      </c>
      <c r="P64" s="64"/>
      <c r="Q64" s="64"/>
      <c r="R64" s="425" t="s">
        <v>3187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80">
        <v>15</v>
      </c>
      <c r="B65" s="481">
        <v>44026</v>
      </c>
      <c r="C65" s="482"/>
      <c r="D65" s="483" t="s">
        <v>174</v>
      </c>
      <c r="E65" s="484" t="s">
        <v>601</v>
      </c>
      <c r="F65" s="484">
        <v>1130</v>
      </c>
      <c r="G65" s="485">
        <v>1093</v>
      </c>
      <c r="H65" s="485">
        <v>1157.5</v>
      </c>
      <c r="I65" s="484" t="s">
        <v>3707</v>
      </c>
      <c r="J65" s="479" t="s">
        <v>3754</v>
      </c>
      <c r="K65" s="479">
        <f>H65-F65</f>
        <v>27.5</v>
      </c>
      <c r="L65" s="548">
        <f>(F65*-0.8)/100</f>
        <v>-9.0399999999999991</v>
      </c>
      <c r="M65" s="486">
        <f t="shared" si="39"/>
        <v>1.6336283185840707E-2</v>
      </c>
      <c r="N65" s="487" t="s">
        <v>600</v>
      </c>
      <c r="O65" s="488">
        <v>44027</v>
      </c>
      <c r="P65" s="64"/>
      <c r="Q65" s="64"/>
      <c r="R65" s="425" t="s">
        <v>603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80">
        <v>16</v>
      </c>
      <c r="B66" s="481">
        <v>44027</v>
      </c>
      <c r="C66" s="482"/>
      <c r="D66" s="483" t="s">
        <v>93</v>
      </c>
      <c r="E66" s="484" t="s">
        <v>3628</v>
      </c>
      <c r="F66" s="484">
        <v>142.5</v>
      </c>
      <c r="G66" s="485">
        <v>148</v>
      </c>
      <c r="H66" s="485">
        <v>140.25</v>
      </c>
      <c r="I66" s="484" t="s">
        <v>3722</v>
      </c>
      <c r="J66" s="479" t="s">
        <v>3723</v>
      </c>
      <c r="K66" s="479">
        <f>F66-H66</f>
        <v>2.25</v>
      </c>
      <c r="L66" s="548">
        <f>(F66*-0.07)/100</f>
        <v>-9.9750000000000019E-2</v>
      </c>
      <c r="M66" s="486">
        <f t="shared" si="39"/>
        <v>1.5089473684210524E-2</v>
      </c>
      <c r="N66" s="487" t="s">
        <v>600</v>
      </c>
      <c r="O66" s="522">
        <v>44027</v>
      </c>
      <c r="P66" s="64"/>
      <c r="Q66" s="64"/>
      <c r="R66" s="425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80">
        <v>17</v>
      </c>
      <c r="B67" s="481">
        <v>44027</v>
      </c>
      <c r="C67" s="482"/>
      <c r="D67" s="483" t="s">
        <v>135</v>
      </c>
      <c r="E67" s="484" t="s">
        <v>3628</v>
      </c>
      <c r="F67" s="484">
        <v>266.5</v>
      </c>
      <c r="G67" s="485">
        <v>274</v>
      </c>
      <c r="H67" s="485">
        <v>262.25</v>
      </c>
      <c r="I67" s="484" t="s">
        <v>3735</v>
      </c>
      <c r="J67" s="479" t="s">
        <v>3734</v>
      </c>
      <c r="K67" s="479">
        <f>F67-H67</f>
        <v>4.25</v>
      </c>
      <c r="L67" s="548">
        <f>(F67*-0.07)/100</f>
        <v>-0.18655000000000002</v>
      </c>
      <c r="M67" s="486">
        <f t="shared" si="39"/>
        <v>1.524746716697936E-2</v>
      </c>
      <c r="N67" s="487" t="s">
        <v>600</v>
      </c>
      <c r="O67" s="522">
        <v>44027</v>
      </c>
      <c r="P67" s="64"/>
      <c r="Q67" s="64"/>
      <c r="R67" s="425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64">
        <v>18</v>
      </c>
      <c r="B68" s="461">
        <v>44027</v>
      </c>
      <c r="C68" s="465"/>
      <c r="D68" s="445" t="s">
        <v>527</v>
      </c>
      <c r="E68" s="446" t="s">
        <v>601</v>
      </c>
      <c r="F68" s="446">
        <v>164.75</v>
      </c>
      <c r="G68" s="466">
        <v>160</v>
      </c>
      <c r="H68" s="466">
        <v>160</v>
      </c>
      <c r="I68" s="446" t="s">
        <v>3736</v>
      </c>
      <c r="J68" s="447" t="s">
        <v>3747</v>
      </c>
      <c r="K68" s="447">
        <f>H68-F68</f>
        <v>-4.75</v>
      </c>
      <c r="L68" s="547">
        <f>(F68*-0.8)/100</f>
        <v>-1.3180000000000001</v>
      </c>
      <c r="M68" s="448">
        <f>(K68+L68)/F68</f>
        <v>-3.6831562974203334E-2</v>
      </c>
      <c r="N68" s="462" t="s">
        <v>664</v>
      </c>
      <c r="O68" s="467">
        <v>44028</v>
      </c>
      <c r="P68" s="64"/>
      <c r="Q68" s="64"/>
      <c r="R68" s="425" t="s">
        <v>3187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563">
        <v>19</v>
      </c>
      <c r="B69" s="497">
        <v>44027</v>
      </c>
      <c r="C69" s="498"/>
      <c r="D69" s="564" t="s">
        <v>69</v>
      </c>
      <c r="E69" s="499" t="s">
        <v>601</v>
      </c>
      <c r="F69" s="499">
        <v>568</v>
      </c>
      <c r="G69" s="565">
        <v>549</v>
      </c>
      <c r="H69" s="565">
        <v>573</v>
      </c>
      <c r="I69" s="499" t="s">
        <v>3689</v>
      </c>
      <c r="J69" s="502" t="s">
        <v>3771</v>
      </c>
      <c r="K69" s="502">
        <f>H69-F69</f>
        <v>5</v>
      </c>
      <c r="L69" s="549">
        <f>(F69*-0.8)/100</f>
        <v>-4.5440000000000005</v>
      </c>
      <c r="M69" s="503">
        <f t="shared" ref="M69" si="40">(K69+L69)/F69</f>
        <v>8.0281690140844987E-4</v>
      </c>
      <c r="N69" s="501" t="s">
        <v>709</v>
      </c>
      <c r="O69" s="566">
        <v>44032</v>
      </c>
      <c r="P69" s="64"/>
      <c r="Q69" s="64"/>
      <c r="R69" s="425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480">
        <v>20</v>
      </c>
      <c r="B70" s="481">
        <v>44028</v>
      </c>
      <c r="C70" s="482"/>
      <c r="D70" s="483" t="s">
        <v>183</v>
      </c>
      <c r="E70" s="484" t="s">
        <v>3628</v>
      </c>
      <c r="F70" s="484">
        <v>104</v>
      </c>
      <c r="G70" s="485">
        <v>106.5</v>
      </c>
      <c r="H70" s="485">
        <v>101.5</v>
      </c>
      <c r="I70" s="484" t="s">
        <v>3746</v>
      </c>
      <c r="J70" s="479" t="s">
        <v>3745</v>
      </c>
      <c r="K70" s="479">
        <f>F70-H70</f>
        <v>2.5</v>
      </c>
      <c r="L70" s="548">
        <f>(F70*-0.07)/100</f>
        <v>-7.2800000000000017E-2</v>
      </c>
      <c r="M70" s="486">
        <f t="shared" ref="M70:M72" si="41">(K70+L70)/F70</f>
        <v>2.3338461538461537E-2</v>
      </c>
      <c r="N70" s="487" t="s">
        <v>600</v>
      </c>
      <c r="O70" s="522">
        <v>44028</v>
      </c>
      <c r="P70" s="64"/>
      <c r="Q70" s="64"/>
      <c r="R70" s="425" t="s">
        <v>603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480">
        <v>21</v>
      </c>
      <c r="B71" s="481">
        <v>44028</v>
      </c>
      <c r="C71" s="482"/>
      <c r="D71" s="483" t="s">
        <v>86</v>
      </c>
      <c r="E71" s="484" t="s">
        <v>601</v>
      </c>
      <c r="F71" s="484">
        <v>421</v>
      </c>
      <c r="G71" s="485">
        <v>410</v>
      </c>
      <c r="H71" s="485">
        <v>429.5</v>
      </c>
      <c r="I71" s="484">
        <v>440</v>
      </c>
      <c r="J71" s="479" t="s">
        <v>3748</v>
      </c>
      <c r="K71" s="479">
        <f>H71-F71</f>
        <v>8.5</v>
      </c>
      <c r="L71" s="548">
        <f>(F71*-0.07)/100</f>
        <v>-0.29470000000000002</v>
      </c>
      <c r="M71" s="486">
        <f t="shared" si="41"/>
        <v>1.949002375296912E-2</v>
      </c>
      <c r="N71" s="487" t="s">
        <v>600</v>
      </c>
      <c r="O71" s="522">
        <v>44028</v>
      </c>
      <c r="P71" s="64"/>
      <c r="Q71" s="64"/>
      <c r="R71" s="425" t="s">
        <v>3187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480">
        <v>22</v>
      </c>
      <c r="B72" s="481">
        <v>44028</v>
      </c>
      <c r="C72" s="482"/>
      <c r="D72" s="483" t="s">
        <v>193</v>
      </c>
      <c r="E72" s="484" t="s">
        <v>601</v>
      </c>
      <c r="F72" s="484">
        <v>972.5</v>
      </c>
      <c r="G72" s="485">
        <v>947</v>
      </c>
      <c r="H72" s="485">
        <v>996</v>
      </c>
      <c r="I72" s="484">
        <v>1020</v>
      </c>
      <c r="J72" s="479" t="s">
        <v>3764</v>
      </c>
      <c r="K72" s="479">
        <f>H72-F72</f>
        <v>23.5</v>
      </c>
      <c r="L72" s="548">
        <f>(F72*-0.8)/100</f>
        <v>-7.78</v>
      </c>
      <c r="M72" s="486">
        <f t="shared" si="41"/>
        <v>1.6164524421593829E-2</v>
      </c>
      <c r="N72" s="487" t="s">
        <v>600</v>
      </c>
      <c r="O72" s="488">
        <v>44029</v>
      </c>
      <c r="P72" s="64"/>
      <c r="Q72" s="64"/>
      <c r="R72" s="425" t="s">
        <v>603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80">
        <v>23</v>
      </c>
      <c r="B73" s="481">
        <v>44029</v>
      </c>
      <c r="C73" s="482"/>
      <c r="D73" s="483" t="s">
        <v>186</v>
      </c>
      <c r="E73" s="484" t="s">
        <v>601</v>
      </c>
      <c r="F73" s="484">
        <v>353.5</v>
      </c>
      <c r="G73" s="485">
        <v>344</v>
      </c>
      <c r="H73" s="485">
        <v>361.5</v>
      </c>
      <c r="I73" s="484" t="s">
        <v>3763</v>
      </c>
      <c r="J73" s="479" t="s">
        <v>3802</v>
      </c>
      <c r="K73" s="479">
        <f>H73-F73</f>
        <v>8</v>
      </c>
      <c r="L73" s="548">
        <f>(F73*-0.8)/100</f>
        <v>-2.8280000000000003</v>
      </c>
      <c r="M73" s="486">
        <f t="shared" ref="M73" si="42">(K73+L73)/F73</f>
        <v>1.463083451202263E-2</v>
      </c>
      <c r="N73" s="487" t="s">
        <v>600</v>
      </c>
      <c r="O73" s="488">
        <v>44029</v>
      </c>
      <c r="P73" s="64"/>
      <c r="Q73" s="64"/>
      <c r="R73" s="425" t="s">
        <v>603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80">
        <v>24</v>
      </c>
      <c r="B74" s="481">
        <v>44029</v>
      </c>
      <c r="C74" s="482"/>
      <c r="D74" s="483" t="s">
        <v>730</v>
      </c>
      <c r="E74" s="484" t="s">
        <v>601</v>
      </c>
      <c r="F74" s="484">
        <v>367</v>
      </c>
      <c r="G74" s="485">
        <v>358</v>
      </c>
      <c r="H74" s="485">
        <v>376</v>
      </c>
      <c r="I74" s="484" t="s">
        <v>3765</v>
      </c>
      <c r="J74" s="479" t="s">
        <v>3406</v>
      </c>
      <c r="K74" s="479">
        <f>H74-F74</f>
        <v>9</v>
      </c>
      <c r="L74" s="548">
        <f>(F74*-0.8)/100</f>
        <v>-2.9360000000000004</v>
      </c>
      <c r="M74" s="486">
        <f t="shared" ref="M74" si="43">(K74+L74)/F74</f>
        <v>1.652316076294278E-2</v>
      </c>
      <c r="N74" s="487" t="s">
        <v>600</v>
      </c>
      <c r="O74" s="488">
        <v>44033</v>
      </c>
      <c r="P74" s="64"/>
      <c r="Q74" s="64"/>
      <c r="R74" s="425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480">
        <v>25</v>
      </c>
      <c r="B75" s="481">
        <v>44032</v>
      </c>
      <c r="C75" s="482"/>
      <c r="D75" s="483" t="s">
        <v>48</v>
      </c>
      <c r="E75" s="484" t="s">
        <v>3628</v>
      </c>
      <c r="F75" s="484">
        <v>111.4</v>
      </c>
      <c r="G75" s="485">
        <v>115</v>
      </c>
      <c r="H75" s="485">
        <v>109.25</v>
      </c>
      <c r="I75" s="484" t="s">
        <v>3776</v>
      </c>
      <c r="J75" s="479" t="s">
        <v>3777</v>
      </c>
      <c r="K75" s="479">
        <f>F75-H75</f>
        <v>2.1500000000000057</v>
      </c>
      <c r="L75" s="548">
        <f>(F75*-0.07)/100</f>
        <v>-7.7980000000000008E-2</v>
      </c>
      <c r="M75" s="486">
        <f t="shared" ref="M75" si="44">(K75+L75)/F75</f>
        <v>1.8599820466786404E-2</v>
      </c>
      <c r="N75" s="487" t="s">
        <v>600</v>
      </c>
      <c r="O75" s="522">
        <v>44032</v>
      </c>
      <c r="P75" s="64"/>
      <c r="Q75" s="64"/>
      <c r="R75" s="425" t="s">
        <v>603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464">
        <v>26</v>
      </c>
      <c r="B76" s="461">
        <v>44032</v>
      </c>
      <c r="C76" s="465"/>
      <c r="D76" s="445" t="s">
        <v>163</v>
      </c>
      <c r="E76" s="446" t="s">
        <v>3628</v>
      </c>
      <c r="F76" s="446">
        <v>1413</v>
      </c>
      <c r="G76" s="466">
        <v>1445</v>
      </c>
      <c r="H76" s="466">
        <v>1440</v>
      </c>
      <c r="I76" s="446">
        <v>1350</v>
      </c>
      <c r="J76" s="447" t="s">
        <v>3778</v>
      </c>
      <c r="K76" s="447">
        <f>F76-H76</f>
        <v>-27</v>
      </c>
      <c r="L76" s="547">
        <f>(F76*-0.07)/100</f>
        <v>-0.98910000000000009</v>
      </c>
      <c r="M76" s="448">
        <f t="shared" ref="M76:M78" si="45">(K76+L76)/F76</f>
        <v>-1.9808280254777072E-2</v>
      </c>
      <c r="N76" s="462" t="s">
        <v>664</v>
      </c>
      <c r="O76" s="573">
        <v>44032</v>
      </c>
      <c r="P76" s="64"/>
      <c r="Q76" s="64"/>
      <c r="R76" s="425" t="s">
        <v>3187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480">
        <v>27</v>
      </c>
      <c r="B77" s="481">
        <v>44032</v>
      </c>
      <c r="C77" s="482"/>
      <c r="D77" s="483" t="s">
        <v>47</v>
      </c>
      <c r="E77" s="484" t="s">
        <v>601</v>
      </c>
      <c r="F77" s="484">
        <v>1482</v>
      </c>
      <c r="G77" s="485">
        <v>1445</v>
      </c>
      <c r="H77" s="485">
        <v>1520</v>
      </c>
      <c r="I77" s="484" t="s">
        <v>3779</v>
      </c>
      <c r="J77" s="479" t="s">
        <v>3787</v>
      </c>
      <c r="K77" s="479">
        <f>H77-F77</f>
        <v>38</v>
      </c>
      <c r="L77" s="548">
        <f>(F77*-0.8)/100</f>
        <v>-11.856000000000002</v>
      </c>
      <c r="M77" s="486">
        <f t="shared" si="45"/>
        <v>1.764102564102564E-2</v>
      </c>
      <c r="N77" s="487" t="s">
        <v>600</v>
      </c>
      <c r="O77" s="488">
        <v>44033</v>
      </c>
      <c r="P77" s="64"/>
      <c r="Q77" s="64"/>
      <c r="R77" s="425" t="s">
        <v>603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480">
        <v>28</v>
      </c>
      <c r="B78" s="481">
        <v>44033</v>
      </c>
      <c r="C78" s="534"/>
      <c r="D78" s="483" t="s">
        <v>48</v>
      </c>
      <c r="E78" s="484" t="s">
        <v>3628</v>
      </c>
      <c r="F78" s="484">
        <v>112</v>
      </c>
      <c r="G78" s="485">
        <v>115</v>
      </c>
      <c r="H78" s="485">
        <v>110.35</v>
      </c>
      <c r="I78" s="484" t="s">
        <v>3776</v>
      </c>
      <c r="J78" s="479" t="s">
        <v>3792</v>
      </c>
      <c r="K78" s="479">
        <f>F78-H78</f>
        <v>1.6500000000000057</v>
      </c>
      <c r="L78" s="548">
        <f>(F78*-0.07)/100</f>
        <v>-7.8400000000000011E-2</v>
      </c>
      <c r="M78" s="486">
        <f t="shared" si="45"/>
        <v>1.4032142857142908E-2</v>
      </c>
      <c r="N78" s="487" t="s">
        <v>600</v>
      </c>
      <c r="O78" s="522">
        <v>44033</v>
      </c>
      <c r="P78" s="64"/>
      <c r="Q78" s="64"/>
      <c r="R78" s="425" t="s">
        <v>603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574">
        <v>29</v>
      </c>
      <c r="B79" s="575">
        <v>44033</v>
      </c>
      <c r="C79" s="576"/>
      <c r="D79" s="577" t="s">
        <v>135</v>
      </c>
      <c r="E79" s="578" t="s">
        <v>3628</v>
      </c>
      <c r="F79" s="578">
        <v>271</v>
      </c>
      <c r="G79" s="579">
        <v>278</v>
      </c>
      <c r="H79" s="579">
        <v>269.5</v>
      </c>
      <c r="I79" s="578" t="s">
        <v>3788</v>
      </c>
      <c r="J79" s="580" t="s">
        <v>3789</v>
      </c>
      <c r="K79" s="580">
        <f>F79-H79</f>
        <v>1.5</v>
      </c>
      <c r="L79" s="581">
        <f>(F79*-0.07)/100</f>
        <v>-0.18970000000000004</v>
      </c>
      <c r="M79" s="582">
        <f t="shared" ref="M79:M80" si="46">(K79+L79)/F79</f>
        <v>4.8350553505535059E-3</v>
      </c>
      <c r="N79" s="583" t="s">
        <v>600</v>
      </c>
      <c r="O79" s="584">
        <v>44033</v>
      </c>
      <c r="P79" s="64"/>
      <c r="Q79" s="64"/>
      <c r="R79" s="425" t="s">
        <v>603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480">
        <v>30</v>
      </c>
      <c r="B80" s="481">
        <v>44004</v>
      </c>
      <c r="C80" s="534"/>
      <c r="D80" s="483" t="s">
        <v>138</v>
      </c>
      <c r="E80" s="484" t="s">
        <v>3628</v>
      </c>
      <c r="F80" s="484">
        <v>610.5</v>
      </c>
      <c r="G80" s="485">
        <v>626</v>
      </c>
      <c r="H80" s="485">
        <v>599</v>
      </c>
      <c r="I80" s="484" t="s">
        <v>3797</v>
      </c>
      <c r="J80" s="479" t="s">
        <v>3800</v>
      </c>
      <c r="K80" s="479">
        <f>F80-H80</f>
        <v>11.5</v>
      </c>
      <c r="L80" s="548">
        <f>(F80*-0.07)/100</f>
        <v>-0.42735000000000006</v>
      </c>
      <c r="M80" s="486">
        <f t="shared" si="46"/>
        <v>1.8137018837018837E-2</v>
      </c>
      <c r="N80" s="487" t="s">
        <v>600</v>
      </c>
      <c r="O80" s="522">
        <v>44034</v>
      </c>
      <c r="P80" s="64"/>
      <c r="Q80" s="64"/>
      <c r="R80" s="425" t="s">
        <v>603</v>
      </c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480">
        <v>31</v>
      </c>
      <c r="B81" s="481">
        <v>44004</v>
      </c>
      <c r="C81" s="534"/>
      <c r="D81" s="483" t="s">
        <v>3798</v>
      </c>
      <c r="E81" s="484" t="s">
        <v>3628</v>
      </c>
      <c r="F81" s="484">
        <v>275</v>
      </c>
      <c r="G81" s="485">
        <v>282</v>
      </c>
      <c r="H81" s="485">
        <v>270.5</v>
      </c>
      <c r="I81" s="484" t="s">
        <v>3799</v>
      </c>
      <c r="J81" s="479" t="s">
        <v>3801</v>
      </c>
      <c r="K81" s="479">
        <f>F81-H81</f>
        <v>4.5</v>
      </c>
      <c r="L81" s="548">
        <f>(F81*-0.07)/100</f>
        <v>-0.19250000000000003</v>
      </c>
      <c r="M81" s="486">
        <f t="shared" ref="M81" si="47">(K81+L81)/F81</f>
        <v>1.5663636363636366E-2</v>
      </c>
      <c r="N81" s="487" t="s">
        <v>600</v>
      </c>
      <c r="O81" s="522">
        <v>44034</v>
      </c>
      <c r="P81" s="64"/>
      <c r="Q81" s="64"/>
      <c r="R81" s="425" t="s">
        <v>603</v>
      </c>
      <c r="S81" s="6"/>
      <c r="T81" s="6"/>
      <c r="U81" s="6"/>
      <c r="V81" s="6"/>
      <c r="W81" s="6"/>
      <c r="X81" s="6"/>
      <c r="Y81" s="6"/>
      <c r="Z81" s="6"/>
      <c r="AA81" s="6"/>
    </row>
    <row r="82" spans="1:34" s="9" customFormat="1" ht="15" customHeight="1">
      <c r="A82" s="532">
        <v>32</v>
      </c>
      <c r="B82" s="533"/>
      <c r="C82" s="534"/>
      <c r="D82" s="535"/>
      <c r="E82" s="536"/>
      <c r="F82" s="536"/>
      <c r="G82" s="537"/>
      <c r="H82" s="537"/>
      <c r="I82" s="536"/>
      <c r="J82" s="538"/>
      <c r="K82" s="538"/>
      <c r="L82" s="539"/>
      <c r="M82" s="540"/>
      <c r="N82" s="541"/>
      <c r="O82" s="542"/>
      <c r="P82" s="64"/>
      <c r="Q82" s="64"/>
      <c r="R82" s="425"/>
      <c r="S82" s="6"/>
      <c r="T82" s="6"/>
      <c r="U82" s="6"/>
      <c r="V82" s="6"/>
      <c r="W82" s="6"/>
      <c r="X82" s="6"/>
      <c r="Y82" s="6"/>
      <c r="Z82" s="6"/>
      <c r="AA82" s="6"/>
    </row>
    <row r="83" spans="1:34" s="9" customFormat="1" ht="15" customHeight="1">
      <c r="A83" s="532"/>
      <c r="B83" s="533"/>
      <c r="C83" s="534"/>
      <c r="D83" s="535"/>
      <c r="E83" s="536"/>
      <c r="F83" s="536"/>
      <c r="G83" s="537"/>
      <c r="H83" s="537"/>
      <c r="I83" s="536"/>
      <c r="J83" s="538"/>
      <c r="K83" s="538"/>
      <c r="L83" s="539"/>
      <c r="M83" s="540"/>
      <c r="N83" s="541"/>
      <c r="O83" s="542"/>
      <c r="P83" s="64"/>
      <c r="Q83" s="64"/>
      <c r="R83" s="425"/>
      <c r="S83" s="6"/>
      <c r="T83" s="6"/>
      <c r="U83" s="6"/>
      <c r="V83" s="6"/>
      <c r="W83" s="6"/>
      <c r="X83" s="6"/>
      <c r="Y83" s="6"/>
      <c r="Z83" s="6"/>
      <c r="AA83" s="6"/>
    </row>
    <row r="84" spans="1:34" s="9" customFormat="1" ht="15" customHeight="1">
      <c r="A84" s="532"/>
      <c r="B84" s="533"/>
      <c r="C84" s="534"/>
      <c r="D84" s="535"/>
      <c r="E84" s="536"/>
      <c r="F84" s="536"/>
      <c r="G84" s="537"/>
      <c r="H84" s="537"/>
      <c r="I84" s="536"/>
      <c r="J84" s="538"/>
      <c r="K84" s="538"/>
      <c r="L84" s="539"/>
      <c r="M84" s="540"/>
      <c r="N84" s="541"/>
      <c r="O84" s="542"/>
      <c r="P84" s="64"/>
      <c r="Q84" s="64"/>
      <c r="R84" s="425"/>
      <c r="S84" s="6"/>
      <c r="T84" s="6"/>
      <c r="U84" s="6"/>
      <c r="V84" s="6"/>
      <c r="W84" s="6"/>
      <c r="X84" s="6"/>
      <c r="Y84" s="6"/>
      <c r="Z84" s="6"/>
      <c r="AA84" s="6"/>
    </row>
    <row r="85" spans="1:34" ht="15" customHeight="1">
      <c r="A85" s="417"/>
      <c r="B85" s="417"/>
      <c r="C85" s="417"/>
      <c r="D85" s="417"/>
      <c r="E85" s="417"/>
      <c r="F85" s="444"/>
      <c r="G85" s="444"/>
      <c r="H85" s="444"/>
      <c r="I85" s="444"/>
      <c r="J85" s="495"/>
      <c r="K85" s="444"/>
      <c r="L85" s="444"/>
      <c r="M85" s="378"/>
      <c r="N85" s="380"/>
      <c r="O85" s="380"/>
      <c r="P85" s="7"/>
      <c r="Q85" s="11"/>
      <c r="R85" s="12"/>
      <c r="S85" s="16"/>
      <c r="T85" s="16"/>
      <c r="U85" s="16"/>
      <c r="V85" s="16"/>
      <c r="W85" s="16"/>
      <c r="X85" s="16"/>
      <c r="Y85" s="16"/>
      <c r="Z85" s="16"/>
      <c r="AA85" s="16"/>
    </row>
    <row r="86" spans="1:34" ht="44.25" customHeight="1">
      <c r="A86" s="23" t="s">
        <v>604</v>
      </c>
      <c r="B86" s="39"/>
      <c r="C86" s="39"/>
      <c r="D86" s="40"/>
      <c r="E86" s="36"/>
      <c r="F86" s="36"/>
      <c r="G86" s="35"/>
      <c r="H86" s="35"/>
      <c r="I86" s="36"/>
      <c r="J86" s="17"/>
      <c r="K86" s="79"/>
      <c r="L86" s="80"/>
      <c r="M86" s="79"/>
      <c r="N86" s="81"/>
      <c r="O86" s="79"/>
      <c r="P86" s="7"/>
      <c r="Q86" s="16"/>
      <c r="R86" s="12"/>
      <c r="S86" s="16"/>
      <c r="T86" s="16"/>
      <c r="U86" s="16"/>
      <c r="V86" s="16"/>
      <c r="W86" s="16"/>
      <c r="X86" s="16"/>
      <c r="Y86" s="16"/>
      <c r="Z86" s="5"/>
      <c r="AA86" s="5"/>
      <c r="AB86" s="5"/>
    </row>
    <row r="87" spans="1:34" s="6" customFormat="1">
      <c r="A87" s="29" t="s">
        <v>605</v>
      </c>
      <c r="B87" s="23"/>
      <c r="C87" s="23"/>
      <c r="D87" s="23"/>
      <c r="E87" s="5"/>
      <c r="F87" s="30" t="s">
        <v>606</v>
      </c>
      <c r="G87" s="41"/>
      <c r="H87" s="42"/>
      <c r="I87" s="82"/>
      <c r="J87" s="17"/>
      <c r="K87" s="83"/>
      <c r="L87" s="84"/>
      <c r="M87" s="85"/>
      <c r="N87" s="86"/>
      <c r="O87" s="87"/>
      <c r="P87" s="5"/>
      <c r="Q87" s="4"/>
      <c r="R87" s="12"/>
      <c r="Z87" s="9"/>
      <c r="AA87" s="9"/>
      <c r="AB87" s="9"/>
      <c r="AC87" s="9"/>
      <c r="AD87" s="9"/>
      <c r="AE87" s="9"/>
      <c r="AF87" s="9"/>
      <c r="AG87" s="9"/>
      <c r="AH87" s="9"/>
    </row>
    <row r="88" spans="1:34" s="9" customFormat="1" ht="14.25" customHeight="1">
      <c r="A88" s="29"/>
      <c r="B88" s="23"/>
      <c r="C88" s="23"/>
      <c r="D88" s="23"/>
      <c r="E88" s="32"/>
      <c r="F88" s="30" t="s">
        <v>608</v>
      </c>
      <c r="G88" s="41"/>
      <c r="H88" s="42"/>
      <c r="I88" s="82"/>
      <c r="J88" s="17"/>
      <c r="K88" s="83"/>
      <c r="L88" s="84"/>
      <c r="M88" s="85"/>
      <c r="N88" s="86"/>
      <c r="O88" s="87"/>
      <c r="P88" s="5"/>
      <c r="Q88" s="4"/>
      <c r="R88" s="12"/>
      <c r="S88" s="6"/>
      <c r="Y88" s="6"/>
      <c r="Z88" s="6"/>
    </row>
    <row r="89" spans="1:34" s="9" customFormat="1" ht="14.25" customHeight="1">
      <c r="A89" s="23"/>
      <c r="B89" s="23"/>
      <c r="C89" s="23"/>
      <c r="D89" s="23"/>
      <c r="E89" s="32"/>
      <c r="F89" s="17"/>
      <c r="G89" s="17"/>
      <c r="H89" s="31"/>
      <c r="I89" s="36"/>
      <c r="J89" s="71"/>
      <c r="K89" s="68"/>
      <c r="L89" s="69"/>
      <c r="M89" s="17"/>
      <c r="N89" s="72"/>
      <c r="O89" s="57"/>
      <c r="P89" s="8"/>
      <c r="Q89" s="4"/>
      <c r="R89" s="12"/>
      <c r="S89" s="6"/>
      <c r="Y89" s="6"/>
      <c r="Z89" s="6"/>
    </row>
    <row r="90" spans="1:34" s="9" customFormat="1" ht="15">
      <c r="A90" s="43" t="s">
        <v>615</v>
      </c>
      <c r="B90" s="43"/>
      <c r="C90" s="43"/>
      <c r="D90" s="43"/>
      <c r="E90" s="32"/>
      <c r="F90" s="17"/>
      <c r="G90" s="12"/>
      <c r="H90" s="17"/>
      <c r="I90" s="12"/>
      <c r="J90" s="88"/>
      <c r="K90" s="12"/>
      <c r="L90" s="12"/>
      <c r="M90" s="12"/>
      <c r="N90" s="12"/>
      <c r="O90" s="89"/>
      <c r="P90"/>
      <c r="Q90" s="4"/>
      <c r="R90" s="12"/>
      <c r="S90" s="6"/>
      <c r="Y90" s="6"/>
      <c r="Z90" s="6"/>
    </row>
    <row r="91" spans="1:34" s="9" customFormat="1" ht="38.25">
      <c r="A91" s="21" t="s">
        <v>16</v>
      </c>
      <c r="B91" s="21" t="s">
        <v>575</v>
      </c>
      <c r="C91" s="21"/>
      <c r="D91" s="22" t="s">
        <v>588</v>
      </c>
      <c r="E91" s="21" t="s">
        <v>589</v>
      </c>
      <c r="F91" s="21" t="s">
        <v>590</v>
      </c>
      <c r="G91" s="21" t="s">
        <v>610</v>
      </c>
      <c r="H91" s="21" t="s">
        <v>592</v>
      </c>
      <c r="I91" s="21" t="s">
        <v>593</v>
      </c>
      <c r="J91" s="20" t="s">
        <v>594</v>
      </c>
      <c r="K91" s="77" t="s">
        <v>616</v>
      </c>
      <c r="L91" s="63" t="s">
        <v>3720</v>
      </c>
      <c r="M91" s="77" t="s">
        <v>612</v>
      </c>
      <c r="N91" s="21" t="s">
        <v>613</v>
      </c>
      <c r="O91" s="20" t="s">
        <v>597</v>
      </c>
      <c r="P91" s="90" t="s">
        <v>598</v>
      </c>
      <c r="Q91" s="4"/>
      <c r="R91" s="17"/>
      <c r="S91" s="6"/>
      <c r="Y91" s="6"/>
      <c r="Z91" s="6"/>
    </row>
    <row r="92" spans="1:34" s="9" customFormat="1" ht="14.25">
      <c r="A92" s="613">
        <v>1</v>
      </c>
      <c r="B92" s="617">
        <v>44013</v>
      </c>
      <c r="C92" s="474"/>
      <c r="D92" s="475" t="s">
        <v>3651</v>
      </c>
      <c r="E92" s="476" t="s">
        <v>3628</v>
      </c>
      <c r="F92" s="476">
        <v>10395</v>
      </c>
      <c r="G92" s="476">
        <v>10555</v>
      </c>
      <c r="H92" s="476">
        <v>10555</v>
      </c>
      <c r="I92" s="476">
        <v>10200</v>
      </c>
      <c r="J92" s="617" t="s">
        <v>3661</v>
      </c>
      <c r="K92" s="477" t="s">
        <v>3658</v>
      </c>
      <c r="L92" s="613">
        <f>(((F92*-0.06)/100)*N92)-100</f>
        <v>-567.77499999999986</v>
      </c>
      <c r="M92" s="613">
        <f>-8100-568</f>
        <v>-8668</v>
      </c>
      <c r="N92" s="613">
        <v>75</v>
      </c>
      <c r="O92" s="613" t="s">
        <v>664</v>
      </c>
      <c r="P92" s="615">
        <v>44014</v>
      </c>
      <c r="Q92" s="394"/>
      <c r="R92" s="344" t="s">
        <v>603</v>
      </c>
      <c r="S92" s="40"/>
      <c r="Y92" s="6"/>
      <c r="Z92" s="6"/>
    </row>
    <row r="93" spans="1:34" s="9" customFormat="1" ht="14.25">
      <c r="A93" s="614"/>
      <c r="B93" s="618"/>
      <c r="C93" s="474"/>
      <c r="D93" s="475" t="s">
        <v>3652</v>
      </c>
      <c r="E93" s="476" t="s">
        <v>3628</v>
      </c>
      <c r="F93" s="478" t="s">
        <v>3657</v>
      </c>
      <c r="G93" s="476"/>
      <c r="H93" s="476">
        <v>36</v>
      </c>
      <c r="I93" s="476"/>
      <c r="J93" s="618"/>
      <c r="K93" s="477" t="s">
        <v>3659</v>
      </c>
      <c r="L93" s="614"/>
      <c r="M93" s="614"/>
      <c r="N93" s="614"/>
      <c r="O93" s="614"/>
      <c r="P93" s="616"/>
      <c r="Q93" s="4"/>
      <c r="R93" s="425"/>
      <c r="S93" s="6"/>
      <c r="Y93" s="6"/>
      <c r="Z93" s="6"/>
    </row>
    <row r="94" spans="1:34" s="407" customFormat="1" ht="14.25">
      <c r="A94" s="603">
        <v>2</v>
      </c>
      <c r="B94" s="604">
        <v>44021</v>
      </c>
      <c r="C94" s="531"/>
      <c r="D94" s="524" t="s">
        <v>3651</v>
      </c>
      <c r="E94" s="530" t="s">
        <v>3628</v>
      </c>
      <c r="F94" s="526">
        <v>10765</v>
      </c>
      <c r="G94" s="530">
        <v>11010</v>
      </c>
      <c r="H94" s="530">
        <v>10690</v>
      </c>
      <c r="I94" s="530" t="s">
        <v>3697</v>
      </c>
      <c r="J94" s="605" t="s">
        <v>3728</v>
      </c>
      <c r="K94" s="529" t="s">
        <v>3727</v>
      </c>
      <c r="L94" s="607">
        <f>((F94*75)*-0.06%)-100</f>
        <v>-584.42499999999995</v>
      </c>
      <c r="M94" s="607">
        <v>6541</v>
      </c>
      <c r="N94" s="607">
        <v>75</v>
      </c>
      <c r="O94" s="607" t="s">
        <v>600</v>
      </c>
      <c r="P94" s="609">
        <v>44026</v>
      </c>
      <c r="Q94" s="394"/>
      <c r="R94" s="344" t="s">
        <v>603</v>
      </c>
      <c r="S94" s="40"/>
      <c r="Y94" s="40"/>
      <c r="Z94" s="40"/>
    </row>
    <row r="95" spans="1:34" s="407" customFormat="1" ht="14.25">
      <c r="A95" s="603"/>
      <c r="B95" s="604"/>
      <c r="C95" s="531"/>
      <c r="D95" s="524" t="s">
        <v>3696</v>
      </c>
      <c r="E95" s="530" t="s">
        <v>3628</v>
      </c>
      <c r="F95" s="528" t="s">
        <v>3726</v>
      </c>
      <c r="G95" s="530"/>
      <c r="H95" s="530">
        <v>76</v>
      </c>
      <c r="I95" s="530"/>
      <c r="J95" s="606"/>
      <c r="K95" s="529" t="s">
        <v>3739</v>
      </c>
      <c r="L95" s="608"/>
      <c r="M95" s="608"/>
      <c r="N95" s="608"/>
      <c r="O95" s="608"/>
      <c r="P95" s="610"/>
      <c r="Q95" s="394"/>
      <c r="R95" s="344"/>
      <c r="S95" s="40"/>
      <c r="Y95" s="40"/>
      <c r="Z95" s="40"/>
    </row>
    <row r="96" spans="1:34" s="407" customFormat="1" ht="14.25">
      <c r="A96" s="603">
        <v>3</v>
      </c>
      <c r="B96" s="604">
        <v>44025</v>
      </c>
      <c r="C96" s="523"/>
      <c r="D96" s="524" t="s">
        <v>3713</v>
      </c>
      <c r="E96" s="525" t="s">
        <v>3628</v>
      </c>
      <c r="F96" s="526">
        <v>22530</v>
      </c>
      <c r="G96" s="525">
        <v>23100</v>
      </c>
      <c r="H96" s="525">
        <v>22145</v>
      </c>
      <c r="I96" s="525">
        <v>21800</v>
      </c>
      <c r="J96" s="605" t="s">
        <v>3718</v>
      </c>
      <c r="K96" s="529" t="s">
        <v>3716</v>
      </c>
      <c r="L96" s="607">
        <f>(((-(F96*N96)*0.06))/100)-100</f>
        <v>-370.36</v>
      </c>
      <c r="M96" s="607">
        <v>4380</v>
      </c>
      <c r="N96" s="607">
        <v>20</v>
      </c>
      <c r="O96" s="607" t="s">
        <v>600</v>
      </c>
      <c r="P96" s="609">
        <v>44025</v>
      </c>
      <c r="Q96" s="394"/>
      <c r="R96" s="344" t="s">
        <v>603</v>
      </c>
      <c r="S96" s="40"/>
      <c r="Y96" s="40"/>
      <c r="Z96" s="40"/>
    </row>
    <row r="97" spans="1:34" s="407" customFormat="1" ht="14.25">
      <c r="A97" s="603"/>
      <c r="B97" s="604"/>
      <c r="C97" s="523"/>
      <c r="D97" s="524" t="s">
        <v>3714</v>
      </c>
      <c r="E97" s="525" t="s">
        <v>3628</v>
      </c>
      <c r="F97" s="528" t="s">
        <v>3715</v>
      </c>
      <c r="G97" s="525"/>
      <c r="H97" s="525">
        <v>512.5</v>
      </c>
      <c r="I97" s="525"/>
      <c r="J97" s="606"/>
      <c r="K97" s="529" t="s">
        <v>3717</v>
      </c>
      <c r="L97" s="608"/>
      <c r="M97" s="608"/>
      <c r="N97" s="608"/>
      <c r="O97" s="608"/>
      <c r="P97" s="610"/>
      <c r="Q97" s="394"/>
      <c r="R97" s="344"/>
      <c r="S97" s="40"/>
      <c r="Y97" s="40"/>
      <c r="Z97" s="40"/>
    </row>
    <row r="98" spans="1:34" s="553" customFormat="1" ht="14.25">
      <c r="A98" s="603">
        <v>4</v>
      </c>
      <c r="B98" s="604">
        <v>44027</v>
      </c>
      <c r="C98" s="544"/>
      <c r="D98" s="524" t="s">
        <v>3651</v>
      </c>
      <c r="E98" s="543" t="s">
        <v>3628</v>
      </c>
      <c r="F98" s="526">
        <v>10780</v>
      </c>
      <c r="G98" s="543">
        <v>11010</v>
      </c>
      <c r="H98" s="543">
        <v>10665</v>
      </c>
      <c r="I98" s="543">
        <v>10500</v>
      </c>
      <c r="J98" s="605" t="s">
        <v>3741</v>
      </c>
      <c r="K98" s="529" t="s">
        <v>3738</v>
      </c>
      <c r="L98" s="607">
        <f>((F98*75)*-0.03%)-50</f>
        <v>-292.54999999999995</v>
      </c>
      <c r="M98" s="607">
        <v>6645</v>
      </c>
      <c r="N98" s="607">
        <v>75</v>
      </c>
      <c r="O98" s="607" t="s">
        <v>600</v>
      </c>
      <c r="P98" s="611">
        <v>44027</v>
      </c>
      <c r="Q98" s="550"/>
      <c r="R98" s="551" t="s">
        <v>603</v>
      </c>
      <c r="S98" s="552"/>
      <c r="Y98" s="552"/>
      <c r="Z98" s="552"/>
    </row>
    <row r="99" spans="1:34" s="553" customFormat="1" ht="14.25">
      <c r="A99" s="603"/>
      <c r="B99" s="604"/>
      <c r="C99" s="544"/>
      <c r="D99" s="524" t="s">
        <v>3696</v>
      </c>
      <c r="E99" s="543" t="s">
        <v>3628</v>
      </c>
      <c r="F99" s="528" t="s">
        <v>3737</v>
      </c>
      <c r="G99" s="543"/>
      <c r="H99" s="543">
        <v>102.5</v>
      </c>
      <c r="I99" s="543"/>
      <c r="J99" s="606"/>
      <c r="K99" s="529" t="s">
        <v>3740</v>
      </c>
      <c r="L99" s="608"/>
      <c r="M99" s="608"/>
      <c r="N99" s="608"/>
      <c r="O99" s="608"/>
      <c r="P99" s="612"/>
      <c r="Q99" s="550"/>
      <c r="R99" s="551"/>
      <c r="S99" s="552"/>
      <c r="Y99" s="552"/>
      <c r="Z99" s="552"/>
    </row>
    <row r="100" spans="1:34" s="553" customFormat="1" ht="14.25">
      <c r="A100" s="603">
        <v>5</v>
      </c>
      <c r="B100" s="604">
        <v>44028</v>
      </c>
      <c r="C100" s="555"/>
      <c r="D100" s="524" t="s">
        <v>3749</v>
      </c>
      <c r="E100" s="554" t="s">
        <v>601</v>
      </c>
      <c r="F100" s="526">
        <v>185</v>
      </c>
      <c r="G100" s="554">
        <v>179</v>
      </c>
      <c r="H100" s="554">
        <v>188.3</v>
      </c>
      <c r="I100" s="554">
        <v>195</v>
      </c>
      <c r="J100" s="605" t="s">
        <v>3762</v>
      </c>
      <c r="K100" s="529" t="s">
        <v>3760</v>
      </c>
      <c r="L100" s="607">
        <v>-433</v>
      </c>
      <c r="M100" s="607">
        <v>9317</v>
      </c>
      <c r="N100" s="607">
        <v>3000</v>
      </c>
      <c r="O100" s="607" t="s">
        <v>600</v>
      </c>
      <c r="P100" s="609">
        <v>44029</v>
      </c>
      <c r="Q100" s="550"/>
      <c r="R100" s="551" t="s">
        <v>603</v>
      </c>
      <c r="S100" s="552"/>
      <c r="Y100" s="552"/>
      <c r="Z100" s="552"/>
    </row>
    <row r="101" spans="1:34" s="553" customFormat="1" ht="14.25">
      <c r="A101" s="603"/>
      <c r="B101" s="604"/>
      <c r="C101" s="555"/>
      <c r="D101" s="524" t="s">
        <v>3750</v>
      </c>
      <c r="E101" s="554" t="s">
        <v>3628</v>
      </c>
      <c r="F101" s="528" t="s">
        <v>3756</v>
      </c>
      <c r="G101" s="554"/>
      <c r="H101" s="554">
        <v>5.05</v>
      </c>
      <c r="I101" s="554"/>
      <c r="J101" s="606"/>
      <c r="K101" s="527" t="s">
        <v>3761</v>
      </c>
      <c r="L101" s="608"/>
      <c r="M101" s="608"/>
      <c r="N101" s="608"/>
      <c r="O101" s="608"/>
      <c r="P101" s="610"/>
      <c r="Q101" s="550"/>
      <c r="R101" s="551"/>
      <c r="S101" s="552"/>
      <c r="Y101" s="552"/>
      <c r="Z101" s="552"/>
    </row>
    <row r="102" spans="1:34" s="553" customFormat="1" ht="14.25">
      <c r="A102" s="623">
        <v>6</v>
      </c>
      <c r="B102" s="624">
        <v>44029</v>
      </c>
      <c r="C102" s="474"/>
      <c r="D102" s="475" t="s">
        <v>3758</v>
      </c>
      <c r="E102" s="476" t="s">
        <v>3628</v>
      </c>
      <c r="F102" s="571">
        <v>10780</v>
      </c>
      <c r="G102" s="476">
        <v>11010</v>
      </c>
      <c r="H102" s="476">
        <v>10965</v>
      </c>
      <c r="I102" s="476">
        <v>10500</v>
      </c>
      <c r="J102" s="624" t="s">
        <v>3775</v>
      </c>
      <c r="K102" s="477" t="s">
        <v>3774</v>
      </c>
      <c r="L102" s="613">
        <f>((F102*75)*-0.06%)-100</f>
        <v>-585.09999999999991</v>
      </c>
      <c r="M102" s="613">
        <v>-11085.1</v>
      </c>
      <c r="N102" s="613">
        <v>75</v>
      </c>
      <c r="O102" s="613" t="s">
        <v>664</v>
      </c>
      <c r="P102" s="615">
        <v>44032</v>
      </c>
      <c r="Q102" s="550"/>
      <c r="R102" s="551" t="s">
        <v>603</v>
      </c>
      <c r="S102" s="552"/>
      <c r="Y102" s="552"/>
      <c r="Z102" s="552"/>
    </row>
    <row r="103" spans="1:34" s="553" customFormat="1" ht="14.25">
      <c r="A103" s="623"/>
      <c r="B103" s="624"/>
      <c r="C103" s="474"/>
      <c r="D103" s="475" t="s">
        <v>3759</v>
      </c>
      <c r="E103" s="476" t="s">
        <v>3628</v>
      </c>
      <c r="F103" s="571">
        <v>87.5</v>
      </c>
      <c r="G103" s="476"/>
      <c r="H103" s="476">
        <v>42.5</v>
      </c>
      <c r="I103" s="476"/>
      <c r="J103" s="624"/>
      <c r="K103" s="572" t="s">
        <v>3710</v>
      </c>
      <c r="L103" s="614"/>
      <c r="M103" s="614"/>
      <c r="N103" s="614"/>
      <c r="O103" s="614"/>
      <c r="P103" s="616"/>
      <c r="Q103" s="550"/>
      <c r="R103" s="551"/>
      <c r="S103" s="552"/>
      <c r="Y103" s="552"/>
      <c r="Z103" s="552"/>
    </row>
    <row r="104" spans="1:34" s="553" customFormat="1" ht="14.25">
      <c r="A104" s="585">
        <v>7</v>
      </c>
      <c r="B104" s="586">
        <v>44034</v>
      </c>
      <c r="C104" s="586"/>
      <c r="D104" s="524" t="s">
        <v>3758</v>
      </c>
      <c r="E104" s="585" t="s">
        <v>3628</v>
      </c>
      <c r="F104" s="526">
        <v>11155</v>
      </c>
      <c r="G104" s="585">
        <v>11260</v>
      </c>
      <c r="H104" s="585">
        <v>11090</v>
      </c>
      <c r="I104" s="585">
        <v>11000</v>
      </c>
      <c r="J104" s="586" t="s">
        <v>3806</v>
      </c>
      <c r="K104" s="527" t="s">
        <v>3807</v>
      </c>
      <c r="L104" s="585">
        <v>-251</v>
      </c>
      <c r="M104" s="585">
        <v>4624</v>
      </c>
      <c r="N104" s="585">
        <v>75</v>
      </c>
      <c r="O104" s="585" t="s">
        <v>600</v>
      </c>
      <c r="P104" s="588">
        <v>44034</v>
      </c>
      <c r="Q104" s="550"/>
      <c r="R104" s="551" t="s">
        <v>603</v>
      </c>
      <c r="S104" s="552"/>
      <c r="Y104" s="552"/>
      <c r="Z104" s="552"/>
    </row>
    <row r="105" spans="1:34" s="9" customFormat="1" ht="13.9" customHeight="1">
      <c r="A105" s="619">
        <v>8</v>
      </c>
      <c r="B105" s="620">
        <v>44034</v>
      </c>
      <c r="C105" s="437"/>
      <c r="D105" s="393" t="s">
        <v>3758</v>
      </c>
      <c r="E105" s="587" t="s">
        <v>3628</v>
      </c>
      <c r="F105" s="439" t="s">
        <v>3805</v>
      </c>
      <c r="G105" s="438">
        <v>11270</v>
      </c>
      <c r="H105" s="438"/>
      <c r="I105" s="438">
        <v>10900</v>
      </c>
      <c r="J105" s="620" t="s">
        <v>602</v>
      </c>
      <c r="K105" s="440"/>
      <c r="L105" s="621"/>
      <c r="M105" s="621"/>
      <c r="N105" s="514"/>
      <c r="O105" s="514"/>
      <c r="P105" s="516"/>
      <c r="Q105" s="4"/>
      <c r="R105" s="425" t="s">
        <v>603</v>
      </c>
      <c r="S105" s="6"/>
      <c r="Y105" s="6"/>
      <c r="Z105" s="6"/>
    </row>
    <row r="106" spans="1:34" s="9" customFormat="1" ht="14.25" customHeight="1">
      <c r="A106" s="619"/>
      <c r="B106" s="620"/>
      <c r="C106" s="437"/>
      <c r="D106" s="393" t="s">
        <v>3803</v>
      </c>
      <c r="E106" s="587" t="s">
        <v>3628</v>
      </c>
      <c r="F106" s="439" t="s">
        <v>3804</v>
      </c>
      <c r="G106" s="438"/>
      <c r="H106" s="438"/>
      <c r="I106" s="438"/>
      <c r="J106" s="620"/>
      <c r="K106" s="505"/>
      <c r="L106" s="622"/>
      <c r="M106" s="622"/>
      <c r="N106" s="515"/>
      <c r="O106" s="515"/>
      <c r="P106" s="517"/>
      <c r="Q106" s="4"/>
      <c r="R106" s="425"/>
      <c r="S106" s="6"/>
      <c r="Y106" s="6"/>
      <c r="Z106" s="6"/>
    </row>
    <row r="107" spans="1:34" s="9" customFormat="1" ht="14.25">
      <c r="A107" s="418"/>
      <c r="B107" s="419"/>
      <c r="C107" s="419"/>
      <c r="D107" s="420"/>
      <c r="E107" s="418"/>
      <c r="F107" s="421"/>
      <c r="G107" s="418"/>
      <c r="H107" s="418"/>
      <c r="I107" s="418"/>
      <c r="J107" s="422"/>
      <c r="K107" s="422"/>
      <c r="L107" s="423"/>
      <c r="M107" s="422"/>
      <c r="N107" s="422"/>
      <c r="O107" s="424"/>
      <c r="P107" s="4"/>
      <c r="Q107" s="4"/>
      <c r="R107" s="93"/>
      <c r="S107" s="6"/>
      <c r="Y107" s="6"/>
      <c r="Z107" s="6"/>
    </row>
    <row r="108" spans="1:34" s="9" customFormat="1" ht="15">
      <c r="A108" s="381"/>
      <c r="B108" s="382"/>
      <c r="C108" s="382"/>
      <c r="D108" s="383"/>
      <c r="E108" s="381"/>
      <c r="F108" s="389"/>
      <c r="G108" s="381"/>
      <c r="H108" s="381"/>
      <c r="I108" s="381"/>
      <c r="J108" s="382"/>
      <c r="K108" s="79"/>
      <c r="L108" s="381"/>
      <c r="M108" s="381"/>
      <c r="N108" s="381"/>
      <c r="O108" s="390"/>
      <c r="P108" s="4"/>
      <c r="Q108" s="4"/>
      <c r="R108" s="93"/>
      <c r="S108" s="6"/>
      <c r="Y108" s="6"/>
      <c r="Z108" s="6"/>
    </row>
    <row r="109" spans="1:34" s="6" customFormat="1">
      <c r="A109" s="44"/>
      <c r="B109" s="45"/>
      <c r="C109" s="46"/>
      <c r="D109" s="47"/>
      <c r="E109" s="48"/>
      <c r="F109" s="49"/>
      <c r="G109" s="49"/>
      <c r="H109" s="49"/>
      <c r="I109" s="49"/>
      <c r="J109" s="17"/>
      <c r="K109" s="91"/>
      <c r="L109" s="91"/>
      <c r="M109" s="17"/>
      <c r="N109" s="16"/>
      <c r="O109" s="92"/>
      <c r="P109" s="5"/>
      <c r="Q109" s="4"/>
      <c r="R109" s="17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6" customFormat="1" ht="15">
      <c r="A110" s="50" t="s">
        <v>617</v>
      </c>
      <c r="B110" s="50"/>
      <c r="C110" s="50"/>
      <c r="D110" s="50"/>
      <c r="E110" s="51"/>
      <c r="F110" s="49"/>
      <c r="G110" s="49"/>
      <c r="H110" s="49"/>
      <c r="I110" s="49"/>
      <c r="J110" s="53"/>
      <c r="K110" s="12"/>
      <c r="L110" s="12"/>
      <c r="M110" s="12"/>
      <c r="N110" s="11"/>
      <c r="O110" s="53"/>
      <c r="P110" s="5"/>
      <c r="Q110" s="4"/>
      <c r="R110" s="17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38.25">
      <c r="A111" s="21" t="s">
        <v>16</v>
      </c>
      <c r="B111" s="21" t="s">
        <v>575</v>
      </c>
      <c r="C111" s="21"/>
      <c r="D111" s="22" t="s">
        <v>588</v>
      </c>
      <c r="E111" s="21" t="s">
        <v>589</v>
      </c>
      <c r="F111" s="21" t="s">
        <v>590</v>
      </c>
      <c r="G111" s="52" t="s">
        <v>610</v>
      </c>
      <c r="H111" s="21" t="s">
        <v>592</v>
      </c>
      <c r="I111" s="21" t="s">
        <v>593</v>
      </c>
      <c r="J111" s="20" t="s">
        <v>594</v>
      </c>
      <c r="K111" s="20" t="s">
        <v>618</v>
      </c>
      <c r="L111" s="63" t="s">
        <v>3720</v>
      </c>
      <c r="M111" s="77" t="s">
        <v>612</v>
      </c>
      <c r="N111" s="21" t="s">
        <v>613</v>
      </c>
      <c r="O111" s="21" t="s">
        <v>597</v>
      </c>
      <c r="P111" s="22" t="s">
        <v>598</v>
      </c>
      <c r="Q111" s="4"/>
      <c r="R111" s="17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40" customFormat="1" ht="14.25">
      <c r="A112" s="509">
        <v>1</v>
      </c>
      <c r="B112" s="510">
        <v>44018</v>
      </c>
      <c r="C112" s="510"/>
      <c r="D112" s="445" t="s">
        <v>3675</v>
      </c>
      <c r="E112" s="446" t="s">
        <v>601</v>
      </c>
      <c r="F112" s="446">
        <v>58</v>
      </c>
      <c r="G112" s="472">
        <v>18</v>
      </c>
      <c r="H112" s="472">
        <v>18</v>
      </c>
      <c r="I112" s="511" t="s">
        <v>3676</v>
      </c>
      <c r="J112" s="447" t="s">
        <v>3691</v>
      </c>
      <c r="K112" s="447">
        <f>H112-F112</f>
        <v>-40</v>
      </c>
      <c r="L112" s="447">
        <v>100</v>
      </c>
      <c r="M112" s="447">
        <f>(K112*N112)-L112</f>
        <v>-3100</v>
      </c>
      <c r="N112" s="447">
        <v>75</v>
      </c>
      <c r="O112" s="447" t="s">
        <v>664</v>
      </c>
      <c r="P112" s="512">
        <v>44020</v>
      </c>
      <c r="Q112" s="394"/>
      <c r="R112" s="344" t="s">
        <v>603</v>
      </c>
      <c r="Z112" s="407"/>
      <c r="AA112" s="407"/>
      <c r="AB112" s="407"/>
      <c r="AC112" s="407"/>
      <c r="AD112" s="407"/>
      <c r="AE112" s="407"/>
      <c r="AF112" s="407"/>
      <c r="AG112" s="407"/>
      <c r="AH112" s="407"/>
    </row>
    <row r="113" spans="1:34" s="40" customFormat="1" ht="14.25" customHeight="1">
      <c r="A113" s="603">
        <v>2</v>
      </c>
      <c r="B113" s="604">
        <v>44018</v>
      </c>
      <c r="C113" s="523"/>
      <c r="D113" s="524" t="s">
        <v>3677</v>
      </c>
      <c r="E113" s="525" t="s">
        <v>601</v>
      </c>
      <c r="F113" s="526">
        <v>56</v>
      </c>
      <c r="G113" s="525"/>
      <c r="H113" s="525">
        <v>101</v>
      </c>
      <c r="I113" s="525"/>
      <c r="J113" s="604" t="s">
        <v>3712</v>
      </c>
      <c r="K113" s="527" t="s">
        <v>3710</v>
      </c>
      <c r="L113" s="607">
        <v>200</v>
      </c>
      <c r="M113" s="607">
        <f>8.5*300</f>
        <v>2550</v>
      </c>
      <c r="N113" s="607">
        <v>300</v>
      </c>
      <c r="O113" s="607" t="s">
        <v>600</v>
      </c>
      <c r="P113" s="609">
        <v>44025</v>
      </c>
      <c r="Q113" s="394"/>
      <c r="R113" s="344" t="s">
        <v>603</v>
      </c>
      <c r="Z113" s="407"/>
      <c r="AA113" s="407"/>
      <c r="AB113" s="407"/>
      <c r="AC113" s="407"/>
      <c r="AD113" s="407"/>
      <c r="AE113" s="407"/>
      <c r="AF113" s="407"/>
      <c r="AG113" s="407"/>
      <c r="AH113" s="407"/>
    </row>
    <row r="114" spans="1:34" s="40" customFormat="1" ht="14.25" customHeight="1">
      <c r="A114" s="603"/>
      <c r="B114" s="604"/>
      <c r="C114" s="523"/>
      <c r="D114" s="524" t="s">
        <v>3678</v>
      </c>
      <c r="E114" s="525" t="s">
        <v>3628</v>
      </c>
      <c r="F114" s="528" t="s">
        <v>3709</v>
      </c>
      <c r="G114" s="525"/>
      <c r="H114" s="525">
        <v>77.5</v>
      </c>
      <c r="I114" s="525"/>
      <c r="J114" s="604"/>
      <c r="K114" s="527" t="s">
        <v>3711</v>
      </c>
      <c r="L114" s="608"/>
      <c r="M114" s="608"/>
      <c r="N114" s="608"/>
      <c r="O114" s="608"/>
      <c r="P114" s="610"/>
      <c r="Q114" s="394"/>
      <c r="R114" s="344"/>
      <c r="Z114" s="407"/>
      <c r="AA114" s="407"/>
      <c r="AB114" s="407"/>
      <c r="AC114" s="407"/>
      <c r="AD114" s="407"/>
      <c r="AE114" s="407"/>
      <c r="AF114" s="407"/>
      <c r="AG114" s="407"/>
      <c r="AH114" s="407"/>
    </row>
    <row r="115" spans="1:34" s="40" customFormat="1" ht="14.25">
      <c r="A115" s="509">
        <v>3</v>
      </c>
      <c r="B115" s="510">
        <v>44019</v>
      </c>
      <c r="C115" s="510"/>
      <c r="D115" s="445" t="s">
        <v>3681</v>
      </c>
      <c r="E115" s="446" t="s">
        <v>601</v>
      </c>
      <c r="F115" s="446" t="s">
        <v>3698</v>
      </c>
      <c r="G115" s="472">
        <v>60</v>
      </c>
      <c r="H115" s="472">
        <v>70</v>
      </c>
      <c r="I115" s="511" t="s">
        <v>3682</v>
      </c>
      <c r="J115" s="447" t="s">
        <v>3699</v>
      </c>
      <c r="K115" s="447">
        <f>H115-F115</f>
        <v>-230</v>
      </c>
      <c r="L115" s="447">
        <v>100</v>
      </c>
      <c r="M115" s="447">
        <f>(K115*N115)-L115</f>
        <v>-4700</v>
      </c>
      <c r="N115" s="447">
        <v>20</v>
      </c>
      <c r="O115" s="447" t="s">
        <v>664</v>
      </c>
      <c r="P115" s="512">
        <v>44021</v>
      </c>
      <c r="Q115" s="394"/>
      <c r="R115" s="344" t="s">
        <v>603</v>
      </c>
      <c r="Z115" s="407"/>
      <c r="AA115" s="407"/>
      <c r="AB115" s="407"/>
      <c r="AC115" s="407"/>
      <c r="AD115" s="407"/>
      <c r="AE115" s="407"/>
      <c r="AF115" s="407"/>
      <c r="AG115" s="407"/>
      <c r="AH115" s="407"/>
    </row>
    <row r="116" spans="1:34" s="40" customFormat="1" ht="14.25">
      <c r="A116" s="567">
        <v>4</v>
      </c>
      <c r="B116" s="568">
        <v>44029</v>
      </c>
      <c r="C116" s="568"/>
      <c r="D116" s="483" t="s">
        <v>3766</v>
      </c>
      <c r="E116" s="484" t="s">
        <v>601</v>
      </c>
      <c r="F116" s="484">
        <v>195</v>
      </c>
      <c r="G116" s="493">
        <v>90</v>
      </c>
      <c r="H116" s="493">
        <v>237.5</v>
      </c>
      <c r="I116" s="569" t="s">
        <v>3767</v>
      </c>
      <c r="J116" s="479" t="s">
        <v>3773</v>
      </c>
      <c r="K116" s="479">
        <f>H116-F116</f>
        <v>42.5</v>
      </c>
      <c r="L116" s="479">
        <v>100</v>
      </c>
      <c r="M116" s="479">
        <f>(K116*N116)-L116</f>
        <v>2025</v>
      </c>
      <c r="N116" s="479">
        <v>50</v>
      </c>
      <c r="O116" s="479" t="s">
        <v>600</v>
      </c>
      <c r="P116" s="570">
        <v>44032</v>
      </c>
      <c r="Q116" s="394"/>
      <c r="R116" s="344" t="s">
        <v>603</v>
      </c>
      <c r="Z116" s="407"/>
      <c r="AA116" s="407"/>
      <c r="AB116" s="407"/>
      <c r="AC116" s="407"/>
      <c r="AD116" s="407"/>
      <c r="AE116" s="407"/>
      <c r="AF116" s="407"/>
      <c r="AG116" s="407"/>
      <c r="AH116" s="407"/>
    </row>
    <row r="117" spans="1:34" s="40" customFormat="1" ht="14.25">
      <c r="A117" s="556">
        <v>5</v>
      </c>
      <c r="B117" s="557">
        <v>44032</v>
      </c>
      <c r="C117" s="557"/>
      <c r="D117" s="558" t="s">
        <v>3780</v>
      </c>
      <c r="E117" s="559" t="s">
        <v>601</v>
      </c>
      <c r="F117" s="559" t="s">
        <v>3781</v>
      </c>
      <c r="G117" s="443"/>
      <c r="H117" s="443"/>
      <c r="I117" s="560" t="s">
        <v>3782</v>
      </c>
      <c r="J117" s="561" t="s">
        <v>602</v>
      </c>
      <c r="K117" s="561"/>
      <c r="L117" s="561"/>
      <c r="M117" s="561"/>
      <c r="N117" s="561"/>
      <c r="O117" s="561"/>
      <c r="P117" s="562"/>
      <c r="Q117" s="394"/>
      <c r="R117" s="344" t="s">
        <v>603</v>
      </c>
      <c r="Z117" s="407"/>
      <c r="AA117" s="407"/>
      <c r="AB117" s="407"/>
      <c r="AC117" s="407"/>
      <c r="AD117" s="407"/>
      <c r="AE117" s="407"/>
      <c r="AF117" s="407"/>
      <c r="AG117" s="407"/>
      <c r="AH117" s="407"/>
    </row>
    <row r="118" spans="1:34" s="40" customFormat="1" ht="14.25">
      <c r="A118" s="567">
        <v>6</v>
      </c>
      <c r="B118" s="568">
        <v>44033</v>
      </c>
      <c r="C118" s="568"/>
      <c r="D118" s="483" t="s">
        <v>3790</v>
      </c>
      <c r="E118" s="484" t="s">
        <v>601</v>
      </c>
      <c r="F118" s="484">
        <v>2.15</v>
      </c>
      <c r="G118" s="493">
        <v>0.45</v>
      </c>
      <c r="H118" s="493">
        <v>3</v>
      </c>
      <c r="I118" s="569" t="s">
        <v>3791</v>
      </c>
      <c r="J118" s="479" t="s">
        <v>3773</v>
      </c>
      <c r="K118" s="479">
        <f>H118-F118</f>
        <v>0.85000000000000009</v>
      </c>
      <c r="L118" s="479">
        <v>100</v>
      </c>
      <c r="M118" s="479">
        <f>(K118*N118)-L118</f>
        <v>2450.0000000000005</v>
      </c>
      <c r="N118" s="479">
        <v>3000</v>
      </c>
      <c r="O118" s="479" t="s">
        <v>600</v>
      </c>
      <c r="P118" s="570">
        <v>44034</v>
      </c>
      <c r="Q118" s="394"/>
      <c r="R118" s="344" t="s">
        <v>603</v>
      </c>
      <c r="Z118" s="407"/>
      <c r="AA118" s="407"/>
      <c r="AB118" s="407"/>
      <c r="AC118" s="407"/>
      <c r="AD118" s="407"/>
      <c r="AE118" s="407"/>
      <c r="AF118" s="407"/>
      <c r="AG118" s="407"/>
      <c r="AH118" s="407"/>
    </row>
    <row r="119" spans="1:34" s="40" customFormat="1" ht="14.25">
      <c r="A119" s="556"/>
      <c r="B119" s="557"/>
      <c r="C119" s="557"/>
      <c r="D119" s="558"/>
      <c r="E119" s="559"/>
      <c r="F119" s="559"/>
      <c r="G119" s="443"/>
      <c r="H119" s="443"/>
      <c r="I119" s="560"/>
      <c r="J119" s="561"/>
      <c r="K119" s="561"/>
      <c r="L119" s="561"/>
      <c r="M119" s="561"/>
      <c r="N119" s="561"/>
      <c r="O119" s="561"/>
      <c r="P119" s="562"/>
      <c r="Q119" s="394"/>
      <c r="R119" s="344"/>
      <c r="Z119" s="407"/>
      <c r="AA119" s="407"/>
      <c r="AB119" s="407"/>
      <c r="AC119" s="407"/>
      <c r="AD119" s="407"/>
      <c r="AE119" s="407"/>
      <c r="AF119" s="407"/>
      <c r="AG119" s="407"/>
      <c r="AH119" s="407"/>
    </row>
    <row r="120" spans="1:34" s="40" customFormat="1" ht="14.25">
      <c r="A120" s="556"/>
      <c r="B120" s="557"/>
      <c r="C120" s="557"/>
      <c r="D120" s="558"/>
      <c r="E120" s="559"/>
      <c r="F120" s="559"/>
      <c r="G120" s="443"/>
      <c r="H120" s="443"/>
      <c r="I120" s="560"/>
      <c r="J120" s="561"/>
      <c r="K120" s="561"/>
      <c r="L120" s="561"/>
      <c r="M120" s="561"/>
      <c r="N120" s="561"/>
      <c r="O120" s="561"/>
      <c r="P120" s="562"/>
      <c r="Q120" s="394"/>
      <c r="R120" s="344"/>
      <c r="Z120" s="407"/>
      <c r="AA120" s="407"/>
      <c r="AB120" s="407"/>
      <c r="AC120" s="407"/>
      <c r="AD120" s="407"/>
      <c r="AE120" s="407"/>
      <c r="AF120" s="407"/>
      <c r="AG120" s="407"/>
      <c r="AH120" s="407"/>
    </row>
    <row r="121" spans="1:34" s="40" customFormat="1" ht="15">
      <c r="A121" s="506"/>
      <c r="B121" s="507"/>
      <c r="C121" s="507"/>
      <c r="D121" s="393"/>
      <c r="E121" s="506"/>
      <c r="F121" s="441"/>
      <c r="G121" s="506"/>
      <c r="H121" s="506"/>
      <c r="I121" s="506"/>
      <c r="J121" s="507"/>
      <c r="K121" s="505"/>
      <c r="L121" s="506"/>
      <c r="M121" s="518"/>
      <c r="N121" s="518"/>
      <c r="O121" s="518"/>
      <c r="P121" s="508"/>
      <c r="Q121" s="394"/>
      <c r="R121" s="344"/>
      <c r="Z121" s="407"/>
      <c r="AA121" s="407"/>
      <c r="AB121" s="407"/>
      <c r="AC121" s="407"/>
      <c r="AD121" s="407"/>
      <c r="AE121" s="407"/>
      <c r="AF121" s="407"/>
      <c r="AG121" s="407"/>
      <c r="AH121" s="407"/>
    </row>
    <row r="122" spans="1:34" s="40" customFormat="1" ht="14.25">
      <c r="A122" s="381"/>
      <c r="B122" s="382"/>
      <c r="C122" s="382"/>
      <c r="D122" s="383"/>
      <c r="E122" s="381"/>
      <c r="F122" s="408"/>
      <c r="G122" s="381"/>
      <c r="H122" s="381"/>
      <c r="I122" s="381"/>
      <c r="J122" s="382"/>
      <c r="K122" s="409"/>
      <c r="L122" s="381"/>
      <c r="M122" s="381"/>
      <c r="N122" s="381"/>
      <c r="O122" s="410"/>
      <c r="P122" s="394"/>
      <c r="Q122" s="394"/>
      <c r="R122" s="344"/>
      <c r="Z122" s="407"/>
      <c r="AA122" s="407"/>
      <c r="AB122" s="407"/>
      <c r="AC122" s="407"/>
      <c r="AD122" s="407"/>
      <c r="AE122" s="407"/>
      <c r="AF122" s="407"/>
      <c r="AG122" s="407"/>
      <c r="AH122" s="407"/>
    </row>
    <row r="123" spans="1:34" ht="15">
      <c r="A123" s="100" t="s">
        <v>619</v>
      </c>
      <c r="B123" s="101"/>
      <c r="C123" s="101"/>
      <c r="D123" s="102"/>
      <c r="E123" s="34"/>
      <c r="F123" s="32"/>
      <c r="G123" s="32"/>
      <c r="H123" s="73"/>
      <c r="I123" s="120"/>
      <c r="J123" s="121"/>
      <c r="K123" s="17"/>
      <c r="L123" s="17"/>
      <c r="M123" s="17"/>
      <c r="N123" s="11"/>
      <c r="O123" s="53"/>
      <c r="Q123" s="9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34" ht="38.25">
      <c r="A124" s="20" t="s">
        <v>16</v>
      </c>
      <c r="B124" s="21" t="s">
        <v>575</v>
      </c>
      <c r="C124" s="21"/>
      <c r="D124" s="22" t="s">
        <v>588</v>
      </c>
      <c r="E124" s="21" t="s">
        <v>589</v>
      </c>
      <c r="F124" s="21" t="s">
        <v>590</v>
      </c>
      <c r="G124" s="21" t="s">
        <v>591</v>
      </c>
      <c r="H124" s="21" t="s">
        <v>592</v>
      </c>
      <c r="I124" s="21" t="s">
        <v>593</v>
      </c>
      <c r="J124" s="20" t="s">
        <v>594</v>
      </c>
      <c r="K124" s="21" t="s">
        <v>595</v>
      </c>
      <c r="L124" s="21" t="s">
        <v>596</v>
      </c>
      <c r="M124" s="21" t="s">
        <v>597</v>
      </c>
      <c r="N124" s="22" t="s">
        <v>598</v>
      </c>
      <c r="O124" s="21" t="s">
        <v>599</v>
      </c>
      <c r="P124" s="98"/>
      <c r="Q124" s="11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34" s="8" customFormat="1">
      <c r="A125" s="395"/>
      <c r="B125" s="396"/>
      <c r="C125" s="397"/>
      <c r="D125" s="398"/>
      <c r="E125" s="399"/>
      <c r="F125" s="399"/>
      <c r="G125" s="400"/>
      <c r="H125" s="400"/>
      <c r="I125" s="399"/>
      <c r="J125" s="401"/>
      <c r="K125" s="402"/>
      <c r="L125" s="403"/>
      <c r="M125" s="404"/>
      <c r="N125" s="405"/>
      <c r="O125" s="406"/>
      <c r="P125" s="124"/>
      <c r="Q125"/>
      <c r="R125" s="95"/>
      <c r="T125" s="57"/>
      <c r="U125" s="57"/>
      <c r="V125" s="57"/>
      <c r="W125" s="57"/>
      <c r="X125" s="57"/>
      <c r="Y125" s="57"/>
      <c r="Z125" s="57"/>
    </row>
    <row r="126" spans="1:34">
      <c r="A126" s="23" t="s">
        <v>604</v>
      </c>
      <c r="B126" s="23"/>
      <c r="C126" s="23"/>
      <c r="D126" s="23"/>
      <c r="E126" s="5"/>
      <c r="F126" s="30" t="s">
        <v>606</v>
      </c>
      <c r="G126" s="82"/>
      <c r="H126" s="82"/>
      <c r="I126" s="38"/>
      <c r="J126" s="85"/>
      <c r="K126" s="83"/>
      <c r="L126" s="84"/>
      <c r="M126" s="85"/>
      <c r="N126" s="86"/>
      <c r="O126" s="125"/>
      <c r="P126" s="11"/>
      <c r="Q126" s="16"/>
      <c r="R126" s="97"/>
      <c r="S126" s="16"/>
      <c r="T126" s="16"/>
      <c r="U126" s="16"/>
      <c r="V126" s="16"/>
      <c r="W126" s="16"/>
      <c r="X126" s="16"/>
      <c r="Y126" s="16"/>
    </row>
    <row r="127" spans="1:34">
      <c r="A127" s="29" t="s">
        <v>605</v>
      </c>
      <c r="B127" s="23"/>
      <c r="C127" s="23"/>
      <c r="D127" s="23"/>
      <c r="E127" s="32"/>
      <c r="F127" s="30" t="s">
        <v>608</v>
      </c>
      <c r="G127" s="12"/>
      <c r="H127" s="12"/>
      <c r="I127" s="12"/>
      <c r="J127" s="53"/>
      <c r="K127" s="12"/>
      <c r="L127" s="12"/>
      <c r="M127" s="12"/>
      <c r="N127" s="11"/>
      <c r="O127" s="53"/>
      <c r="Q127" s="7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34">
      <c r="A128" s="29"/>
      <c r="B128" s="23"/>
      <c r="C128" s="23"/>
      <c r="D128" s="23"/>
      <c r="E128" s="32"/>
      <c r="F128" s="30"/>
      <c r="G128" s="12"/>
      <c r="H128" s="12"/>
      <c r="I128" s="12"/>
      <c r="J128" s="53"/>
      <c r="K128" s="12"/>
      <c r="L128" s="12"/>
      <c r="M128" s="12"/>
      <c r="N128" s="11"/>
      <c r="O128" s="53"/>
      <c r="Q128" s="7"/>
      <c r="R128" s="82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9"/>
      <c r="B129" s="23"/>
      <c r="C129" s="23"/>
      <c r="D129" s="23"/>
      <c r="E129" s="32"/>
      <c r="F129" s="30"/>
      <c r="G129" s="12"/>
      <c r="H129" s="12"/>
      <c r="I129" s="12"/>
      <c r="J129" s="53"/>
      <c r="K129" s="12"/>
      <c r="L129" s="12"/>
      <c r="M129" s="12"/>
      <c r="N129" s="11"/>
      <c r="O129" s="53"/>
      <c r="Q129" s="7"/>
      <c r="R129" s="82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9"/>
      <c r="B130" s="23"/>
      <c r="C130" s="23"/>
      <c r="D130" s="23"/>
      <c r="E130" s="32"/>
      <c r="F130" s="30"/>
      <c r="G130" s="41"/>
      <c r="H130" s="42"/>
      <c r="I130" s="82"/>
      <c r="J130" s="17"/>
      <c r="K130" s="83"/>
      <c r="L130" s="84"/>
      <c r="M130" s="85"/>
      <c r="N130" s="86"/>
      <c r="O130" s="87"/>
      <c r="P130" s="5"/>
      <c r="Q130" s="11"/>
      <c r="R130" s="82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37"/>
      <c r="B131" s="45"/>
      <c r="C131" s="103"/>
      <c r="D131" s="6"/>
      <c r="E131" s="38"/>
      <c r="F131" s="82"/>
      <c r="G131" s="41"/>
      <c r="H131" s="42"/>
      <c r="I131" s="82"/>
      <c r="J131" s="17"/>
      <c r="K131" s="83"/>
      <c r="L131" s="84"/>
      <c r="M131" s="85"/>
      <c r="N131" s="86"/>
      <c r="O131" s="87"/>
      <c r="P131" s="5"/>
      <c r="Q131" s="11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 ht="15">
      <c r="A132" s="5"/>
      <c r="B132" s="104" t="s">
        <v>620</v>
      </c>
      <c r="C132" s="104"/>
      <c r="D132" s="104"/>
      <c r="E132" s="104"/>
      <c r="F132" s="17"/>
      <c r="G132" s="17"/>
      <c r="H132" s="105"/>
      <c r="I132" s="17"/>
      <c r="J132" s="74"/>
      <c r="K132" s="75"/>
      <c r="L132" s="17"/>
      <c r="M132" s="17"/>
      <c r="N132" s="16"/>
      <c r="O132" s="99"/>
      <c r="P132" s="7"/>
      <c r="Q132" s="11"/>
      <c r="R132" s="142"/>
      <c r="S132" s="16"/>
      <c r="T132" s="16"/>
      <c r="U132" s="16"/>
      <c r="V132" s="16"/>
      <c r="W132" s="16"/>
      <c r="X132" s="16"/>
      <c r="Y132" s="16"/>
      <c r="Z132" s="16"/>
    </row>
    <row r="133" spans="1:26" ht="38.25">
      <c r="A133" s="20" t="s">
        <v>16</v>
      </c>
      <c r="B133" s="21" t="s">
        <v>575</v>
      </c>
      <c r="C133" s="21"/>
      <c r="D133" s="22" t="s">
        <v>588</v>
      </c>
      <c r="E133" s="21" t="s">
        <v>589</v>
      </c>
      <c r="F133" s="21" t="s">
        <v>590</v>
      </c>
      <c r="G133" s="21" t="s">
        <v>621</v>
      </c>
      <c r="H133" s="21" t="s">
        <v>622</v>
      </c>
      <c r="I133" s="21" t="s">
        <v>593</v>
      </c>
      <c r="J133" s="61" t="s">
        <v>594</v>
      </c>
      <c r="K133" s="21" t="s">
        <v>595</v>
      </c>
      <c r="L133" s="21" t="s">
        <v>596</v>
      </c>
      <c r="M133" s="21" t="s">
        <v>597</v>
      </c>
      <c r="N133" s="22" t="s">
        <v>598</v>
      </c>
      <c r="O133" s="99"/>
      <c r="P133" s="7"/>
      <c r="Q133" s="11"/>
      <c r="R133" s="142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1</v>
      </c>
      <c r="B134" s="106">
        <v>41579</v>
      </c>
      <c r="C134" s="106"/>
      <c r="D134" s="107" t="s">
        <v>623</v>
      </c>
      <c r="E134" s="108" t="s">
        <v>624</v>
      </c>
      <c r="F134" s="109">
        <v>82</v>
      </c>
      <c r="G134" s="108" t="s">
        <v>625</v>
      </c>
      <c r="H134" s="108">
        <v>100</v>
      </c>
      <c r="I134" s="126">
        <v>100</v>
      </c>
      <c r="J134" s="127" t="s">
        <v>626</v>
      </c>
      <c r="K134" s="128">
        <f t="shared" ref="K134:K165" si="48">H134-F134</f>
        <v>18</v>
      </c>
      <c r="L134" s="129">
        <f t="shared" ref="L134:L165" si="49">K134/F134</f>
        <v>0.21951219512195122</v>
      </c>
      <c r="M134" s="130" t="s">
        <v>600</v>
      </c>
      <c r="N134" s="131">
        <v>42657</v>
      </c>
      <c r="O134" s="53"/>
      <c r="P134" s="11"/>
      <c r="Q134" s="16"/>
      <c r="R134" s="142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2</v>
      </c>
      <c r="B135" s="106">
        <v>41794</v>
      </c>
      <c r="C135" s="106"/>
      <c r="D135" s="107" t="s">
        <v>627</v>
      </c>
      <c r="E135" s="108" t="s">
        <v>601</v>
      </c>
      <c r="F135" s="109">
        <v>257</v>
      </c>
      <c r="G135" s="108" t="s">
        <v>625</v>
      </c>
      <c r="H135" s="108">
        <v>300</v>
      </c>
      <c r="I135" s="126">
        <v>300</v>
      </c>
      <c r="J135" s="127" t="s">
        <v>626</v>
      </c>
      <c r="K135" s="128">
        <f t="shared" si="48"/>
        <v>43</v>
      </c>
      <c r="L135" s="129">
        <f t="shared" si="49"/>
        <v>0.16731517509727625</v>
      </c>
      <c r="M135" s="130" t="s">
        <v>600</v>
      </c>
      <c r="N135" s="131">
        <v>41822</v>
      </c>
      <c r="O135" s="53"/>
      <c r="P135" s="11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3</v>
      </c>
      <c r="B136" s="106">
        <v>41828</v>
      </c>
      <c r="C136" s="106"/>
      <c r="D136" s="107" t="s">
        <v>628</v>
      </c>
      <c r="E136" s="108" t="s">
        <v>601</v>
      </c>
      <c r="F136" s="109">
        <v>393</v>
      </c>
      <c r="G136" s="108" t="s">
        <v>625</v>
      </c>
      <c r="H136" s="108">
        <v>468</v>
      </c>
      <c r="I136" s="126">
        <v>468</v>
      </c>
      <c r="J136" s="127" t="s">
        <v>626</v>
      </c>
      <c r="K136" s="128">
        <f t="shared" si="48"/>
        <v>75</v>
      </c>
      <c r="L136" s="129">
        <f t="shared" si="49"/>
        <v>0.19083969465648856</v>
      </c>
      <c r="M136" s="130" t="s">
        <v>600</v>
      </c>
      <c r="N136" s="131">
        <v>41863</v>
      </c>
      <c r="O136" s="53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4</v>
      </c>
      <c r="B137" s="106">
        <v>41857</v>
      </c>
      <c r="C137" s="106"/>
      <c r="D137" s="107" t="s">
        <v>629</v>
      </c>
      <c r="E137" s="108" t="s">
        <v>601</v>
      </c>
      <c r="F137" s="109">
        <v>205</v>
      </c>
      <c r="G137" s="108" t="s">
        <v>625</v>
      </c>
      <c r="H137" s="108">
        <v>275</v>
      </c>
      <c r="I137" s="126">
        <v>250</v>
      </c>
      <c r="J137" s="127" t="s">
        <v>626</v>
      </c>
      <c r="K137" s="128">
        <f t="shared" si="48"/>
        <v>70</v>
      </c>
      <c r="L137" s="129">
        <f t="shared" si="49"/>
        <v>0.34146341463414637</v>
      </c>
      <c r="M137" s="130" t="s">
        <v>600</v>
      </c>
      <c r="N137" s="131">
        <v>41962</v>
      </c>
      <c r="O137" s="53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5</v>
      </c>
      <c r="B138" s="106">
        <v>41886</v>
      </c>
      <c r="C138" s="106"/>
      <c r="D138" s="107" t="s">
        <v>630</v>
      </c>
      <c r="E138" s="108" t="s">
        <v>601</v>
      </c>
      <c r="F138" s="109">
        <v>162</v>
      </c>
      <c r="G138" s="108" t="s">
        <v>625</v>
      </c>
      <c r="H138" s="108">
        <v>190</v>
      </c>
      <c r="I138" s="126">
        <v>190</v>
      </c>
      <c r="J138" s="127" t="s">
        <v>626</v>
      </c>
      <c r="K138" s="128">
        <f t="shared" si="48"/>
        <v>28</v>
      </c>
      <c r="L138" s="129">
        <f t="shared" si="49"/>
        <v>0.1728395061728395</v>
      </c>
      <c r="M138" s="130" t="s">
        <v>600</v>
      </c>
      <c r="N138" s="131">
        <v>42006</v>
      </c>
      <c r="O138" s="53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6</v>
      </c>
      <c r="B139" s="106">
        <v>41886</v>
      </c>
      <c r="C139" s="106"/>
      <c r="D139" s="107" t="s">
        <v>631</v>
      </c>
      <c r="E139" s="108" t="s">
        <v>601</v>
      </c>
      <c r="F139" s="109">
        <v>75</v>
      </c>
      <c r="G139" s="108" t="s">
        <v>625</v>
      </c>
      <c r="H139" s="108">
        <v>91.5</v>
      </c>
      <c r="I139" s="126" t="s">
        <v>632</v>
      </c>
      <c r="J139" s="127" t="s">
        <v>633</v>
      </c>
      <c r="K139" s="128">
        <f t="shared" si="48"/>
        <v>16.5</v>
      </c>
      <c r="L139" s="129">
        <f t="shared" si="49"/>
        <v>0.22</v>
      </c>
      <c r="M139" s="130" t="s">
        <v>600</v>
      </c>
      <c r="N139" s="131">
        <v>41954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7</v>
      </c>
      <c r="B140" s="106">
        <v>41913</v>
      </c>
      <c r="C140" s="106"/>
      <c r="D140" s="107" t="s">
        <v>634</v>
      </c>
      <c r="E140" s="108" t="s">
        <v>601</v>
      </c>
      <c r="F140" s="109">
        <v>850</v>
      </c>
      <c r="G140" s="108" t="s">
        <v>625</v>
      </c>
      <c r="H140" s="108">
        <v>982.5</v>
      </c>
      <c r="I140" s="126">
        <v>1050</v>
      </c>
      <c r="J140" s="127" t="s">
        <v>635</v>
      </c>
      <c r="K140" s="128">
        <f t="shared" si="48"/>
        <v>132.5</v>
      </c>
      <c r="L140" s="129">
        <f t="shared" si="49"/>
        <v>0.15588235294117647</v>
      </c>
      <c r="M140" s="130" t="s">
        <v>600</v>
      </c>
      <c r="N140" s="131">
        <v>42039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8</v>
      </c>
      <c r="B141" s="106">
        <v>41913</v>
      </c>
      <c r="C141" s="106"/>
      <c r="D141" s="107" t="s">
        <v>636</v>
      </c>
      <c r="E141" s="108" t="s">
        <v>601</v>
      </c>
      <c r="F141" s="109">
        <v>475</v>
      </c>
      <c r="G141" s="108" t="s">
        <v>625</v>
      </c>
      <c r="H141" s="108">
        <v>515</v>
      </c>
      <c r="I141" s="126">
        <v>600</v>
      </c>
      <c r="J141" s="127" t="s">
        <v>637</v>
      </c>
      <c r="K141" s="128">
        <f t="shared" si="48"/>
        <v>40</v>
      </c>
      <c r="L141" s="129">
        <f t="shared" si="49"/>
        <v>8.4210526315789472E-2</v>
      </c>
      <c r="M141" s="130" t="s">
        <v>600</v>
      </c>
      <c r="N141" s="131">
        <v>41939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9</v>
      </c>
      <c r="B142" s="106">
        <v>41913</v>
      </c>
      <c r="C142" s="106"/>
      <c r="D142" s="107" t="s">
        <v>638</v>
      </c>
      <c r="E142" s="108" t="s">
        <v>601</v>
      </c>
      <c r="F142" s="109">
        <v>86</v>
      </c>
      <c r="G142" s="108" t="s">
        <v>625</v>
      </c>
      <c r="H142" s="108">
        <v>99</v>
      </c>
      <c r="I142" s="126">
        <v>140</v>
      </c>
      <c r="J142" s="127" t="s">
        <v>639</v>
      </c>
      <c r="K142" s="128">
        <f t="shared" si="48"/>
        <v>13</v>
      </c>
      <c r="L142" s="129">
        <f t="shared" si="49"/>
        <v>0.15116279069767441</v>
      </c>
      <c r="M142" s="130" t="s">
        <v>600</v>
      </c>
      <c r="N142" s="131">
        <v>41939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10</v>
      </c>
      <c r="B143" s="106">
        <v>41926</v>
      </c>
      <c r="C143" s="106"/>
      <c r="D143" s="107" t="s">
        <v>640</v>
      </c>
      <c r="E143" s="108" t="s">
        <v>601</v>
      </c>
      <c r="F143" s="109">
        <v>496.6</v>
      </c>
      <c r="G143" s="108" t="s">
        <v>625</v>
      </c>
      <c r="H143" s="108">
        <v>621</v>
      </c>
      <c r="I143" s="126">
        <v>580</v>
      </c>
      <c r="J143" s="127" t="s">
        <v>626</v>
      </c>
      <c r="K143" s="128">
        <f t="shared" si="48"/>
        <v>124.39999999999998</v>
      </c>
      <c r="L143" s="129">
        <f t="shared" si="49"/>
        <v>0.25050342327829234</v>
      </c>
      <c r="M143" s="130" t="s">
        <v>600</v>
      </c>
      <c r="N143" s="131">
        <v>42605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11</v>
      </c>
      <c r="B144" s="106">
        <v>41926</v>
      </c>
      <c r="C144" s="106"/>
      <c r="D144" s="107" t="s">
        <v>641</v>
      </c>
      <c r="E144" s="108" t="s">
        <v>601</v>
      </c>
      <c r="F144" s="109">
        <v>2481.9</v>
      </c>
      <c r="G144" s="108" t="s">
        <v>625</v>
      </c>
      <c r="H144" s="108">
        <v>2840</v>
      </c>
      <c r="I144" s="126">
        <v>2870</v>
      </c>
      <c r="J144" s="127" t="s">
        <v>642</v>
      </c>
      <c r="K144" s="128">
        <f t="shared" si="48"/>
        <v>358.09999999999991</v>
      </c>
      <c r="L144" s="129">
        <f t="shared" si="49"/>
        <v>0.14428462065353154</v>
      </c>
      <c r="M144" s="130" t="s">
        <v>600</v>
      </c>
      <c r="N144" s="131">
        <v>42017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12</v>
      </c>
      <c r="B145" s="106">
        <v>41928</v>
      </c>
      <c r="C145" s="106"/>
      <c r="D145" s="107" t="s">
        <v>643</v>
      </c>
      <c r="E145" s="108" t="s">
        <v>601</v>
      </c>
      <c r="F145" s="109">
        <v>84.5</v>
      </c>
      <c r="G145" s="108" t="s">
        <v>625</v>
      </c>
      <c r="H145" s="108">
        <v>93</v>
      </c>
      <c r="I145" s="126">
        <v>110</v>
      </c>
      <c r="J145" s="127" t="s">
        <v>644</v>
      </c>
      <c r="K145" s="128">
        <f t="shared" si="48"/>
        <v>8.5</v>
      </c>
      <c r="L145" s="129">
        <f t="shared" si="49"/>
        <v>0.10059171597633136</v>
      </c>
      <c r="M145" s="130" t="s">
        <v>600</v>
      </c>
      <c r="N145" s="131">
        <v>41939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13</v>
      </c>
      <c r="B146" s="106">
        <v>41928</v>
      </c>
      <c r="C146" s="106"/>
      <c r="D146" s="107" t="s">
        <v>645</v>
      </c>
      <c r="E146" s="108" t="s">
        <v>601</v>
      </c>
      <c r="F146" s="109">
        <v>401</v>
      </c>
      <c r="G146" s="108" t="s">
        <v>625</v>
      </c>
      <c r="H146" s="108">
        <v>428</v>
      </c>
      <c r="I146" s="126">
        <v>450</v>
      </c>
      <c r="J146" s="127" t="s">
        <v>646</v>
      </c>
      <c r="K146" s="128">
        <f t="shared" si="48"/>
        <v>27</v>
      </c>
      <c r="L146" s="129">
        <f t="shared" si="49"/>
        <v>6.7331670822942641E-2</v>
      </c>
      <c r="M146" s="130" t="s">
        <v>600</v>
      </c>
      <c r="N146" s="131">
        <v>42020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14</v>
      </c>
      <c r="B147" s="106">
        <v>41928</v>
      </c>
      <c r="C147" s="106"/>
      <c r="D147" s="107" t="s">
        <v>647</v>
      </c>
      <c r="E147" s="108" t="s">
        <v>601</v>
      </c>
      <c r="F147" s="109">
        <v>101</v>
      </c>
      <c r="G147" s="108" t="s">
        <v>625</v>
      </c>
      <c r="H147" s="108">
        <v>112</v>
      </c>
      <c r="I147" s="126">
        <v>120</v>
      </c>
      <c r="J147" s="127" t="s">
        <v>648</v>
      </c>
      <c r="K147" s="128">
        <f t="shared" si="48"/>
        <v>11</v>
      </c>
      <c r="L147" s="129">
        <f t="shared" si="49"/>
        <v>0.10891089108910891</v>
      </c>
      <c r="M147" s="130" t="s">
        <v>600</v>
      </c>
      <c r="N147" s="131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15</v>
      </c>
      <c r="B148" s="106">
        <v>41954</v>
      </c>
      <c r="C148" s="106"/>
      <c r="D148" s="107" t="s">
        <v>649</v>
      </c>
      <c r="E148" s="108" t="s">
        <v>601</v>
      </c>
      <c r="F148" s="109">
        <v>59</v>
      </c>
      <c r="G148" s="108" t="s">
        <v>625</v>
      </c>
      <c r="H148" s="108">
        <v>76</v>
      </c>
      <c r="I148" s="126">
        <v>76</v>
      </c>
      <c r="J148" s="127" t="s">
        <v>626</v>
      </c>
      <c r="K148" s="128">
        <f t="shared" si="48"/>
        <v>17</v>
      </c>
      <c r="L148" s="129">
        <f t="shared" si="49"/>
        <v>0.28813559322033899</v>
      </c>
      <c r="M148" s="130" t="s">
        <v>600</v>
      </c>
      <c r="N148" s="131">
        <v>43032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16</v>
      </c>
      <c r="B149" s="106">
        <v>41954</v>
      </c>
      <c r="C149" s="106"/>
      <c r="D149" s="107" t="s">
        <v>638</v>
      </c>
      <c r="E149" s="108" t="s">
        <v>601</v>
      </c>
      <c r="F149" s="109">
        <v>99</v>
      </c>
      <c r="G149" s="108" t="s">
        <v>625</v>
      </c>
      <c r="H149" s="108">
        <v>120</v>
      </c>
      <c r="I149" s="126">
        <v>120</v>
      </c>
      <c r="J149" s="127" t="s">
        <v>650</v>
      </c>
      <c r="K149" s="128">
        <f t="shared" si="48"/>
        <v>21</v>
      </c>
      <c r="L149" s="129">
        <f t="shared" si="49"/>
        <v>0.21212121212121213</v>
      </c>
      <c r="M149" s="130" t="s">
        <v>600</v>
      </c>
      <c r="N149" s="131">
        <v>41960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17</v>
      </c>
      <c r="B150" s="106">
        <v>41956</v>
      </c>
      <c r="C150" s="106"/>
      <c r="D150" s="107" t="s">
        <v>651</v>
      </c>
      <c r="E150" s="108" t="s">
        <v>601</v>
      </c>
      <c r="F150" s="109">
        <v>22</v>
      </c>
      <c r="G150" s="108" t="s">
        <v>625</v>
      </c>
      <c r="H150" s="108">
        <v>33.549999999999997</v>
      </c>
      <c r="I150" s="126">
        <v>32</v>
      </c>
      <c r="J150" s="127" t="s">
        <v>652</v>
      </c>
      <c r="K150" s="128">
        <f t="shared" si="48"/>
        <v>11.549999999999997</v>
      </c>
      <c r="L150" s="129">
        <f t="shared" si="49"/>
        <v>0.52499999999999991</v>
      </c>
      <c r="M150" s="130" t="s">
        <v>600</v>
      </c>
      <c r="N150" s="131">
        <v>42188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18</v>
      </c>
      <c r="B151" s="106">
        <v>41976</v>
      </c>
      <c r="C151" s="106"/>
      <c r="D151" s="107" t="s">
        <v>653</v>
      </c>
      <c r="E151" s="108" t="s">
        <v>601</v>
      </c>
      <c r="F151" s="109">
        <v>440</v>
      </c>
      <c r="G151" s="108" t="s">
        <v>625</v>
      </c>
      <c r="H151" s="108">
        <v>520</v>
      </c>
      <c r="I151" s="126">
        <v>520</v>
      </c>
      <c r="J151" s="127" t="s">
        <v>654</v>
      </c>
      <c r="K151" s="128">
        <f t="shared" si="48"/>
        <v>80</v>
      </c>
      <c r="L151" s="129">
        <f t="shared" si="49"/>
        <v>0.18181818181818182</v>
      </c>
      <c r="M151" s="130" t="s">
        <v>600</v>
      </c>
      <c r="N151" s="131">
        <v>42208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19</v>
      </c>
      <c r="B152" s="106">
        <v>41976</v>
      </c>
      <c r="C152" s="106"/>
      <c r="D152" s="107" t="s">
        <v>655</v>
      </c>
      <c r="E152" s="108" t="s">
        <v>601</v>
      </c>
      <c r="F152" s="109">
        <v>360</v>
      </c>
      <c r="G152" s="108" t="s">
        <v>625</v>
      </c>
      <c r="H152" s="108">
        <v>427</v>
      </c>
      <c r="I152" s="126">
        <v>425</v>
      </c>
      <c r="J152" s="127" t="s">
        <v>656</v>
      </c>
      <c r="K152" s="128">
        <f t="shared" si="48"/>
        <v>67</v>
      </c>
      <c r="L152" s="129">
        <f t="shared" si="49"/>
        <v>0.18611111111111112</v>
      </c>
      <c r="M152" s="130" t="s">
        <v>600</v>
      </c>
      <c r="N152" s="131">
        <v>42058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20</v>
      </c>
      <c r="B153" s="106">
        <v>42012</v>
      </c>
      <c r="C153" s="106"/>
      <c r="D153" s="107" t="s">
        <v>657</v>
      </c>
      <c r="E153" s="108" t="s">
        <v>601</v>
      </c>
      <c r="F153" s="109">
        <v>360</v>
      </c>
      <c r="G153" s="108" t="s">
        <v>625</v>
      </c>
      <c r="H153" s="108">
        <v>455</v>
      </c>
      <c r="I153" s="126">
        <v>420</v>
      </c>
      <c r="J153" s="127" t="s">
        <v>658</v>
      </c>
      <c r="K153" s="128">
        <f t="shared" si="48"/>
        <v>95</v>
      </c>
      <c r="L153" s="129">
        <f t="shared" si="49"/>
        <v>0.2638888888888889</v>
      </c>
      <c r="M153" s="130" t="s">
        <v>600</v>
      </c>
      <c r="N153" s="131">
        <v>42024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21</v>
      </c>
      <c r="B154" s="106">
        <v>42012</v>
      </c>
      <c r="C154" s="106"/>
      <c r="D154" s="107" t="s">
        <v>659</v>
      </c>
      <c r="E154" s="108" t="s">
        <v>601</v>
      </c>
      <c r="F154" s="109">
        <v>130</v>
      </c>
      <c r="G154" s="108"/>
      <c r="H154" s="108">
        <v>175.5</v>
      </c>
      <c r="I154" s="126">
        <v>165</v>
      </c>
      <c r="J154" s="127" t="s">
        <v>660</v>
      </c>
      <c r="K154" s="128">
        <f t="shared" si="48"/>
        <v>45.5</v>
      </c>
      <c r="L154" s="129">
        <f t="shared" si="49"/>
        <v>0.35</v>
      </c>
      <c r="M154" s="130" t="s">
        <v>600</v>
      </c>
      <c r="N154" s="131">
        <v>43088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22</v>
      </c>
      <c r="B155" s="106">
        <v>42040</v>
      </c>
      <c r="C155" s="106"/>
      <c r="D155" s="107" t="s">
        <v>390</v>
      </c>
      <c r="E155" s="108" t="s">
        <v>624</v>
      </c>
      <c r="F155" s="109">
        <v>98</v>
      </c>
      <c r="G155" s="108"/>
      <c r="H155" s="108">
        <v>120</v>
      </c>
      <c r="I155" s="126">
        <v>120</v>
      </c>
      <c r="J155" s="127" t="s">
        <v>626</v>
      </c>
      <c r="K155" s="128">
        <f t="shared" si="48"/>
        <v>22</v>
      </c>
      <c r="L155" s="129">
        <f t="shared" si="49"/>
        <v>0.22448979591836735</v>
      </c>
      <c r="M155" s="130" t="s">
        <v>600</v>
      </c>
      <c r="N155" s="131">
        <v>42753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23</v>
      </c>
      <c r="B156" s="106">
        <v>42040</v>
      </c>
      <c r="C156" s="106"/>
      <c r="D156" s="107" t="s">
        <v>661</v>
      </c>
      <c r="E156" s="108" t="s">
        <v>624</v>
      </c>
      <c r="F156" s="109">
        <v>196</v>
      </c>
      <c r="G156" s="108"/>
      <c r="H156" s="108">
        <v>262</v>
      </c>
      <c r="I156" s="126">
        <v>255</v>
      </c>
      <c r="J156" s="127" t="s">
        <v>626</v>
      </c>
      <c r="K156" s="128">
        <f t="shared" si="48"/>
        <v>66</v>
      </c>
      <c r="L156" s="129">
        <f t="shared" si="49"/>
        <v>0.33673469387755101</v>
      </c>
      <c r="M156" s="130" t="s">
        <v>600</v>
      </c>
      <c r="N156" s="131">
        <v>42599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24</v>
      </c>
      <c r="B157" s="110">
        <v>42067</v>
      </c>
      <c r="C157" s="110"/>
      <c r="D157" s="111" t="s">
        <v>389</v>
      </c>
      <c r="E157" s="112" t="s">
        <v>624</v>
      </c>
      <c r="F157" s="113">
        <v>235</v>
      </c>
      <c r="G157" s="113"/>
      <c r="H157" s="114">
        <v>77</v>
      </c>
      <c r="I157" s="132" t="s">
        <v>662</v>
      </c>
      <c r="J157" s="133" t="s">
        <v>663</v>
      </c>
      <c r="K157" s="134">
        <f t="shared" si="48"/>
        <v>-158</v>
      </c>
      <c r="L157" s="135">
        <f t="shared" si="49"/>
        <v>-0.67234042553191486</v>
      </c>
      <c r="M157" s="136" t="s">
        <v>664</v>
      </c>
      <c r="N157" s="137">
        <v>43522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25</v>
      </c>
      <c r="B158" s="106">
        <v>42067</v>
      </c>
      <c r="C158" s="106"/>
      <c r="D158" s="107" t="s">
        <v>481</v>
      </c>
      <c r="E158" s="108" t="s">
        <v>624</v>
      </c>
      <c r="F158" s="109">
        <v>185</v>
      </c>
      <c r="G158" s="108"/>
      <c r="H158" s="108">
        <v>224</v>
      </c>
      <c r="I158" s="126" t="s">
        <v>665</v>
      </c>
      <c r="J158" s="127" t="s">
        <v>626</v>
      </c>
      <c r="K158" s="128">
        <f t="shared" si="48"/>
        <v>39</v>
      </c>
      <c r="L158" s="129">
        <f t="shared" si="49"/>
        <v>0.21081081081081082</v>
      </c>
      <c r="M158" s="130" t="s">
        <v>600</v>
      </c>
      <c r="N158" s="131">
        <v>42647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365">
        <v>26</v>
      </c>
      <c r="B159" s="115">
        <v>42090</v>
      </c>
      <c r="C159" s="115"/>
      <c r="D159" s="116" t="s">
        <v>666</v>
      </c>
      <c r="E159" s="117" t="s">
        <v>624</v>
      </c>
      <c r="F159" s="118">
        <v>49.5</v>
      </c>
      <c r="G159" s="119"/>
      <c r="H159" s="119">
        <v>15.85</v>
      </c>
      <c r="I159" s="119">
        <v>67</v>
      </c>
      <c r="J159" s="138" t="s">
        <v>667</v>
      </c>
      <c r="K159" s="119">
        <f t="shared" si="48"/>
        <v>-33.65</v>
      </c>
      <c r="L159" s="139">
        <f t="shared" si="49"/>
        <v>-0.67979797979797973</v>
      </c>
      <c r="M159" s="136" t="s">
        <v>664</v>
      </c>
      <c r="N159" s="140">
        <v>43627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27</v>
      </c>
      <c r="B160" s="106">
        <v>42093</v>
      </c>
      <c r="C160" s="106"/>
      <c r="D160" s="107" t="s">
        <v>668</v>
      </c>
      <c r="E160" s="108" t="s">
        <v>624</v>
      </c>
      <c r="F160" s="109">
        <v>183.5</v>
      </c>
      <c r="G160" s="108"/>
      <c r="H160" s="108">
        <v>219</v>
      </c>
      <c r="I160" s="126">
        <v>218</v>
      </c>
      <c r="J160" s="127" t="s">
        <v>669</v>
      </c>
      <c r="K160" s="128">
        <f t="shared" si="48"/>
        <v>35.5</v>
      </c>
      <c r="L160" s="129">
        <f t="shared" si="49"/>
        <v>0.19346049046321526</v>
      </c>
      <c r="M160" s="130" t="s">
        <v>600</v>
      </c>
      <c r="N160" s="131">
        <v>42103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28</v>
      </c>
      <c r="B161" s="106">
        <v>42114</v>
      </c>
      <c r="C161" s="106"/>
      <c r="D161" s="107" t="s">
        <v>670</v>
      </c>
      <c r="E161" s="108" t="s">
        <v>624</v>
      </c>
      <c r="F161" s="109">
        <f>(227+237)/2</f>
        <v>232</v>
      </c>
      <c r="G161" s="108"/>
      <c r="H161" s="108">
        <v>298</v>
      </c>
      <c r="I161" s="126">
        <v>298</v>
      </c>
      <c r="J161" s="127" t="s">
        <v>626</v>
      </c>
      <c r="K161" s="128">
        <f t="shared" si="48"/>
        <v>66</v>
      </c>
      <c r="L161" s="129">
        <f t="shared" si="49"/>
        <v>0.28448275862068967</v>
      </c>
      <c r="M161" s="130" t="s">
        <v>600</v>
      </c>
      <c r="N161" s="131">
        <v>42823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29</v>
      </c>
      <c r="B162" s="106">
        <v>42128</v>
      </c>
      <c r="C162" s="106"/>
      <c r="D162" s="107" t="s">
        <v>671</v>
      </c>
      <c r="E162" s="108" t="s">
        <v>601</v>
      </c>
      <c r="F162" s="109">
        <v>385</v>
      </c>
      <c r="G162" s="108"/>
      <c r="H162" s="108">
        <f>212.5+331</f>
        <v>543.5</v>
      </c>
      <c r="I162" s="126">
        <v>510</v>
      </c>
      <c r="J162" s="127" t="s">
        <v>672</v>
      </c>
      <c r="K162" s="128">
        <f t="shared" si="48"/>
        <v>158.5</v>
      </c>
      <c r="L162" s="129">
        <f t="shared" si="49"/>
        <v>0.41168831168831171</v>
      </c>
      <c r="M162" s="130" t="s">
        <v>600</v>
      </c>
      <c r="N162" s="131">
        <v>42235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30</v>
      </c>
      <c r="B163" s="106">
        <v>42128</v>
      </c>
      <c r="C163" s="106"/>
      <c r="D163" s="107" t="s">
        <v>673</v>
      </c>
      <c r="E163" s="108" t="s">
        <v>601</v>
      </c>
      <c r="F163" s="109">
        <v>115.5</v>
      </c>
      <c r="G163" s="108"/>
      <c r="H163" s="108">
        <v>146</v>
      </c>
      <c r="I163" s="126">
        <v>142</v>
      </c>
      <c r="J163" s="127" t="s">
        <v>674</v>
      </c>
      <c r="K163" s="128">
        <f t="shared" si="48"/>
        <v>30.5</v>
      </c>
      <c r="L163" s="129">
        <f t="shared" si="49"/>
        <v>0.26406926406926406</v>
      </c>
      <c r="M163" s="130" t="s">
        <v>600</v>
      </c>
      <c r="N163" s="131">
        <v>42202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31</v>
      </c>
      <c r="B164" s="106">
        <v>42151</v>
      </c>
      <c r="C164" s="106"/>
      <c r="D164" s="107" t="s">
        <v>675</v>
      </c>
      <c r="E164" s="108" t="s">
        <v>601</v>
      </c>
      <c r="F164" s="109">
        <v>237.5</v>
      </c>
      <c r="G164" s="108"/>
      <c r="H164" s="108">
        <v>279.5</v>
      </c>
      <c r="I164" s="126">
        <v>278</v>
      </c>
      <c r="J164" s="127" t="s">
        <v>626</v>
      </c>
      <c r="K164" s="128">
        <f t="shared" si="48"/>
        <v>42</v>
      </c>
      <c r="L164" s="129">
        <f t="shared" si="49"/>
        <v>0.17684210526315788</v>
      </c>
      <c r="M164" s="130" t="s">
        <v>600</v>
      </c>
      <c r="N164" s="131">
        <v>42222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32</v>
      </c>
      <c r="B165" s="106">
        <v>42174</v>
      </c>
      <c r="C165" s="106"/>
      <c r="D165" s="107" t="s">
        <v>645</v>
      </c>
      <c r="E165" s="108" t="s">
        <v>624</v>
      </c>
      <c r="F165" s="109">
        <v>340</v>
      </c>
      <c r="G165" s="108"/>
      <c r="H165" s="108">
        <v>448</v>
      </c>
      <c r="I165" s="126">
        <v>448</v>
      </c>
      <c r="J165" s="127" t="s">
        <v>626</v>
      </c>
      <c r="K165" s="128">
        <f t="shared" si="48"/>
        <v>108</v>
      </c>
      <c r="L165" s="129">
        <f t="shared" si="49"/>
        <v>0.31764705882352939</v>
      </c>
      <c r="M165" s="130" t="s">
        <v>600</v>
      </c>
      <c r="N165" s="131">
        <v>43018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33</v>
      </c>
      <c r="B166" s="106">
        <v>42191</v>
      </c>
      <c r="C166" s="106"/>
      <c r="D166" s="107" t="s">
        <v>676</v>
      </c>
      <c r="E166" s="108" t="s">
        <v>624</v>
      </c>
      <c r="F166" s="109">
        <v>390</v>
      </c>
      <c r="G166" s="108"/>
      <c r="H166" s="108">
        <v>460</v>
      </c>
      <c r="I166" s="126">
        <v>460</v>
      </c>
      <c r="J166" s="127" t="s">
        <v>626</v>
      </c>
      <c r="K166" s="128">
        <f t="shared" ref="K166:K186" si="50">H166-F166</f>
        <v>70</v>
      </c>
      <c r="L166" s="129">
        <f t="shared" ref="L166:L186" si="51">K166/F166</f>
        <v>0.17948717948717949</v>
      </c>
      <c r="M166" s="130" t="s">
        <v>600</v>
      </c>
      <c r="N166" s="131">
        <v>42478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34</v>
      </c>
      <c r="B167" s="110">
        <v>42195</v>
      </c>
      <c r="C167" s="110"/>
      <c r="D167" s="111" t="s">
        <v>677</v>
      </c>
      <c r="E167" s="112" t="s">
        <v>624</v>
      </c>
      <c r="F167" s="113">
        <v>122.5</v>
      </c>
      <c r="G167" s="113"/>
      <c r="H167" s="114">
        <v>61</v>
      </c>
      <c r="I167" s="132">
        <v>172</v>
      </c>
      <c r="J167" s="133" t="s">
        <v>678</v>
      </c>
      <c r="K167" s="134">
        <f t="shared" si="50"/>
        <v>-61.5</v>
      </c>
      <c r="L167" s="135">
        <f t="shared" si="51"/>
        <v>-0.50204081632653064</v>
      </c>
      <c r="M167" s="136" t="s">
        <v>664</v>
      </c>
      <c r="N167" s="137">
        <v>43333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35</v>
      </c>
      <c r="B168" s="106">
        <v>42219</v>
      </c>
      <c r="C168" s="106"/>
      <c r="D168" s="107" t="s">
        <v>679</v>
      </c>
      <c r="E168" s="108" t="s">
        <v>624</v>
      </c>
      <c r="F168" s="109">
        <v>297.5</v>
      </c>
      <c r="G168" s="108"/>
      <c r="H168" s="108">
        <v>350</v>
      </c>
      <c r="I168" s="126">
        <v>360</v>
      </c>
      <c r="J168" s="127" t="s">
        <v>680</v>
      </c>
      <c r="K168" s="128">
        <f t="shared" si="50"/>
        <v>52.5</v>
      </c>
      <c r="L168" s="129">
        <f t="shared" si="51"/>
        <v>0.17647058823529413</v>
      </c>
      <c r="M168" s="130" t="s">
        <v>600</v>
      </c>
      <c r="N168" s="131">
        <v>42232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36</v>
      </c>
      <c r="B169" s="106">
        <v>42219</v>
      </c>
      <c r="C169" s="106"/>
      <c r="D169" s="107" t="s">
        <v>681</v>
      </c>
      <c r="E169" s="108" t="s">
        <v>624</v>
      </c>
      <c r="F169" s="109">
        <v>115.5</v>
      </c>
      <c r="G169" s="108"/>
      <c r="H169" s="108">
        <v>149</v>
      </c>
      <c r="I169" s="126">
        <v>140</v>
      </c>
      <c r="J169" s="141" t="s">
        <v>682</v>
      </c>
      <c r="K169" s="128">
        <f t="shared" si="50"/>
        <v>33.5</v>
      </c>
      <c r="L169" s="129">
        <f t="shared" si="51"/>
        <v>0.29004329004329005</v>
      </c>
      <c r="M169" s="130" t="s">
        <v>600</v>
      </c>
      <c r="N169" s="131">
        <v>42740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37</v>
      </c>
      <c r="B170" s="106">
        <v>42251</v>
      </c>
      <c r="C170" s="106"/>
      <c r="D170" s="107" t="s">
        <v>675</v>
      </c>
      <c r="E170" s="108" t="s">
        <v>624</v>
      </c>
      <c r="F170" s="109">
        <v>226</v>
      </c>
      <c r="G170" s="108"/>
      <c r="H170" s="108">
        <v>292</v>
      </c>
      <c r="I170" s="126">
        <v>292</v>
      </c>
      <c r="J170" s="127" t="s">
        <v>683</v>
      </c>
      <c r="K170" s="128">
        <f t="shared" si="50"/>
        <v>66</v>
      </c>
      <c r="L170" s="129">
        <f t="shared" si="51"/>
        <v>0.29203539823008851</v>
      </c>
      <c r="M170" s="130" t="s">
        <v>600</v>
      </c>
      <c r="N170" s="131">
        <v>42286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38</v>
      </c>
      <c r="B171" s="106">
        <v>42254</v>
      </c>
      <c r="C171" s="106"/>
      <c r="D171" s="107" t="s">
        <v>670</v>
      </c>
      <c r="E171" s="108" t="s">
        <v>624</v>
      </c>
      <c r="F171" s="109">
        <v>232.5</v>
      </c>
      <c r="G171" s="108"/>
      <c r="H171" s="108">
        <v>312.5</v>
      </c>
      <c r="I171" s="126">
        <v>310</v>
      </c>
      <c r="J171" s="127" t="s">
        <v>626</v>
      </c>
      <c r="K171" s="128">
        <f t="shared" si="50"/>
        <v>80</v>
      </c>
      <c r="L171" s="129">
        <f t="shared" si="51"/>
        <v>0.34408602150537637</v>
      </c>
      <c r="M171" s="130" t="s">
        <v>600</v>
      </c>
      <c r="N171" s="131">
        <v>42823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39</v>
      </c>
      <c r="B172" s="106">
        <v>42268</v>
      </c>
      <c r="C172" s="106"/>
      <c r="D172" s="107" t="s">
        <v>684</v>
      </c>
      <c r="E172" s="108" t="s">
        <v>624</v>
      </c>
      <c r="F172" s="109">
        <v>196.5</v>
      </c>
      <c r="G172" s="108"/>
      <c r="H172" s="108">
        <v>238</v>
      </c>
      <c r="I172" s="126">
        <v>238</v>
      </c>
      <c r="J172" s="127" t="s">
        <v>683</v>
      </c>
      <c r="K172" s="128">
        <f t="shared" si="50"/>
        <v>41.5</v>
      </c>
      <c r="L172" s="129">
        <f t="shared" si="51"/>
        <v>0.21119592875318066</v>
      </c>
      <c r="M172" s="130" t="s">
        <v>600</v>
      </c>
      <c r="N172" s="131">
        <v>42291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40</v>
      </c>
      <c r="B173" s="106">
        <v>42271</v>
      </c>
      <c r="C173" s="106"/>
      <c r="D173" s="107" t="s">
        <v>623</v>
      </c>
      <c r="E173" s="108" t="s">
        <v>624</v>
      </c>
      <c r="F173" s="109">
        <v>65</v>
      </c>
      <c r="G173" s="108"/>
      <c r="H173" s="108">
        <v>82</v>
      </c>
      <c r="I173" s="126">
        <v>82</v>
      </c>
      <c r="J173" s="127" t="s">
        <v>683</v>
      </c>
      <c r="K173" s="128">
        <f t="shared" si="50"/>
        <v>17</v>
      </c>
      <c r="L173" s="129">
        <f t="shared" si="51"/>
        <v>0.26153846153846155</v>
      </c>
      <c r="M173" s="130" t="s">
        <v>600</v>
      </c>
      <c r="N173" s="131">
        <v>42578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41</v>
      </c>
      <c r="B174" s="106">
        <v>42291</v>
      </c>
      <c r="C174" s="106"/>
      <c r="D174" s="107" t="s">
        <v>685</v>
      </c>
      <c r="E174" s="108" t="s">
        <v>624</v>
      </c>
      <c r="F174" s="109">
        <v>144</v>
      </c>
      <c r="G174" s="108"/>
      <c r="H174" s="108">
        <v>182.5</v>
      </c>
      <c r="I174" s="126">
        <v>181</v>
      </c>
      <c r="J174" s="127" t="s">
        <v>683</v>
      </c>
      <c r="K174" s="128">
        <f t="shared" si="50"/>
        <v>38.5</v>
      </c>
      <c r="L174" s="129">
        <f t="shared" si="51"/>
        <v>0.2673611111111111</v>
      </c>
      <c r="M174" s="130" t="s">
        <v>600</v>
      </c>
      <c r="N174" s="131">
        <v>42817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42</v>
      </c>
      <c r="B175" s="106">
        <v>42291</v>
      </c>
      <c r="C175" s="106"/>
      <c r="D175" s="107" t="s">
        <v>686</v>
      </c>
      <c r="E175" s="108" t="s">
        <v>624</v>
      </c>
      <c r="F175" s="109">
        <v>264</v>
      </c>
      <c r="G175" s="108"/>
      <c r="H175" s="108">
        <v>311</v>
      </c>
      <c r="I175" s="126">
        <v>311</v>
      </c>
      <c r="J175" s="127" t="s">
        <v>683</v>
      </c>
      <c r="K175" s="128">
        <f t="shared" si="50"/>
        <v>47</v>
      </c>
      <c r="L175" s="129">
        <f t="shared" si="51"/>
        <v>0.17803030303030304</v>
      </c>
      <c r="M175" s="130" t="s">
        <v>600</v>
      </c>
      <c r="N175" s="131">
        <v>42604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43</v>
      </c>
      <c r="B176" s="106">
        <v>42318</v>
      </c>
      <c r="C176" s="106"/>
      <c r="D176" s="107" t="s">
        <v>687</v>
      </c>
      <c r="E176" s="108" t="s">
        <v>601</v>
      </c>
      <c r="F176" s="109">
        <v>549.5</v>
      </c>
      <c r="G176" s="108"/>
      <c r="H176" s="108">
        <v>630</v>
      </c>
      <c r="I176" s="126">
        <v>630</v>
      </c>
      <c r="J176" s="127" t="s">
        <v>683</v>
      </c>
      <c r="K176" s="128">
        <f t="shared" si="50"/>
        <v>80.5</v>
      </c>
      <c r="L176" s="129">
        <f t="shared" si="51"/>
        <v>0.1464968152866242</v>
      </c>
      <c r="M176" s="130" t="s">
        <v>600</v>
      </c>
      <c r="N176" s="131">
        <v>42419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44</v>
      </c>
      <c r="B177" s="106">
        <v>42342</v>
      </c>
      <c r="C177" s="106"/>
      <c r="D177" s="107" t="s">
        <v>688</v>
      </c>
      <c r="E177" s="108" t="s">
        <v>624</v>
      </c>
      <c r="F177" s="109">
        <v>1027.5</v>
      </c>
      <c r="G177" s="108"/>
      <c r="H177" s="108">
        <v>1315</v>
      </c>
      <c r="I177" s="126">
        <v>1250</v>
      </c>
      <c r="J177" s="127" t="s">
        <v>683</v>
      </c>
      <c r="K177" s="128">
        <f t="shared" si="50"/>
        <v>287.5</v>
      </c>
      <c r="L177" s="129">
        <f t="shared" si="51"/>
        <v>0.27980535279805352</v>
      </c>
      <c r="M177" s="130" t="s">
        <v>600</v>
      </c>
      <c r="N177" s="131">
        <v>43244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45</v>
      </c>
      <c r="B178" s="106">
        <v>42367</v>
      </c>
      <c r="C178" s="106"/>
      <c r="D178" s="107" t="s">
        <v>689</v>
      </c>
      <c r="E178" s="108" t="s">
        <v>624</v>
      </c>
      <c r="F178" s="109">
        <v>465</v>
      </c>
      <c r="G178" s="108"/>
      <c r="H178" s="108">
        <v>540</v>
      </c>
      <c r="I178" s="126">
        <v>540</v>
      </c>
      <c r="J178" s="127" t="s">
        <v>683</v>
      </c>
      <c r="K178" s="128">
        <f t="shared" si="50"/>
        <v>75</v>
      </c>
      <c r="L178" s="129">
        <f t="shared" si="51"/>
        <v>0.16129032258064516</v>
      </c>
      <c r="M178" s="130" t="s">
        <v>600</v>
      </c>
      <c r="N178" s="131">
        <v>42530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46</v>
      </c>
      <c r="B179" s="106">
        <v>42380</v>
      </c>
      <c r="C179" s="106"/>
      <c r="D179" s="107" t="s">
        <v>390</v>
      </c>
      <c r="E179" s="108" t="s">
        <v>601</v>
      </c>
      <c r="F179" s="109">
        <v>81</v>
      </c>
      <c r="G179" s="108"/>
      <c r="H179" s="108">
        <v>110</v>
      </c>
      <c r="I179" s="126">
        <v>110</v>
      </c>
      <c r="J179" s="127" t="s">
        <v>683</v>
      </c>
      <c r="K179" s="128">
        <f t="shared" si="50"/>
        <v>29</v>
      </c>
      <c r="L179" s="129">
        <f t="shared" si="51"/>
        <v>0.35802469135802467</v>
      </c>
      <c r="M179" s="130" t="s">
        <v>600</v>
      </c>
      <c r="N179" s="131">
        <v>42745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47</v>
      </c>
      <c r="B180" s="106">
        <v>42382</v>
      </c>
      <c r="C180" s="106"/>
      <c r="D180" s="107" t="s">
        <v>690</v>
      </c>
      <c r="E180" s="108" t="s">
        <v>601</v>
      </c>
      <c r="F180" s="109">
        <v>417.5</v>
      </c>
      <c r="G180" s="108"/>
      <c r="H180" s="108">
        <v>547</v>
      </c>
      <c r="I180" s="126">
        <v>535</v>
      </c>
      <c r="J180" s="127" t="s">
        <v>683</v>
      </c>
      <c r="K180" s="128">
        <f t="shared" si="50"/>
        <v>129.5</v>
      </c>
      <c r="L180" s="129">
        <f t="shared" si="51"/>
        <v>0.31017964071856285</v>
      </c>
      <c r="M180" s="130" t="s">
        <v>600</v>
      </c>
      <c r="N180" s="131">
        <v>42578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48</v>
      </c>
      <c r="B181" s="106">
        <v>42408</v>
      </c>
      <c r="C181" s="106"/>
      <c r="D181" s="107" t="s">
        <v>691</v>
      </c>
      <c r="E181" s="108" t="s">
        <v>624</v>
      </c>
      <c r="F181" s="109">
        <v>650</v>
      </c>
      <c r="G181" s="108"/>
      <c r="H181" s="108">
        <v>800</v>
      </c>
      <c r="I181" s="126">
        <v>800</v>
      </c>
      <c r="J181" s="127" t="s">
        <v>683</v>
      </c>
      <c r="K181" s="128">
        <f t="shared" si="50"/>
        <v>150</v>
      </c>
      <c r="L181" s="129">
        <f t="shared" si="51"/>
        <v>0.23076923076923078</v>
      </c>
      <c r="M181" s="130" t="s">
        <v>600</v>
      </c>
      <c r="N181" s="131">
        <v>43154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49</v>
      </c>
      <c r="B182" s="106">
        <v>42433</v>
      </c>
      <c r="C182" s="106"/>
      <c r="D182" s="107" t="s">
        <v>197</v>
      </c>
      <c r="E182" s="108" t="s">
        <v>624</v>
      </c>
      <c r="F182" s="109">
        <v>437.5</v>
      </c>
      <c r="G182" s="108"/>
      <c r="H182" s="108">
        <v>504.5</v>
      </c>
      <c r="I182" s="126">
        <v>522</v>
      </c>
      <c r="J182" s="127" t="s">
        <v>692</v>
      </c>
      <c r="K182" s="128">
        <f t="shared" si="50"/>
        <v>67</v>
      </c>
      <c r="L182" s="129">
        <f t="shared" si="51"/>
        <v>0.15314285714285714</v>
      </c>
      <c r="M182" s="130" t="s">
        <v>600</v>
      </c>
      <c r="N182" s="131">
        <v>42480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50</v>
      </c>
      <c r="B183" s="106">
        <v>42438</v>
      </c>
      <c r="C183" s="106"/>
      <c r="D183" s="107" t="s">
        <v>693</v>
      </c>
      <c r="E183" s="108" t="s">
        <v>624</v>
      </c>
      <c r="F183" s="109">
        <v>189.5</v>
      </c>
      <c r="G183" s="108"/>
      <c r="H183" s="108">
        <v>218</v>
      </c>
      <c r="I183" s="126">
        <v>218</v>
      </c>
      <c r="J183" s="127" t="s">
        <v>683</v>
      </c>
      <c r="K183" s="128">
        <f t="shared" si="50"/>
        <v>28.5</v>
      </c>
      <c r="L183" s="129">
        <f t="shared" si="51"/>
        <v>0.15039577836411611</v>
      </c>
      <c r="M183" s="130" t="s">
        <v>600</v>
      </c>
      <c r="N183" s="131">
        <v>43034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5">
        <v>51</v>
      </c>
      <c r="B184" s="115">
        <v>42471</v>
      </c>
      <c r="C184" s="115"/>
      <c r="D184" s="116" t="s">
        <v>694</v>
      </c>
      <c r="E184" s="117" t="s">
        <v>624</v>
      </c>
      <c r="F184" s="118">
        <v>36.5</v>
      </c>
      <c r="G184" s="119"/>
      <c r="H184" s="119">
        <v>15.85</v>
      </c>
      <c r="I184" s="119">
        <v>60</v>
      </c>
      <c r="J184" s="138" t="s">
        <v>695</v>
      </c>
      <c r="K184" s="134">
        <f t="shared" si="50"/>
        <v>-20.65</v>
      </c>
      <c r="L184" s="168">
        <f t="shared" si="51"/>
        <v>-0.5657534246575342</v>
      </c>
      <c r="M184" s="136" t="s">
        <v>664</v>
      </c>
      <c r="N184" s="169">
        <v>43627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52</v>
      </c>
      <c r="B185" s="106">
        <v>42472</v>
      </c>
      <c r="C185" s="106"/>
      <c r="D185" s="107" t="s">
        <v>696</v>
      </c>
      <c r="E185" s="108" t="s">
        <v>624</v>
      </c>
      <c r="F185" s="109">
        <v>93</v>
      </c>
      <c r="G185" s="108"/>
      <c r="H185" s="108">
        <v>149</v>
      </c>
      <c r="I185" s="126">
        <v>140</v>
      </c>
      <c r="J185" s="141" t="s">
        <v>697</v>
      </c>
      <c r="K185" s="128">
        <f t="shared" si="50"/>
        <v>56</v>
      </c>
      <c r="L185" s="129">
        <f t="shared" si="51"/>
        <v>0.60215053763440862</v>
      </c>
      <c r="M185" s="130" t="s">
        <v>600</v>
      </c>
      <c r="N185" s="131">
        <v>42740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53</v>
      </c>
      <c r="B186" s="106">
        <v>42472</v>
      </c>
      <c r="C186" s="106"/>
      <c r="D186" s="107" t="s">
        <v>698</v>
      </c>
      <c r="E186" s="108" t="s">
        <v>624</v>
      </c>
      <c r="F186" s="109">
        <v>130</v>
      </c>
      <c r="G186" s="108"/>
      <c r="H186" s="108">
        <v>150</v>
      </c>
      <c r="I186" s="126" t="s">
        <v>699</v>
      </c>
      <c r="J186" s="127" t="s">
        <v>683</v>
      </c>
      <c r="K186" s="128">
        <f t="shared" si="50"/>
        <v>20</v>
      </c>
      <c r="L186" s="129">
        <f t="shared" si="51"/>
        <v>0.15384615384615385</v>
      </c>
      <c r="M186" s="130" t="s">
        <v>600</v>
      </c>
      <c r="N186" s="131">
        <v>42564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54</v>
      </c>
      <c r="B187" s="106">
        <v>42473</v>
      </c>
      <c r="C187" s="106"/>
      <c r="D187" s="107" t="s">
        <v>354</v>
      </c>
      <c r="E187" s="108" t="s">
        <v>624</v>
      </c>
      <c r="F187" s="109">
        <v>196</v>
      </c>
      <c r="G187" s="108"/>
      <c r="H187" s="108">
        <v>299</v>
      </c>
      <c r="I187" s="126">
        <v>299</v>
      </c>
      <c r="J187" s="127" t="s">
        <v>683</v>
      </c>
      <c r="K187" s="128">
        <v>103</v>
      </c>
      <c r="L187" s="129">
        <v>0.52551020408163296</v>
      </c>
      <c r="M187" s="130" t="s">
        <v>600</v>
      </c>
      <c r="N187" s="131">
        <v>42620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55</v>
      </c>
      <c r="B188" s="106">
        <v>42473</v>
      </c>
      <c r="C188" s="106"/>
      <c r="D188" s="107" t="s">
        <v>757</v>
      </c>
      <c r="E188" s="108" t="s">
        <v>624</v>
      </c>
      <c r="F188" s="109">
        <v>88</v>
      </c>
      <c r="G188" s="108"/>
      <c r="H188" s="108">
        <v>103</v>
      </c>
      <c r="I188" s="126">
        <v>103</v>
      </c>
      <c r="J188" s="127" t="s">
        <v>683</v>
      </c>
      <c r="K188" s="128">
        <v>15</v>
      </c>
      <c r="L188" s="129">
        <v>0.170454545454545</v>
      </c>
      <c r="M188" s="130" t="s">
        <v>600</v>
      </c>
      <c r="N188" s="131">
        <v>42530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56</v>
      </c>
      <c r="B189" s="106">
        <v>42492</v>
      </c>
      <c r="C189" s="106"/>
      <c r="D189" s="107" t="s">
        <v>700</v>
      </c>
      <c r="E189" s="108" t="s">
        <v>624</v>
      </c>
      <c r="F189" s="109">
        <v>127.5</v>
      </c>
      <c r="G189" s="108"/>
      <c r="H189" s="108">
        <v>148</v>
      </c>
      <c r="I189" s="126" t="s">
        <v>701</v>
      </c>
      <c r="J189" s="127" t="s">
        <v>683</v>
      </c>
      <c r="K189" s="128">
        <f>H189-F189</f>
        <v>20.5</v>
      </c>
      <c r="L189" s="129">
        <f>K189/F189</f>
        <v>0.16078431372549021</v>
      </c>
      <c r="M189" s="130" t="s">
        <v>600</v>
      </c>
      <c r="N189" s="131">
        <v>42564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57</v>
      </c>
      <c r="B190" s="106">
        <v>42493</v>
      </c>
      <c r="C190" s="106"/>
      <c r="D190" s="107" t="s">
        <v>702</v>
      </c>
      <c r="E190" s="108" t="s">
        <v>624</v>
      </c>
      <c r="F190" s="109">
        <v>675</v>
      </c>
      <c r="G190" s="108"/>
      <c r="H190" s="108">
        <v>815</v>
      </c>
      <c r="I190" s="126" t="s">
        <v>703</v>
      </c>
      <c r="J190" s="127" t="s">
        <v>683</v>
      </c>
      <c r="K190" s="128">
        <f>H190-F190</f>
        <v>140</v>
      </c>
      <c r="L190" s="129">
        <f>K190/F190</f>
        <v>0.2074074074074074</v>
      </c>
      <c r="M190" s="130" t="s">
        <v>600</v>
      </c>
      <c r="N190" s="131">
        <v>43154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58</v>
      </c>
      <c r="B191" s="110">
        <v>42522</v>
      </c>
      <c r="C191" s="110"/>
      <c r="D191" s="111" t="s">
        <v>758</v>
      </c>
      <c r="E191" s="112" t="s">
        <v>624</v>
      </c>
      <c r="F191" s="113">
        <v>500</v>
      </c>
      <c r="G191" s="113"/>
      <c r="H191" s="114">
        <v>232.5</v>
      </c>
      <c r="I191" s="132" t="s">
        <v>759</v>
      </c>
      <c r="J191" s="133" t="s">
        <v>760</v>
      </c>
      <c r="K191" s="134">
        <f>H191-F191</f>
        <v>-267.5</v>
      </c>
      <c r="L191" s="135">
        <f>K191/F191</f>
        <v>-0.53500000000000003</v>
      </c>
      <c r="M191" s="136" t="s">
        <v>664</v>
      </c>
      <c r="N191" s="137">
        <v>43735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59</v>
      </c>
      <c r="B192" s="106">
        <v>42527</v>
      </c>
      <c r="C192" s="106"/>
      <c r="D192" s="107" t="s">
        <v>704</v>
      </c>
      <c r="E192" s="108" t="s">
        <v>624</v>
      </c>
      <c r="F192" s="109">
        <v>110</v>
      </c>
      <c r="G192" s="108"/>
      <c r="H192" s="108">
        <v>126.5</v>
      </c>
      <c r="I192" s="126">
        <v>125</v>
      </c>
      <c r="J192" s="127" t="s">
        <v>633</v>
      </c>
      <c r="K192" s="128">
        <f>H192-F192</f>
        <v>16.5</v>
      </c>
      <c r="L192" s="129">
        <f>K192/F192</f>
        <v>0.15</v>
      </c>
      <c r="M192" s="130" t="s">
        <v>600</v>
      </c>
      <c r="N192" s="131">
        <v>42552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60</v>
      </c>
      <c r="B193" s="106">
        <v>42538</v>
      </c>
      <c r="C193" s="106"/>
      <c r="D193" s="107" t="s">
        <v>705</v>
      </c>
      <c r="E193" s="108" t="s">
        <v>624</v>
      </c>
      <c r="F193" s="109">
        <v>44</v>
      </c>
      <c r="G193" s="108"/>
      <c r="H193" s="108">
        <v>69.5</v>
      </c>
      <c r="I193" s="126">
        <v>69.5</v>
      </c>
      <c r="J193" s="127" t="s">
        <v>706</v>
      </c>
      <c r="K193" s="128">
        <f>H193-F193</f>
        <v>25.5</v>
      </c>
      <c r="L193" s="129">
        <f>K193/F193</f>
        <v>0.57954545454545459</v>
      </c>
      <c r="M193" s="130" t="s">
        <v>600</v>
      </c>
      <c r="N193" s="131">
        <v>42977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61</v>
      </c>
      <c r="B194" s="106">
        <v>42549</v>
      </c>
      <c r="C194" s="106"/>
      <c r="D194" s="148" t="s">
        <v>761</v>
      </c>
      <c r="E194" s="108" t="s">
        <v>624</v>
      </c>
      <c r="F194" s="109">
        <v>262.5</v>
      </c>
      <c r="G194" s="108"/>
      <c r="H194" s="108">
        <v>340</v>
      </c>
      <c r="I194" s="126">
        <v>333</v>
      </c>
      <c r="J194" s="127" t="s">
        <v>762</v>
      </c>
      <c r="K194" s="128">
        <v>77.5</v>
      </c>
      <c r="L194" s="129">
        <v>0.29523809523809502</v>
      </c>
      <c r="M194" s="130" t="s">
        <v>600</v>
      </c>
      <c r="N194" s="131">
        <v>43017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62</v>
      </c>
      <c r="B195" s="106">
        <v>42549</v>
      </c>
      <c r="C195" s="106"/>
      <c r="D195" s="148" t="s">
        <v>763</v>
      </c>
      <c r="E195" s="108" t="s">
        <v>624</v>
      </c>
      <c r="F195" s="109">
        <v>840</v>
      </c>
      <c r="G195" s="108"/>
      <c r="H195" s="108">
        <v>1230</v>
      </c>
      <c r="I195" s="126">
        <v>1230</v>
      </c>
      <c r="J195" s="127" t="s">
        <v>683</v>
      </c>
      <c r="K195" s="128">
        <v>390</v>
      </c>
      <c r="L195" s="129">
        <v>0.46428571428571402</v>
      </c>
      <c r="M195" s="130" t="s">
        <v>600</v>
      </c>
      <c r="N195" s="131">
        <v>42649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6">
        <v>63</v>
      </c>
      <c r="B196" s="143">
        <v>42556</v>
      </c>
      <c r="C196" s="143"/>
      <c r="D196" s="144" t="s">
        <v>707</v>
      </c>
      <c r="E196" s="145" t="s">
        <v>624</v>
      </c>
      <c r="F196" s="146">
        <v>395</v>
      </c>
      <c r="G196" s="147"/>
      <c r="H196" s="147">
        <f>(468.5+342.5)/2</f>
        <v>405.5</v>
      </c>
      <c r="I196" s="147">
        <v>510</v>
      </c>
      <c r="J196" s="170" t="s">
        <v>708</v>
      </c>
      <c r="K196" s="171">
        <f t="shared" ref="K196:K202" si="52">H196-F196</f>
        <v>10.5</v>
      </c>
      <c r="L196" s="172">
        <f t="shared" ref="L196:L202" si="53">K196/F196</f>
        <v>2.6582278481012658E-2</v>
      </c>
      <c r="M196" s="173" t="s">
        <v>709</v>
      </c>
      <c r="N196" s="174">
        <v>43606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64</v>
      </c>
      <c r="B197" s="110">
        <v>42584</v>
      </c>
      <c r="C197" s="110"/>
      <c r="D197" s="111" t="s">
        <v>710</v>
      </c>
      <c r="E197" s="112" t="s">
        <v>601</v>
      </c>
      <c r="F197" s="113">
        <f>169.5-12.8</f>
        <v>156.69999999999999</v>
      </c>
      <c r="G197" s="113"/>
      <c r="H197" s="114">
        <v>77</v>
      </c>
      <c r="I197" s="132" t="s">
        <v>711</v>
      </c>
      <c r="J197" s="387" t="s">
        <v>3402</v>
      </c>
      <c r="K197" s="134">
        <f t="shared" si="52"/>
        <v>-79.699999999999989</v>
      </c>
      <c r="L197" s="135">
        <f t="shared" si="53"/>
        <v>-0.50861518825781749</v>
      </c>
      <c r="M197" s="136" t="s">
        <v>664</v>
      </c>
      <c r="N197" s="137">
        <v>43522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65</v>
      </c>
      <c r="B198" s="110">
        <v>42586</v>
      </c>
      <c r="C198" s="110"/>
      <c r="D198" s="111" t="s">
        <v>712</v>
      </c>
      <c r="E198" s="112" t="s">
        <v>624</v>
      </c>
      <c r="F198" s="113">
        <v>400</v>
      </c>
      <c r="G198" s="113"/>
      <c r="H198" s="114">
        <v>305</v>
      </c>
      <c r="I198" s="132">
        <v>475</v>
      </c>
      <c r="J198" s="133" t="s">
        <v>713</v>
      </c>
      <c r="K198" s="134">
        <f t="shared" si="52"/>
        <v>-95</v>
      </c>
      <c r="L198" s="135">
        <f t="shared" si="53"/>
        <v>-0.23749999999999999</v>
      </c>
      <c r="M198" s="136" t="s">
        <v>664</v>
      </c>
      <c r="N198" s="137">
        <v>43606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66</v>
      </c>
      <c r="B199" s="106">
        <v>42593</v>
      </c>
      <c r="C199" s="106"/>
      <c r="D199" s="107" t="s">
        <v>714</v>
      </c>
      <c r="E199" s="108" t="s">
        <v>624</v>
      </c>
      <c r="F199" s="109">
        <v>86.5</v>
      </c>
      <c r="G199" s="108"/>
      <c r="H199" s="108">
        <v>130</v>
      </c>
      <c r="I199" s="126">
        <v>130</v>
      </c>
      <c r="J199" s="141" t="s">
        <v>715</v>
      </c>
      <c r="K199" s="128">
        <f t="shared" si="52"/>
        <v>43.5</v>
      </c>
      <c r="L199" s="129">
        <f t="shared" si="53"/>
        <v>0.50289017341040465</v>
      </c>
      <c r="M199" s="130" t="s">
        <v>600</v>
      </c>
      <c r="N199" s="131">
        <v>43091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67</v>
      </c>
      <c r="B200" s="110">
        <v>42600</v>
      </c>
      <c r="C200" s="110"/>
      <c r="D200" s="111" t="s">
        <v>381</v>
      </c>
      <c r="E200" s="112" t="s">
        <v>624</v>
      </c>
      <c r="F200" s="113">
        <v>133.5</v>
      </c>
      <c r="G200" s="113"/>
      <c r="H200" s="114">
        <v>126.5</v>
      </c>
      <c r="I200" s="132">
        <v>178</v>
      </c>
      <c r="J200" s="133" t="s">
        <v>716</v>
      </c>
      <c r="K200" s="134">
        <f t="shared" si="52"/>
        <v>-7</v>
      </c>
      <c r="L200" s="135">
        <f t="shared" si="53"/>
        <v>-5.2434456928838954E-2</v>
      </c>
      <c r="M200" s="136" t="s">
        <v>664</v>
      </c>
      <c r="N200" s="137">
        <v>42615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68</v>
      </c>
      <c r="B201" s="106">
        <v>42613</v>
      </c>
      <c r="C201" s="106"/>
      <c r="D201" s="107" t="s">
        <v>717</v>
      </c>
      <c r="E201" s="108" t="s">
        <v>624</v>
      </c>
      <c r="F201" s="109">
        <v>560</v>
      </c>
      <c r="G201" s="108"/>
      <c r="H201" s="108">
        <v>725</v>
      </c>
      <c r="I201" s="126">
        <v>725</v>
      </c>
      <c r="J201" s="127" t="s">
        <v>626</v>
      </c>
      <c r="K201" s="128">
        <f t="shared" si="52"/>
        <v>165</v>
      </c>
      <c r="L201" s="129">
        <f t="shared" si="53"/>
        <v>0.29464285714285715</v>
      </c>
      <c r="M201" s="130" t="s">
        <v>600</v>
      </c>
      <c r="N201" s="131">
        <v>42456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69</v>
      </c>
      <c r="B202" s="106">
        <v>42614</v>
      </c>
      <c r="C202" s="106"/>
      <c r="D202" s="107" t="s">
        <v>718</v>
      </c>
      <c r="E202" s="108" t="s">
        <v>624</v>
      </c>
      <c r="F202" s="109">
        <v>160.5</v>
      </c>
      <c r="G202" s="108"/>
      <c r="H202" s="108">
        <v>210</v>
      </c>
      <c r="I202" s="126">
        <v>210</v>
      </c>
      <c r="J202" s="127" t="s">
        <v>626</v>
      </c>
      <c r="K202" s="128">
        <f t="shared" si="52"/>
        <v>49.5</v>
      </c>
      <c r="L202" s="129">
        <f t="shared" si="53"/>
        <v>0.30841121495327101</v>
      </c>
      <c r="M202" s="130" t="s">
        <v>600</v>
      </c>
      <c r="N202" s="131">
        <v>42871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70</v>
      </c>
      <c r="B203" s="106">
        <v>42646</v>
      </c>
      <c r="C203" s="106"/>
      <c r="D203" s="148" t="s">
        <v>405</v>
      </c>
      <c r="E203" s="108" t="s">
        <v>624</v>
      </c>
      <c r="F203" s="109">
        <v>430</v>
      </c>
      <c r="G203" s="108"/>
      <c r="H203" s="108">
        <v>596</v>
      </c>
      <c r="I203" s="126">
        <v>575</v>
      </c>
      <c r="J203" s="127" t="s">
        <v>764</v>
      </c>
      <c r="K203" s="128">
        <v>166</v>
      </c>
      <c r="L203" s="129">
        <v>0.38604651162790699</v>
      </c>
      <c r="M203" s="130" t="s">
        <v>600</v>
      </c>
      <c r="N203" s="131">
        <v>42769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71</v>
      </c>
      <c r="B204" s="106">
        <v>42657</v>
      </c>
      <c r="C204" s="106"/>
      <c r="D204" s="107" t="s">
        <v>719</v>
      </c>
      <c r="E204" s="108" t="s">
        <v>624</v>
      </c>
      <c r="F204" s="109">
        <v>280</v>
      </c>
      <c r="G204" s="108"/>
      <c r="H204" s="108">
        <v>345</v>
      </c>
      <c r="I204" s="126">
        <v>345</v>
      </c>
      <c r="J204" s="127" t="s">
        <v>626</v>
      </c>
      <c r="K204" s="128">
        <f t="shared" ref="K204:K209" si="54">H204-F204</f>
        <v>65</v>
      </c>
      <c r="L204" s="129">
        <f>K204/F204</f>
        <v>0.23214285714285715</v>
      </c>
      <c r="M204" s="130" t="s">
        <v>600</v>
      </c>
      <c r="N204" s="131">
        <v>42814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72</v>
      </c>
      <c r="B205" s="106">
        <v>42657</v>
      </c>
      <c r="C205" s="106"/>
      <c r="D205" s="107" t="s">
        <v>720</v>
      </c>
      <c r="E205" s="108" t="s">
        <v>624</v>
      </c>
      <c r="F205" s="109">
        <v>245</v>
      </c>
      <c r="G205" s="108"/>
      <c r="H205" s="108">
        <v>325.5</v>
      </c>
      <c r="I205" s="126">
        <v>330</v>
      </c>
      <c r="J205" s="127" t="s">
        <v>721</v>
      </c>
      <c r="K205" s="128">
        <f t="shared" si="54"/>
        <v>80.5</v>
      </c>
      <c r="L205" s="129">
        <f>K205/F205</f>
        <v>0.32857142857142857</v>
      </c>
      <c r="M205" s="130" t="s">
        <v>600</v>
      </c>
      <c r="N205" s="131">
        <v>42769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73</v>
      </c>
      <c r="B206" s="106">
        <v>42660</v>
      </c>
      <c r="C206" s="106"/>
      <c r="D206" s="107" t="s">
        <v>349</v>
      </c>
      <c r="E206" s="108" t="s">
        <v>624</v>
      </c>
      <c r="F206" s="109">
        <v>125</v>
      </c>
      <c r="G206" s="108"/>
      <c r="H206" s="108">
        <v>160</v>
      </c>
      <c r="I206" s="126">
        <v>160</v>
      </c>
      <c r="J206" s="127" t="s">
        <v>683</v>
      </c>
      <c r="K206" s="128">
        <f t="shared" si="54"/>
        <v>35</v>
      </c>
      <c r="L206" s="129">
        <v>0.28000000000000003</v>
      </c>
      <c r="M206" s="130" t="s">
        <v>600</v>
      </c>
      <c r="N206" s="131">
        <v>42803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74</v>
      </c>
      <c r="B207" s="106">
        <v>42660</v>
      </c>
      <c r="C207" s="106"/>
      <c r="D207" s="107" t="s">
        <v>483</v>
      </c>
      <c r="E207" s="108" t="s">
        <v>624</v>
      </c>
      <c r="F207" s="109">
        <v>114</v>
      </c>
      <c r="G207" s="108"/>
      <c r="H207" s="108">
        <v>145</v>
      </c>
      <c r="I207" s="126">
        <v>145</v>
      </c>
      <c r="J207" s="127" t="s">
        <v>683</v>
      </c>
      <c r="K207" s="128">
        <f t="shared" si="54"/>
        <v>31</v>
      </c>
      <c r="L207" s="129">
        <f>K207/F207</f>
        <v>0.27192982456140352</v>
      </c>
      <c r="M207" s="130" t="s">
        <v>600</v>
      </c>
      <c r="N207" s="131">
        <v>42859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75</v>
      </c>
      <c r="B208" s="106">
        <v>42660</v>
      </c>
      <c r="C208" s="106"/>
      <c r="D208" s="107" t="s">
        <v>722</v>
      </c>
      <c r="E208" s="108" t="s">
        <v>624</v>
      </c>
      <c r="F208" s="109">
        <v>212</v>
      </c>
      <c r="G208" s="108"/>
      <c r="H208" s="108">
        <v>280</v>
      </c>
      <c r="I208" s="126">
        <v>276</v>
      </c>
      <c r="J208" s="127" t="s">
        <v>723</v>
      </c>
      <c r="K208" s="128">
        <f t="shared" si="54"/>
        <v>68</v>
      </c>
      <c r="L208" s="129">
        <f>K208/F208</f>
        <v>0.32075471698113206</v>
      </c>
      <c r="M208" s="130" t="s">
        <v>600</v>
      </c>
      <c r="N208" s="131">
        <v>42858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76</v>
      </c>
      <c r="B209" s="106">
        <v>42678</v>
      </c>
      <c r="C209" s="106"/>
      <c r="D209" s="107" t="s">
        <v>151</v>
      </c>
      <c r="E209" s="108" t="s">
        <v>624</v>
      </c>
      <c r="F209" s="109">
        <v>155</v>
      </c>
      <c r="G209" s="108"/>
      <c r="H209" s="108">
        <v>210</v>
      </c>
      <c r="I209" s="126">
        <v>210</v>
      </c>
      <c r="J209" s="127" t="s">
        <v>724</v>
      </c>
      <c r="K209" s="128">
        <f t="shared" si="54"/>
        <v>55</v>
      </c>
      <c r="L209" s="129">
        <f>K209/F209</f>
        <v>0.35483870967741937</v>
      </c>
      <c r="M209" s="130" t="s">
        <v>600</v>
      </c>
      <c r="N209" s="131">
        <v>42944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77</v>
      </c>
      <c r="B210" s="110">
        <v>42710</v>
      </c>
      <c r="C210" s="110"/>
      <c r="D210" s="111" t="s">
        <v>765</v>
      </c>
      <c r="E210" s="112" t="s">
        <v>624</v>
      </c>
      <c r="F210" s="113">
        <v>150.5</v>
      </c>
      <c r="G210" s="113"/>
      <c r="H210" s="114">
        <v>72.5</v>
      </c>
      <c r="I210" s="132">
        <v>174</v>
      </c>
      <c r="J210" s="133" t="s">
        <v>766</v>
      </c>
      <c r="K210" s="134">
        <v>-78</v>
      </c>
      <c r="L210" s="135">
        <v>-0.51827242524916906</v>
      </c>
      <c r="M210" s="136" t="s">
        <v>664</v>
      </c>
      <c r="N210" s="137">
        <v>43333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78</v>
      </c>
      <c r="B211" s="106">
        <v>42712</v>
      </c>
      <c r="C211" s="106"/>
      <c r="D211" s="107" t="s">
        <v>125</v>
      </c>
      <c r="E211" s="108" t="s">
        <v>624</v>
      </c>
      <c r="F211" s="109">
        <v>380</v>
      </c>
      <c r="G211" s="108"/>
      <c r="H211" s="108">
        <v>478</v>
      </c>
      <c r="I211" s="126">
        <v>468</v>
      </c>
      <c r="J211" s="127" t="s">
        <v>683</v>
      </c>
      <c r="K211" s="128">
        <f>H211-F211</f>
        <v>98</v>
      </c>
      <c r="L211" s="129">
        <f>K211/F211</f>
        <v>0.25789473684210529</v>
      </c>
      <c r="M211" s="130" t="s">
        <v>600</v>
      </c>
      <c r="N211" s="131">
        <v>43025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79</v>
      </c>
      <c r="B212" s="106">
        <v>42734</v>
      </c>
      <c r="C212" s="106"/>
      <c r="D212" s="107" t="s">
        <v>248</v>
      </c>
      <c r="E212" s="108" t="s">
        <v>624</v>
      </c>
      <c r="F212" s="109">
        <v>305</v>
      </c>
      <c r="G212" s="108"/>
      <c r="H212" s="108">
        <v>375</v>
      </c>
      <c r="I212" s="126">
        <v>375</v>
      </c>
      <c r="J212" s="127" t="s">
        <v>683</v>
      </c>
      <c r="K212" s="128">
        <f>H212-F212</f>
        <v>70</v>
      </c>
      <c r="L212" s="129">
        <f>K212/F212</f>
        <v>0.22950819672131148</v>
      </c>
      <c r="M212" s="130" t="s">
        <v>600</v>
      </c>
      <c r="N212" s="131">
        <v>42768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80</v>
      </c>
      <c r="B213" s="106">
        <v>42739</v>
      </c>
      <c r="C213" s="106"/>
      <c r="D213" s="107" t="s">
        <v>351</v>
      </c>
      <c r="E213" s="108" t="s">
        <v>624</v>
      </c>
      <c r="F213" s="109">
        <v>99.5</v>
      </c>
      <c r="G213" s="108"/>
      <c r="H213" s="108">
        <v>158</v>
      </c>
      <c r="I213" s="126">
        <v>158</v>
      </c>
      <c r="J213" s="127" t="s">
        <v>683</v>
      </c>
      <c r="K213" s="128">
        <f>H213-F213</f>
        <v>58.5</v>
      </c>
      <c r="L213" s="129">
        <f>K213/F213</f>
        <v>0.5879396984924623</v>
      </c>
      <c r="M213" s="130" t="s">
        <v>600</v>
      </c>
      <c r="N213" s="131">
        <v>42898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81</v>
      </c>
      <c r="B214" s="106">
        <v>42739</v>
      </c>
      <c r="C214" s="106"/>
      <c r="D214" s="107" t="s">
        <v>351</v>
      </c>
      <c r="E214" s="108" t="s">
        <v>624</v>
      </c>
      <c r="F214" s="109">
        <v>99.5</v>
      </c>
      <c r="G214" s="108"/>
      <c r="H214" s="108">
        <v>158</v>
      </c>
      <c r="I214" s="126">
        <v>158</v>
      </c>
      <c r="J214" s="127" t="s">
        <v>683</v>
      </c>
      <c r="K214" s="128">
        <v>58.5</v>
      </c>
      <c r="L214" s="129">
        <v>0.58793969849246197</v>
      </c>
      <c r="M214" s="130" t="s">
        <v>600</v>
      </c>
      <c r="N214" s="131">
        <v>42898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82</v>
      </c>
      <c r="B215" s="106">
        <v>42786</v>
      </c>
      <c r="C215" s="106"/>
      <c r="D215" s="107" t="s">
        <v>169</v>
      </c>
      <c r="E215" s="108" t="s">
        <v>624</v>
      </c>
      <c r="F215" s="109">
        <v>140.5</v>
      </c>
      <c r="G215" s="108"/>
      <c r="H215" s="108">
        <v>220</v>
      </c>
      <c r="I215" s="126">
        <v>220</v>
      </c>
      <c r="J215" s="127" t="s">
        <v>683</v>
      </c>
      <c r="K215" s="128">
        <f>H215-F215</f>
        <v>79.5</v>
      </c>
      <c r="L215" s="129">
        <f>K215/F215</f>
        <v>0.5658362989323843</v>
      </c>
      <c r="M215" s="130" t="s">
        <v>600</v>
      </c>
      <c r="N215" s="131">
        <v>42864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83</v>
      </c>
      <c r="B216" s="106">
        <v>42786</v>
      </c>
      <c r="C216" s="106"/>
      <c r="D216" s="107" t="s">
        <v>767</v>
      </c>
      <c r="E216" s="108" t="s">
        <v>624</v>
      </c>
      <c r="F216" s="109">
        <v>202.5</v>
      </c>
      <c r="G216" s="108"/>
      <c r="H216" s="108">
        <v>234</v>
      </c>
      <c r="I216" s="126">
        <v>234</v>
      </c>
      <c r="J216" s="127" t="s">
        <v>683</v>
      </c>
      <c r="K216" s="128">
        <v>31.5</v>
      </c>
      <c r="L216" s="129">
        <v>0.155555555555556</v>
      </c>
      <c r="M216" s="130" t="s">
        <v>600</v>
      </c>
      <c r="N216" s="131">
        <v>42836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84</v>
      </c>
      <c r="B217" s="106">
        <v>42818</v>
      </c>
      <c r="C217" s="106"/>
      <c r="D217" s="107" t="s">
        <v>557</v>
      </c>
      <c r="E217" s="108" t="s">
        <v>624</v>
      </c>
      <c r="F217" s="109">
        <v>300.5</v>
      </c>
      <c r="G217" s="108"/>
      <c r="H217" s="108">
        <v>417.5</v>
      </c>
      <c r="I217" s="126">
        <v>420</v>
      </c>
      <c r="J217" s="127" t="s">
        <v>725</v>
      </c>
      <c r="K217" s="128">
        <f>H217-F217</f>
        <v>117</v>
      </c>
      <c r="L217" s="129">
        <f>K217/F217</f>
        <v>0.38935108153078202</v>
      </c>
      <c r="M217" s="130" t="s">
        <v>600</v>
      </c>
      <c r="N217" s="131">
        <v>43070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85</v>
      </c>
      <c r="B218" s="106">
        <v>42818</v>
      </c>
      <c r="C218" s="106"/>
      <c r="D218" s="107" t="s">
        <v>763</v>
      </c>
      <c r="E218" s="108" t="s">
        <v>624</v>
      </c>
      <c r="F218" s="109">
        <v>850</v>
      </c>
      <c r="G218" s="108"/>
      <c r="H218" s="108">
        <v>1042.5</v>
      </c>
      <c r="I218" s="126">
        <v>1023</v>
      </c>
      <c r="J218" s="127" t="s">
        <v>768</v>
      </c>
      <c r="K218" s="128">
        <v>192.5</v>
      </c>
      <c r="L218" s="129">
        <v>0.22647058823529401</v>
      </c>
      <c r="M218" s="130" t="s">
        <v>600</v>
      </c>
      <c r="N218" s="131">
        <v>42830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86</v>
      </c>
      <c r="B219" s="106">
        <v>42830</v>
      </c>
      <c r="C219" s="106"/>
      <c r="D219" s="107" t="s">
        <v>501</v>
      </c>
      <c r="E219" s="108" t="s">
        <v>624</v>
      </c>
      <c r="F219" s="109">
        <v>785</v>
      </c>
      <c r="G219" s="108"/>
      <c r="H219" s="108">
        <v>930</v>
      </c>
      <c r="I219" s="126">
        <v>920</v>
      </c>
      <c r="J219" s="127" t="s">
        <v>726</v>
      </c>
      <c r="K219" s="128">
        <f>H219-F219</f>
        <v>145</v>
      </c>
      <c r="L219" s="129">
        <f>K219/F219</f>
        <v>0.18471337579617833</v>
      </c>
      <c r="M219" s="130" t="s">
        <v>600</v>
      </c>
      <c r="N219" s="131">
        <v>42976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87</v>
      </c>
      <c r="B220" s="110">
        <v>42831</v>
      </c>
      <c r="C220" s="110"/>
      <c r="D220" s="111" t="s">
        <v>769</v>
      </c>
      <c r="E220" s="112" t="s">
        <v>624</v>
      </c>
      <c r="F220" s="113">
        <v>40</v>
      </c>
      <c r="G220" s="113"/>
      <c r="H220" s="114">
        <v>13.1</v>
      </c>
      <c r="I220" s="132">
        <v>60</v>
      </c>
      <c r="J220" s="138" t="s">
        <v>770</v>
      </c>
      <c r="K220" s="134">
        <v>-26.9</v>
      </c>
      <c r="L220" s="135">
        <v>-0.67249999999999999</v>
      </c>
      <c r="M220" s="136" t="s">
        <v>664</v>
      </c>
      <c r="N220" s="137">
        <v>43138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88</v>
      </c>
      <c r="B221" s="106">
        <v>42837</v>
      </c>
      <c r="C221" s="106"/>
      <c r="D221" s="107" t="s">
        <v>88</v>
      </c>
      <c r="E221" s="108" t="s">
        <v>624</v>
      </c>
      <c r="F221" s="109">
        <v>289.5</v>
      </c>
      <c r="G221" s="108"/>
      <c r="H221" s="108">
        <v>354</v>
      </c>
      <c r="I221" s="126">
        <v>360</v>
      </c>
      <c r="J221" s="127" t="s">
        <v>727</v>
      </c>
      <c r="K221" s="128">
        <f t="shared" ref="K221:K229" si="55">H221-F221</f>
        <v>64.5</v>
      </c>
      <c r="L221" s="129">
        <f t="shared" ref="L221:L229" si="56">K221/F221</f>
        <v>0.22279792746113988</v>
      </c>
      <c r="M221" s="130" t="s">
        <v>600</v>
      </c>
      <c r="N221" s="131">
        <v>43040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89</v>
      </c>
      <c r="B222" s="106">
        <v>42845</v>
      </c>
      <c r="C222" s="106"/>
      <c r="D222" s="107" t="s">
        <v>438</v>
      </c>
      <c r="E222" s="108" t="s">
        <v>624</v>
      </c>
      <c r="F222" s="109">
        <v>700</v>
      </c>
      <c r="G222" s="108"/>
      <c r="H222" s="108">
        <v>840</v>
      </c>
      <c r="I222" s="126">
        <v>840</v>
      </c>
      <c r="J222" s="127" t="s">
        <v>728</v>
      </c>
      <c r="K222" s="128">
        <f t="shared" si="55"/>
        <v>140</v>
      </c>
      <c r="L222" s="129">
        <f t="shared" si="56"/>
        <v>0.2</v>
      </c>
      <c r="M222" s="130" t="s">
        <v>600</v>
      </c>
      <c r="N222" s="131">
        <v>42893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90</v>
      </c>
      <c r="B223" s="106">
        <v>42887</v>
      </c>
      <c r="C223" s="106"/>
      <c r="D223" s="148" t="s">
        <v>363</v>
      </c>
      <c r="E223" s="108" t="s">
        <v>624</v>
      </c>
      <c r="F223" s="109">
        <v>130</v>
      </c>
      <c r="G223" s="108"/>
      <c r="H223" s="108">
        <v>144.25</v>
      </c>
      <c r="I223" s="126">
        <v>170</v>
      </c>
      <c r="J223" s="127" t="s">
        <v>729</v>
      </c>
      <c r="K223" s="128">
        <f t="shared" si="55"/>
        <v>14.25</v>
      </c>
      <c r="L223" s="129">
        <f t="shared" si="56"/>
        <v>0.10961538461538461</v>
      </c>
      <c r="M223" s="130" t="s">
        <v>600</v>
      </c>
      <c r="N223" s="131">
        <v>43675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91</v>
      </c>
      <c r="B224" s="106">
        <v>42901</v>
      </c>
      <c r="C224" s="106"/>
      <c r="D224" s="148" t="s">
        <v>730</v>
      </c>
      <c r="E224" s="108" t="s">
        <v>624</v>
      </c>
      <c r="F224" s="109">
        <v>214.5</v>
      </c>
      <c r="G224" s="108"/>
      <c r="H224" s="108">
        <v>262</v>
      </c>
      <c r="I224" s="126">
        <v>262</v>
      </c>
      <c r="J224" s="127" t="s">
        <v>731</v>
      </c>
      <c r="K224" s="128">
        <f t="shared" si="55"/>
        <v>47.5</v>
      </c>
      <c r="L224" s="129">
        <f t="shared" si="56"/>
        <v>0.22144522144522144</v>
      </c>
      <c r="M224" s="130" t="s">
        <v>600</v>
      </c>
      <c r="N224" s="131">
        <v>42977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92</v>
      </c>
      <c r="B225" s="154">
        <v>42933</v>
      </c>
      <c r="C225" s="154"/>
      <c r="D225" s="155" t="s">
        <v>732</v>
      </c>
      <c r="E225" s="156" t="s">
        <v>624</v>
      </c>
      <c r="F225" s="157">
        <v>370</v>
      </c>
      <c r="G225" s="156"/>
      <c r="H225" s="156">
        <v>447.5</v>
      </c>
      <c r="I225" s="178">
        <v>450</v>
      </c>
      <c r="J225" s="231" t="s">
        <v>683</v>
      </c>
      <c r="K225" s="128">
        <f t="shared" si="55"/>
        <v>77.5</v>
      </c>
      <c r="L225" s="180">
        <f t="shared" si="56"/>
        <v>0.20945945945945946</v>
      </c>
      <c r="M225" s="181" t="s">
        <v>600</v>
      </c>
      <c r="N225" s="182">
        <v>43035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93</v>
      </c>
      <c r="B226" s="154">
        <v>42943</v>
      </c>
      <c r="C226" s="154"/>
      <c r="D226" s="155" t="s">
        <v>167</v>
      </c>
      <c r="E226" s="156" t="s">
        <v>624</v>
      </c>
      <c r="F226" s="157">
        <v>657.5</v>
      </c>
      <c r="G226" s="156"/>
      <c r="H226" s="156">
        <v>825</v>
      </c>
      <c r="I226" s="178">
        <v>820</v>
      </c>
      <c r="J226" s="231" t="s">
        <v>683</v>
      </c>
      <c r="K226" s="128">
        <f t="shared" si="55"/>
        <v>167.5</v>
      </c>
      <c r="L226" s="180">
        <f t="shared" si="56"/>
        <v>0.25475285171102663</v>
      </c>
      <c r="M226" s="181" t="s">
        <v>600</v>
      </c>
      <c r="N226" s="182">
        <v>43090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94</v>
      </c>
      <c r="B227" s="106">
        <v>42964</v>
      </c>
      <c r="C227" s="106"/>
      <c r="D227" s="107" t="s">
        <v>368</v>
      </c>
      <c r="E227" s="108" t="s">
        <v>624</v>
      </c>
      <c r="F227" s="109">
        <v>605</v>
      </c>
      <c r="G227" s="108"/>
      <c r="H227" s="108">
        <v>750</v>
      </c>
      <c r="I227" s="126">
        <v>750</v>
      </c>
      <c r="J227" s="127" t="s">
        <v>726</v>
      </c>
      <c r="K227" s="128">
        <f t="shared" si="55"/>
        <v>145</v>
      </c>
      <c r="L227" s="129">
        <f t="shared" si="56"/>
        <v>0.23966942148760331</v>
      </c>
      <c r="M227" s="130" t="s">
        <v>600</v>
      </c>
      <c r="N227" s="131">
        <v>43027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7">
        <v>95</v>
      </c>
      <c r="B228" s="149">
        <v>42979</v>
      </c>
      <c r="C228" s="149"/>
      <c r="D228" s="150" t="s">
        <v>509</v>
      </c>
      <c r="E228" s="151" t="s">
        <v>624</v>
      </c>
      <c r="F228" s="152">
        <v>255</v>
      </c>
      <c r="G228" s="153"/>
      <c r="H228" s="153">
        <v>217.25</v>
      </c>
      <c r="I228" s="153">
        <v>320</v>
      </c>
      <c r="J228" s="175" t="s">
        <v>733</v>
      </c>
      <c r="K228" s="134">
        <f t="shared" si="55"/>
        <v>-37.75</v>
      </c>
      <c r="L228" s="176">
        <f t="shared" si="56"/>
        <v>-0.14803921568627451</v>
      </c>
      <c r="M228" s="136" t="s">
        <v>664</v>
      </c>
      <c r="N228" s="177">
        <v>43661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96</v>
      </c>
      <c r="B229" s="106">
        <v>42997</v>
      </c>
      <c r="C229" s="106"/>
      <c r="D229" s="107" t="s">
        <v>734</v>
      </c>
      <c r="E229" s="108" t="s">
        <v>624</v>
      </c>
      <c r="F229" s="109">
        <v>215</v>
      </c>
      <c r="G229" s="108"/>
      <c r="H229" s="108">
        <v>258</v>
      </c>
      <c r="I229" s="126">
        <v>258</v>
      </c>
      <c r="J229" s="127" t="s">
        <v>683</v>
      </c>
      <c r="K229" s="128">
        <f t="shared" si="55"/>
        <v>43</v>
      </c>
      <c r="L229" s="129">
        <f t="shared" si="56"/>
        <v>0.2</v>
      </c>
      <c r="M229" s="130" t="s">
        <v>600</v>
      </c>
      <c r="N229" s="131">
        <v>43040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97</v>
      </c>
      <c r="B230" s="106">
        <v>42997</v>
      </c>
      <c r="C230" s="106"/>
      <c r="D230" s="107" t="s">
        <v>734</v>
      </c>
      <c r="E230" s="108" t="s">
        <v>624</v>
      </c>
      <c r="F230" s="109">
        <v>215</v>
      </c>
      <c r="G230" s="108"/>
      <c r="H230" s="108">
        <v>258</v>
      </c>
      <c r="I230" s="126">
        <v>258</v>
      </c>
      <c r="J230" s="231" t="s">
        <v>683</v>
      </c>
      <c r="K230" s="128">
        <v>43</v>
      </c>
      <c r="L230" s="129">
        <v>0.2</v>
      </c>
      <c r="M230" s="130" t="s">
        <v>600</v>
      </c>
      <c r="N230" s="131">
        <v>43040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98</v>
      </c>
      <c r="B231" s="207">
        <v>42998</v>
      </c>
      <c r="C231" s="207"/>
      <c r="D231" s="376" t="s">
        <v>2980</v>
      </c>
      <c r="E231" s="208" t="s">
        <v>624</v>
      </c>
      <c r="F231" s="209">
        <v>75</v>
      </c>
      <c r="G231" s="208"/>
      <c r="H231" s="208">
        <v>90</v>
      </c>
      <c r="I231" s="232">
        <v>90</v>
      </c>
      <c r="J231" s="127" t="s">
        <v>735</v>
      </c>
      <c r="K231" s="128">
        <f t="shared" ref="K231:K236" si="57">H231-F231</f>
        <v>15</v>
      </c>
      <c r="L231" s="129">
        <f t="shared" ref="L231:L236" si="58">K231/F231</f>
        <v>0.2</v>
      </c>
      <c r="M231" s="130" t="s">
        <v>600</v>
      </c>
      <c r="N231" s="131">
        <v>43019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99</v>
      </c>
      <c r="B232" s="154">
        <v>43011</v>
      </c>
      <c r="C232" s="154"/>
      <c r="D232" s="155" t="s">
        <v>736</v>
      </c>
      <c r="E232" s="156" t="s">
        <v>624</v>
      </c>
      <c r="F232" s="157">
        <v>315</v>
      </c>
      <c r="G232" s="156"/>
      <c r="H232" s="156">
        <v>392</v>
      </c>
      <c r="I232" s="178">
        <v>384</v>
      </c>
      <c r="J232" s="231" t="s">
        <v>737</v>
      </c>
      <c r="K232" s="128">
        <f t="shared" si="57"/>
        <v>77</v>
      </c>
      <c r="L232" s="180">
        <f t="shared" si="58"/>
        <v>0.24444444444444444</v>
      </c>
      <c r="M232" s="181" t="s">
        <v>600</v>
      </c>
      <c r="N232" s="182">
        <v>43017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100</v>
      </c>
      <c r="B233" s="154">
        <v>43013</v>
      </c>
      <c r="C233" s="154"/>
      <c r="D233" s="155" t="s">
        <v>738</v>
      </c>
      <c r="E233" s="156" t="s">
        <v>624</v>
      </c>
      <c r="F233" s="157">
        <v>145</v>
      </c>
      <c r="G233" s="156"/>
      <c r="H233" s="156">
        <v>179</v>
      </c>
      <c r="I233" s="178">
        <v>180</v>
      </c>
      <c r="J233" s="231" t="s">
        <v>614</v>
      </c>
      <c r="K233" s="128">
        <f t="shared" si="57"/>
        <v>34</v>
      </c>
      <c r="L233" s="180">
        <f t="shared" si="58"/>
        <v>0.23448275862068965</v>
      </c>
      <c r="M233" s="181" t="s">
        <v>600</v>
      </c>
      <c r="N233" s="182">
        <v>43025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101</v>
      </c>
      <c r="B234" s="154">
        <v>43014</v>
      </c>
      <c r="C234" s="154"/>
      <c r="D234" s="155" t="s">
        <v>339</v>
      </c>
      <c r="E234" s="156" t="s">
        <v>624</v>
      </c>
      <c r="F234" s="157">
        <v>256</v>
      </c>
      <c r="G234" s="156"/>
      <c r="H234" s="156">
        <v>323</v>
      </c>
      <c r="I234" s="178">
        <v>320</v>
      </c>
      <c r="J234" s="231" t="s">
        <v>683</v>
      </c>
      <c r="K234" s="128">
        <f t="shared" si="57"/>
        <v>67</v>
      </c>
      <c r="L234" s="180">
        <f t="shared" si="58"/>
        <v>0.26171875</v>
      </c>
      <c r="M234" s="181" t="s">
        <v>600</v>
      </c>
      <c r="N234" s="182">
        <v>43067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102</v>
      </c>
      <c r="B235" s="154">
        <v>43017</v>
      </c>
      <c r="C235" s="154"/>
      <c r="D235" s="155" t="s">
        <v>360</v>
      </c>
      <c r="E235" s="156" t="s">
        <v>624</v>
      </c>
      <c r="F235" s="157">
        <v>137.5</v>
      </c>
      <c r="G235" s="156"/>
      <c r="H235" s="156">
        <v>184</v>
      </c>
      <c r="I235" s="178">
        <v>183</v>
      </c>
      <c r="J235" s="179" t="s">
        <v>739</v>
      </c>
      <c r="K235" s="128">
        <f t="shared" si="57"/>
        <v>46.5</v>
      </c>
      <c r="L235" s="180">
        <f t="shared" si="58"/>
        <v>0.33818181818181819</v>
      </c>
      <c r="M235" s="181" t="s">
        <v>600</v>
      </c>
      <c r="N235" s="182">
        <v>43108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103</v>
      </c>
      <c r="B236" s="154">
        <v>43018</v>
      </c>
      <c r="C236" s="154"/>
      <c r="D236" s="155" t="s">
        <v>740</v>
      </c>
      <c r="E236" s="156" t="s">
        <v>624</v>
      </c>
      <c r="F236" s="157">
        <v>125.5</v>
      </c>
      <c r="G236" s="156"/>
      <c r="H236" s="156">
        <v>158</v>
      </c>
      <c r="I236" s="178">
        <v>155</v>
      </c>
      <c r="J236" s="179" t="s">
        <v>741</v>
      </c>
      <c r="K236" s="128">
        <f t="shared" si="57"/>
        <v>32.5</v>
      </c>
      <c r="L236" s="180">
        <f t="shared" si="58"/>
        <v>0.25896414342629481</v>
      </c>
      <c r="M236" s="181" t="s">
        <v>600</v>
      </c>
      <c r="N236" s="182">
        <v>43067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104</v>
      </c>
      <c r="B237" s="154">
        <v>43018</v>
      </c>
      <c r="C237" s="154"/>
      <c r="D237" s="155" t="s">
        <v>771</v>
      </c>
      <c r="E237" s="156" t="s">
        <v>624</v>
      </c>
      <c r="F237" s="157">
        <v>895</v>
      </c>
      <c r="G237" s="156"/>
      <c r="H237" s="156">
        <v>1122.5</v>
      </c>
      <c r="I237" s="178">
        <v>1078</v>
      </c>
      <c r="J237" s="179" t="s">
        <v>772</v>
      </c>
      <c r="K237" s="128">
        <v>227.5</v>
      </c>
      <c r="L237" s="180">
        <v>0.25418994413407803</v>
      </c>
      <c r="M237" s="181" t="s">
        <v>600</v>
      </c>
      <c r="N237" s="182">
        <v>43117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105</v>
      </c>
      <c r="B238" s="154">
        <v>43020</v>
      </c>
      <c r="C238" s="154"/>
      <c r="D238" s="155" t="s">
        <v>347</v>
      </c>
      <c r="E238" s="156" t="s">
        <v>624</v>
      </c>
      <c r="F238" s="157">
        <v>525</v>
      </c>
      <c r="G238" s="156"/>
      <c r="H238" s="156">
        <v>629</v>
      </c>
      <c r="I238" s="178">
        <v>629</v>
      </c>
      <c r="J238" s="231" t="s">
        <v>683</v>
      </c>
      <c r="K238" s="128">
        <v>104</v>
      </c>
      <c r="L238" s="180">
        <v>0.19809523809523799</v>
      </c>
      <c r="M238" s="181" t="s">
        <v>600</v>
      </c>
      <c r="N238" s="182">
        <v>43119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106</v>
      </c>
      <c r="B239" s="154">
        <v>43046</v>
      </c>
      <c r="C239" s="154"/>
      <c r="D239" s="155" t="s">
        <v>393</v>
      </c>
      <c r="E239" s="156" t="s">
        <v>624</v>
      </c>
      <c r="F239" s="157">
        <v>740</v>
      </c>
      <c r="G239" s="156"/>
      <c r="H239" s="156">
        <v>892.5</v>
      </c>
      <c r="I239" s="178">
        <v>900</v>
      </c>
      <c r="J239" s="179" t="s">
        <v>742</v>
      </c>
      <c r="K239" s="128">
        <f>H239-F239</f>
        <v>152.5</v>
      </c>
      <c r="L239" s="180">
        <f>K239/F239</f>
        <v>0.20608108108108109</v>
      </c>
      <c r="M239" s="181" t="s">
        <v>600</v>
      </c>
      <c r="N239" s="182">
        <v>43052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107</v>
      </c>
      <c r="B240" s="106">
        <v>43073</v>
      </c>
      <c r="C240" s="106"/>
      <c r="D240" s="107" t="s">
        <v>743</v>
      </c>
      <c r="E240" s="108" t="s">
        <v>624</v>
      </c>
      <c r="F240" s="109">
        <v>118.5</v>
      </c>
      <c r="G240" s="108"/>
      <c r="H240" s="108">
        <v>143.5</v>
      </c>
      <c r="I240" s="126">
        <v>145</v>
      </c>
      <c r="J240" s="141" t="s">
        <v>744</v>
      </c>
      <c r="K240" s="128">
        <f>H240-F240</f>
        <v>25</v>
      </c>
      <c r="L240" s="129">
        <f>K240/F240</f>
        <v>0.2109704641350211</v>
      </c>
      <c r="M240" s="130" t="s">
        <v>600</v>
      </c>
      <c r="N240" s="131">
        <v>43097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108</v>
      </c>
      <c r="B241" s="110">
        <v>43090</v>
      </c>
      <c r="C241" s="110"/>
      <c r="D241" s="158" t="s">
        <v>443</v>
      </c>
      <c r="E241" s="112" t="s">
        <v>624</v>
      </c>
      <c r="F241" s="113">
        <v>715</v>
      </c>
      <c r="G241" s="113"/>
      <c r="H241" s="114">
        <v>500</v>
      </c>
      <c r="I241" s="132">
        <v>872</v>
      </c>
      <c r="J241" s="138" t="s">
        <v>745</v>
      </c>
      <c r="K241" s="134">
        <f>H241-F241</f>
        <v>-215</v>
      </c>
      <c r="L241" s="135">
        <f>K241/F241</f>
        <v>-0.30069930069930068</v>
      </c>
      <c r="M241" s="136" t="s">
        <v>664</v>
      </c>
      <c r="N241" s="137">
        <v>43670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109</v>
      </c>
      <c r="B242" s="106">
        <v>43098</v>
      </c>
      <c r="C242" s="106"/>
      <c r="D242" s="107" t="s">
        <v>736</v>
      </c>
      <c r="E242" s="108" t="s">
        <v>624</v>
      </c>
      <c r="F242" s="109">
        <v>435</v>
      </c>
      <c r="G242" s="108"/>
      <c r="H242" s="108">
        <v>542.5</v>
      </c>
      <c r="I242" s="126">
        <v>539</v>
      </c>
      <c r="J242" s="141" t="s">
        <v>683</v>
      </c>
      <c r="K242" s="128">
        <v>107.5</v>
      </c>
      <c r="L242" s="129">
        <v>0.247126436781609</v>
      </c>
      <c r="M242" s="130" t="s">
        <v>600</v>
      </c>
      <c r="N242" s="131">
        <v>43206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110</v>
      </c>
      <c r="B243" s="106">
        <v>43098</v>
      </c>
      <c r="C243" s="106"/>
      <c r="D243" s="107" t="s">
        <v>571</v>
      </c>
      <c r="E243" s="108" t="s">
        <v>624</v>
      </c>
      <c r="F243" s="109">
        <v>885</v>
      </c>
      <c r="G243" s="108"/>
      <c r="H243" s="108">
        <v>1090</v>
      </c>
      <c r="I243" s="126">
        <v>1084</v>
      </c>
      <c r="J243" s="141" t="s">
        <v>683</v>
      </c>
      <c r="K243" s="128">
        <v>205</v>
      </c>
      <c r="L243" s="129">
        <v>0.23163841807909599</v>
      </c>
      <c r="M243" s="130" t="s">
        <v>600</v>
      </c>
      <c r="N243" s="131">
        <v>43213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8">
        <v>111</v>
      </c>
      <c r="B244" s="348">
        <v>43192</v>
      </c>
      <c r="C244" s="348"/>
      <c r="D244" s="116" t="s">
        <v>753</v>
      </c>
      <c r="E244" s="351" t="s">
        <v>624</v>
      </c>
      <c r="F244" s="354">
        <v>478.5</v>
      </c>
      <c r="G244" s="351"/>
      <c r="H244" s="351">
        <v>442</v>
      </c>
      <c r="I244" s="357">
        <v>613</v>
      </c>
      <c r="J244" s="387" t="s">
        <v>3404</v>
      </c>
      <c r="K244" s="134">
        <f>H244-F244</f>
        <v>-36.5</v>
      </c>
      <c r="L244" s="135">
        <f>K244/F244</f>
        <v>-7.6280041797283177E-2</v>
      </c>
      <c r="M244" s="136" t="s">
        <v>664</v>
      </c>
      <c r="N244" s="137">
        <v>43762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112</v>
      </c>
      <c r="B245" s="110">
        <v>43194</v>
      </c>
      <c r="C245" s="110"/>
      <c r="D245" s="375" t="s">
        <v>2979</v>
      </c>
      <c r="E245" s="112" t="s">
        <v>624</v>
      </c>
      <c r="F245" s="113">
        <f>141.5-7.3</f>
        <v>134.19999999999999</v>
      </c>
      <c r="G245" s="113"/>
      <c r="H245" s="114">
        <v>77</v>
      </c>
      <c r="I245" s="132">
        <v>180</v>
      </c>
      <c r="J245" s="387" t="s">
        <v>3403</v>
      </c>
      <c r="K245" s="134">
        <f>H245-F245</f>
        <v>-57.199999999999989</v>
      </c>
      <c r="L245" s="135">
        <f>K245/F245</f>
        <v>-0.42622950819672129</v>
      </c>
      <c r="M245" s="136" t="s">
        <v>664</v>
      </c>
      <c r="N245" s="137">
        <v>43522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113</v>
      </c>
      <c r="B246" s="110">
        <v>43209</v>
      </c>
      <c r="C246" s="110"/>
      <c r="D246" s="111" t="s">
        <v>746</v>
      </c>
      <c r="E246" s="112" t="s">
        <v>624</v>
      </c>
      <c r="F246" s="113">
        <v>430</v>
      </c>
      <c r="G246" s="113"/>
      <c r="H246" s="114">
        <v>220</v>
      </c>
      <c r="I246" s="132">
        <v>537</v>
      </c>
      <c r="J246" s="138" t="s">
        <v>747</v>
      </c>
      <c r="K246" s="134">
        <f>H246-F246</f>
        <v>-210</v>
      </c>
      <c r="L246" s="135">
        <f>K246/F246</f>
        <v>-0.48837209302325579</v>
      </c>
      <c r="M246" s="136" t="s">
        <v>664</v>
      </c>
      <c r="N246" s="137">
        <v>43252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9">
        <v>114</v>
      </c>
      <c r="B247" s="159">
        <v>43220</v>
      </c>
      <c r="C247" s="159"/>
      <c r="D247" s="160" t="s">
        <v>394</v>
      </c>
      <c r="E247" s="161" t="s">
        <v>624</v>
      </c>
      <c r="F247" s="163">
        <v>153.5</v>
      </c>
      <c r="G247" s="163"/>
      <c r="H247" s="163">
        <v>196</v>
      </c>
      <c r="I247" s="163">
        <v>196</v>
      </c>
      <c r="J247" s="360" t="s">
        <v>3495</v>
      </c>
      <c r="K247" s="183">
        <f>H247-F247</f>
        <v>42.5</v>
      </c>
      <c r="L247" s="184">
        <f>K247/F247</f>
        <v>0.27687296416938112</v>
      </c>
      <c r="M247" s="162" t="s">
        <v>600</v>
      </c>
      <c r="N247" s="185">
        <v>43605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115</v>
      </c>
      <c r="B248" s="110">
        <v>43306</v>
      </c>
      <c r="C248" s="110"/>
      <c r="D248" s="111" t="s">
        <v>769</v>
      </c>
      <c r="E248" s="112" t="s">
        <v>624</v>
      </c>
      <c r="F248" s="113">
        <v>27.5</v>
      </c>
      <c r="G248" s="113"/>
      <c r="H248" s="114">
        <v>13.1</v>
      </c>
      <c r="I248" s="132">
        <v>60</v>
      </c>
      <c r="J248" s="138" t="s">
        <v>773</v>
      </c>
      <c r="K248" s="134">
        <v>-14.4</v>
      </c>
      <c r="L248" s="135">
        <v>-0.52363636363636401</v>
      </c>
      <c r="M248" s="136" t="s">
        <v>664</v>
      </c>
      <c r="N248" s="137">
        <v>43138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8">
        <v>116</v>
      </c>
      <c r="B249" s="348">
        <v>43318</v>
      </c>
      <c r="C249" s="348"/>
      <c r="D249" s="116" t="s">
        <v>748</v>
      </c>
      <c r="E249" s="351" t="s">
        <v>624</v>
      </c>
      <c r="F249" s="351">
        <v>148.5</v>
      </c>
      <c r="G249" s="351"/>
      <c r="H249" s="351">
        <v>102</v>
      </c>
      <c r="I249" s="357">
        <v>182</v>
      </c>
      <c r="J249" s="138" t="s">
        <v>3494</v>
      </c>
      <c r="K249" s="134">
        <f>H249-F249</f>
        <v>-46.5</v>
      </c>
      <c r="L249" s="135">
        <f>K249/F249</f>
        <v>-0.31313131313131315</v>
      </c>
      <c r="M249" s="136" t="s">
        <v>664</v>
      </c>
      <c r="N249" s="137">
        <v>43661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117</v>
      </c>
      <c r="B250" s="106">
        <v>43335</v>
      </c>
      <c r="C250" s="106"/>
      <c r="D250" s="107" t="s">
        <v>774</v>
      </c>
      <c r="E250" s="108" t="s">
        <v>624</v>
      </c>
      <c r="F250" s="156">
        <v>285</v>
      </c>
      <c r="G250" s="108"/>
      <c r="H250" s="108">
        <v>355</v>
      </c>
      <c r="I250" s="126">
        <v>364</v>
      </c>
      <c r="J250" s="141" t="s">
        <v>775</v>
      </c>
      <c r="K250" s="128">
        <v>70</v>
      </c>
      <c r="L250" s="129">
        <v>0.24561403508771901</v>
      </c>
      <c r="M250" s="130" t="s">
        <v>600</v>
      </c>
      <c r="N250" s="131">
        <v>43455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118</v>
      </c>
      <c r="B251" s="106">
        <v>43341</v>
      </c>
      <c r="C251" s="106"/>
      <c r="D251" s="107" t="s">
        <v>384</v>
      </c>
      <c r="E251" s="108" t="s">
        <v>624</v>
      </c>
      <c r="F251" s="156">
        <v>525</v>
      </c>
      <c r="G251" s="108"/>
      <c r="H251" s="108">
        <v>585</v>
      </c>
      <c r="I251" s="126">
        <v>635</v>
      </c>
      <c r="J251" s="141" t="s">
        <v>749</v>
      </c>
      <c r="K251" s="128">
        <f t="shared" ref="K251:K263" si="59">H251-F251</f>
        <v>60</v>
      </c>
      <c r="L251" s="129">
        <f t="shared" ref="L251:L263" si="60">K251/F251</f>
        <v>0.11428571428571428</v>
      </c>
      <c r="M251" s="130" t="s">
        <v>600</v>
      </c>
      <c r="N251" s="131">
        <v>43662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119</v>
      </c>
      <c r="B252" s="106">
        <v>43395</v>
      </c>
      <c r="C252" s="106"/>
      <c r="D252" s="107" t="s">
        <v>368</v>
      </c>
      <c r="E252" s="108" t="s">
        <v>624</v>
      </c>
      <c r="F252" s="156">
        <v>475</v>
      </c>
      <c r="G252" s="108"/>
      <c r="H252" s="108">
        <v>574</v>
      </c>
      <c r="I252" s="126">
        <v>570</v>
      </c>
      <c r="J252" s="141" t="s">
        <v>683</v>
      </c>
      <c r="K252" s="128">
        <f t="shared" si="59"/>
        <v>99</v>
      </c>
      <c r="L252" s="129">
        <f t="shared" si="60"/>
        <v>0.20842105263157895</v>
      </c>
      <c r="M252" s="130" t="s">
        <v>600</v>
      </c>
      <c r="N252" s="131">
        <v>43403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120</v>
      </c>
      <c r="B253" s="154">
        <v>43397</v>
      </c>
      <c r="C253" s="154"/>
      <c r="D253" s="416" t="s">
        <v>391</v>
      </c>
      <c r="E253" s="156" t="s">
        <v>624</v>
      </c>
      <c r="F253" s="156">
        <v>707.5</v>
      </c>
      <c r="G253" s="156"/>
      <c r="H253" s="156">
        <v>872</v>
      </c>
      <c r="I253" s="178">
        <v>872</v>
      </c>
      <c r="J253" s="179" t="s">
        <v>683</v>
      </c>
      <c r="K253" s="128">
        <f t="shared" si="59"/>
        <v>164.5</v>
      </c>
      <c r="L253" s="180">
        <f t="shared" si="60"/>
        <v>0.23250883392226149</v>
      </c>
      <c r="M253" s="181" t="s">
        <v>600</v>
      </c>
      <c r="N253" s="182">
        <v>43482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121</v>
      </c>
      <c r="B254" s="154">
        <v>43398</v>
      </c>
      <c r="C254" s="154"/>
      <c r="D254" s="416" t="s">
        <v>348</v>
      </c>
      <c r="E254" s="156" t="s">
        <v>624</v>
      </c>
      <c r="F254" s="156">
        <v>162</v>
      </c>
      <c r="G254" s="156"/>
      <c r="H254" s="156">
        <v>204</v>
      </c>
      <c r="I254" s="178">
        <v>209</v>
      </c>
      <c r="J254" s="179" t="s">
        <v>3493</v>
      </c>
      <c r="K254" s="128">
        <f t="shared" si="59"/>
        <v>42</v>
      </c>
      <c r="L254" s="180">
        <f t="shared" si="60"/>
        <v>0.25925925925925924</v>
      </c>
      <c r="M254" s="181" t="s">
        <v>600</v>
      </c>
      <c r="N254" s="182">
        <v>43539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6">
        <v>122</v>
      </c>
      <c r="B255" s="207">
        <v>43399</v>
      </c>
      <c r="C255" s="207"/>
      <c r="D255" s="155" t="s">
        <v>495</v>
      </c>
      <c r="E255" s="208" t="s">
        <v>624</v>
      </c>
      <c r="F255" s="208">
        <v>240</v>
      </c>
      <c r="G255" s="208"/>
      <c r="H255" s="208">
        <v>297</v>
      </c>
      <c r="I255" s="232">
        <v>297</v>
      </c>
      <c r="J255" s="179" t="s">
        <v>683</v>
      </c>
      <c r="K255" s="233">
        <f t="shared" si="59"/>
        <v>57</v>
      </c>
      <c r="L255" s="234">
        <f t="shared" si="60"/>
        <v>0.23749999999999999</v>
      </c>
      <c r="M255" s="235" t="s">
        <v>600</v>
      </c>
      <c r="N255" s="236">
        <v>43417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123</v>
      </c>
      <c r="B256" s="106">
        <v>43439</v>
      </c>
      <c r="C256" s="106"/>
      <c r="D256" s="148" t="s">
        <v>750</v>
      </c>
      <c r="E256" s="108" t="s">
        <v>624</v>
      </c>
      <c r="F256" s="108">
        <v>202.5</v>
      </c>
      <c r="G256" s="108"/>
      <c r="H256" s="108">
        <v>255</v>
      </c>
      <c r="I256" s="126">
        <v>252</v>
      </c>
      <c r="J256" s="141" t="s">
        <v>683</v>
      </c>
      <c r="K256" s="128">
        <f t="shared" si="59"/>
        <v>52.5</v>
      </c>
      <c r="L256" s="129">
        <f t="shared" si="60"/>
        <v>0.25925925925925924</v>
      </c>
      <c r="M256" s="130" t="s">
        <v>600</v>
      </c>
      <c r="N256" s="131">
        <v>43542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6">
        <v>124</v>
      </c>
      <c r="B257" s="207">
        <v>43465</v>
      </c>
      <c r="C257" s="106"/>
      <c r="D257" s="416" t="s">
        <v>423</v>
      </c>
      <c r="E257" s="208" t="s">
        <v>624</v>
      </c>
      <c r="F257" s="208">
        <v>710</v>
      </c>
      <c r="G257" s="208"/>
      <c r="H257" s="208">
        <v>866</v>
      </c>
      <c r="I257" s="232">
        <v>866</v>
      </c>
      <c r="J257" s="179" t="s">
        <v>683</v>
      </c>
      <c r="K257" s="128">
        <f t="shared" si="59"/>
        <v>156</v>
      </c>
      <c r="L257" s="129">
        <f t="shared" si="60"/>
        <v>0.21971830985915494</v>
      </c>
      <c r="M257" s="130" t="s">
        <v>600</v>
      </c>
      <c r="N257" s="363">
        <v>43553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125</v>
      </c>
      <c r="B258" s="207">
        <v>43522</v>
      </c>
      <c r="C258" s="207"/>
      <c r="D258" s="416" t="s">
        <v>141</v>
      </c>
      <c r="E258" s="208" t="s">
        <v>624</v>
      </c>
      <c r="F258" s="208">
        <v>337.25</v>
      </c>
      <c r="G258" s="208"/>
      <c r="H258" s="208">
        <v>398.5</v>
      </c>
      <c r="I258" s="232">
        <v>411</v>
      </c>
      <c r="J258" s="141" t="s">
        <v>3492</v>
      </c>
      <c r="K258" s="128">
        <f t="shared" si="59"/>
        <v>61.25</v>
      </c>
      <c r="L258" s="129">
        <f t="shared" si="60"/>
        <v>0.1816160118606375</v>
      </c>
      <c r="M258" s="130" t="s">
        <v>600</v>
      </c>
      <c r="N258" s="363">
        <v>43760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0">
        <v>126</v>
      </c>
      <c r="B259" s="164">
        <v>43559</v>
      </c>
      <c r="C259" s="164"/>
      <c r="D259" s="165" t="s">
        <v>410</v>
      </c>
      <c r="E259" s="166" t="s">
        <v>624</v>
      </c>
      <c r="F259" s="166">
        <v>130</v>
      </c>
      <c r="G259" s="166"/>
      <c r="H259" s="166">
        <v>65</v>
      </c>
      <c r="I259" s="186">
        <v>158</v>
      </c>
      <c r="J259" s="138" t="s">
        <v>751</v>
      </c>
      <c r="K259" s="134">
        <f t="shared" si="59"/>
        <v>-65</v>
      </c>
      <c r="L259" s="135">
        <f t="shared" si="60"/>
        <v>-0.5</v>
      </c>
      <c r="M259" s="136" t="s">
        <v>664</v>
      </c>
      <c r="N259" s="137">
        <v>43726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1">
        <v>127</v>
      </c>
      <c r="B260" s="187">
        <v>43017</v>
      </c>
      <c r="C260" s="187"/>
      <c r="D260" s="188" t="s">
        <v>169</v>
      </c>
      <c r="E260" s="189" t="s">
        <v>624</v>
      </c>
      <c r="F260" s="190">
        <v>141.5</v>
      </c>
      <c r="G260" s="191"/>
      <c r="H260" s="191">
        <v>183.5</v>
      </c>
      <c r="I260" s="191">
        <v>210</v>
      </c>
      <c r="J260" s="218" t="s">
        <v>3441</v>
      </c>
      <c r="K260" s="219">
        <f t="shared" si="59"/>
        <v>42</v>
      </c>
      <c r="L260" s="220">
        <f t="shared" si="60"/>
        <v>0.29681978798586572</v>
      </c>
      <c r="M260" s="190" t="s">
        <v>600</v>
      </c>
      <c r="N260" s="221">
        <v>43042</v>
      </c>
      <c r="O260" s="57"/>
      <c r="P260" s="16"/>
      <c r="Q260" s="16"/>
      <c r="R260" s="94" t="s">
        <v>752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0">
        <v>128</v>
      </c>
      <c r="B261" s="164">
        <v>43074</v>
      </c>
      <c r="C261" s="164"/>
      <c r="D261" s="165" t="s">
        <v>303</v>
      </c>
      <c r="E261" s="166" t="s">
        <v>624</v>
      </c>
      <c r="F261" s="167">
        <v>172</v>
      </c>
      <c r="G261" s="166"/>
      <c r="H261" s="166">
        <v>155.25</v>
      </c>
      <c r="I261" s="186">
        <v>230</v>
      </c>
      <c r="J261" s="387" t="s">
        <v>3401</v>
      </c>
      <c r="K261" s="134">
        <f t="shared" ref="K261" si="61">H261-F261</f>
        <v>-16.75</v>
      </c>
      <c r="L261" s="135">
        <f t="shared" ref="L261" si="62">K261/F261</f>
        <v>-9.7383720930232565E-2</v>
      </c>
      <c r="M261" s="136" t="s">
        <v>664</v>
      </c>
      <c r="N261" s="137">
        <v>43787</v>
      </c>
      <c r="O261" s="57"/>
      <c r="P261" s="16"/>
      <c r="Q261" s="16"/>
      <c r="R261" s="17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1">
        <v>129</v>
      </c>
      <c r="B262" s="187">
        <v>43398</v>
      </c>
      <c r="C262" s="187"/>
      <c r="D262" s="188" t="s">
        <v>104</v>
      </c>
      <c r="E262" s="189" t="s">
        <v>624</v>
      </c>
      <c r="F262" s="191">
        <v>698.5</v>
      </c>
      <c r="G262" s="191"/>
      <c r="H262" s="191">
        <v>850</v>
      </c>
      <c r="I262" s="191">
        <v>890</v>
      </c>
      <c r="J262" s="222" t="s">
        <v>3489</v>
      </c>
      <c r="K262" s="219">
        <f t="shared" si="59"/>
        <v>151.5</v>
      </c>
      <c r="L262" s="220">
        <f t="shared" si="60"/>
        <v>0.21689334287759485</v>
      </c>
      <c r="M262" s="190" t="s">
        <v>600</v>
      </c>
      <c r="N262" s="221">
        <v>43453</v>
      </c>
      <c r="O262" s="57"/>
      <c r="P262" s="16"/>
      <c r="Q262" s="16"/>
      <c r="R262" s="9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130</v>
      </c>
      <c r="B263" s="159">
        <v>42877</v>
      </c>
      <c r="C263" s="159"/>
      <c r="D263" s="160" t="s">
        <v>383</v>
      </c>
      <c r="E263" s="161" t="s">
        <v>624</v>
      </c>
      <c r="F263" s="162">
        <v>127.6</v>
      </c>
      <c r="G263" s="163"/>
      <c r="H263" s="163">
        <v>138</v>
      </c>
      <c r="I263" s="163">
        <v>190</v>
      </c>
      <c r="J263" s="388" t="s">
        <v>3405</v>
      </c>
      <c r="K263" s="183">
        <f t="shared" si="59"/>
        <v>10.400000000000006</v>
      </c>
      <c r="L263" s="184">
        <f t="shared" si="60"/>
        <v>8.1504702194357417E-2</v>
      </c>
      <c r="M263" s="162" t="s">
        <v>600</v>
      </c>
      <c r="N263" s="185">
        <v>43774</v>
      </c>
      <c r="O263" s="57"/>
      <c r="P263" s="16"/>
      <c r="Q263" s="16"/>
      <c r="R263" s="17" t="s">
        <v>754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2">
        <v>131</v>
      </c>
      <c r="B264" s="195">
        <v>43158</v>
      </c>
      <c r="C264" s="195"/>
      <c r="D264" s="192" t="s">
        <v>755</v>
      </c>
      <c r="E264" s="196" t="s">
        <v>624</v>
      </c>
      <c r="F264" s="197">
        <v>317</v>
      </c>
      <c r="G264" s="196"/>
      <c r="H264" s="196"/>
      <c r="I264" s="225">
        <v>398</v>
      </c>
      <c r="J264" s="224"/>
      <c r="K264" s="194"/>
      <c r="L264" s="193"/>
      <c r="M264" s="224" t="s">
        <v>602</v>
      </c>
      <c r="N264" s="223"/>
      <c r="O264" s="57"/>
      <c r="P264" s="16"/>
      <c r="Q264" s="16"/>
      <c r="R264" s="94" t="s">
        <v>754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0">
        <v>132</v>
      </c>
      <c r="B265" s="164">
        <v>43164</v>
      </c>
      <c r="C265" s="164"/>
      <c r="D265" s="165" t="s">
        <v>135</v>
      </c>
      <c r="E265" s="166" t="s">
        <v>624</v>
      </c>
      <c r="F265" s="167">
        <f>510-14.4</f>
        <v>495.6</v>
      </c>
      <c r="G265" s="166"/>
      <c r="H265" s="166">
        <v>350</v>
      </c>
      <c r="I265" s="186">
        <v>672</v>
      </c>
      <c r="J265" s="387" t="s">
        <v>3462</v>
      </c>
      <c r="K265" s="134">
        <f t="shared" ref="K265" si="63">H265-F265</f>
        <v>-145.60000000000002</v>
      </c>
      <c r="L265" s="135">
        <f t="shared" ref="L265" si="64">K265/F265</f>
        <v>-0.29378531073446329</v>
      </c>
      <c r="M265" s="136" t="s">
        <v>664</v>
      </c>
      <c r="N265" s="137">
        <v>43887</v>
      </c>
      <c r="O265" s="57"/>
      <c r="P265" s="16"/>
      <c r="Q265" s="16"/>
      <c r="R265" s="17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0">
        <v>133</v>
      </c>
      <c r="B266" s="164">
        <v>43237</v>
      </c>
      <c r="C266" s="164"/>
      <c r="D266" s="165" t="s">
        <v>489</v>
      </c>
      <c r="E266" s="166" t="s">
        <v>624</v>
      </c>
      <c r="F266" s="167">
        <v>230.3</v>
      </c>
      <c r="G266" s="166"/>
      <c r="H266" s="166">
        <v>102.5</v>
      </c>
      <c r="I266" s="186">
        <v>348</v>
      </c>
      <c r="J266" s="387" t="s">
        <v>3483</v>
      </c>
      <c r="K266" s="134">
        <f t="shared" ref="K266" si="65">H266-F266</f>
        <v>-127.80000000000001</v>
      </c>
      <c r="L266" s="135">
        <f t="shared" ref="L266" si="66">K266/F266</f>
        <v>-0.55492835432045162</v>
      </c>
      <c r="M266" s="136" t="s">
        <v>664</v>
      </c>
      <c r="N266" s="137">
        <v>43896</v>
      </c>
      <c r="O266" s="57"/>
      <c r="P266" s="16"/>
      <c r="Q266" s="16"/>
      <c r="R266" s="17" t="s">
        <v>752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5">
        <v>134</v>
      </c>
      <c r="B267" s="198">
        <v>43258</v>
      </c>
      <c r="C267" s="198"/>
      <c r="D267" s="201" t="s">
        <v>449</v>
      </c>
      <c r="E267" s="199" t="s">
        <v>624</v>
      </c>
      <c r="F267" s="197">
        <f>342.5-5.1</f>
        <v>337.4</v>
      </c>
      <c r="G267" s="199"/>
      <c r="H267" s="199"/>
      <c r="I267" s="226">
        <v>439</v>
      </c>
      <c r="J267" s="227"/>
      <c r="K267" s="228"/>
      <c r="L267" s="229"/>
      <c r="M267" s="227" t="s">
        <v>602</v>
      </c>
      <c r="N267" s="230"/>
      <c r="O267" s="57"/>
      <c r="P267" s="16"/>
      <c r="Q267" s="16"/>
      <c r="R267" s="94" t="s">
        <v>754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5">
        <v>135</v>
      </c>
      <c r="B268" s="198">
        <v>43285</v>
      </c>
      <c r="C268" s="198"/>
      <c r="D268" s="202" t="s">
        <v>49</v>
      </c>
      <c r="E268" s="199" t="s">
        <v>624</v>
      </c>
      <c r="F268" s="197">
        <f>127.5-5.53</f>
        <v>121.97</v>
      </c>
      <c r="G268" s="199"/>
      <c r="H268" s="199"/>
      <c r="I268" s="226">
        <v>170</v>
      </c>
      <c r="J268" s="227"/>
      <c r="K268" s="228"/>
      <c r="L268" s="229"/>
      <c r="M268" s="227" t="s">
        <v>602</v>
      </c>
      <c r="N268" s="230"/>
      <c r="O268" s="57"/>
      <c r="P268" s="16"/>
      <c r="Q268" s="16"/>
      <c r="R268" s="342" t="s">
        <v>754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0">
        <v>136</v>
      </c>
      <c r="B269" s="164">
        <v>43294</v>
      </c>
      <c r="C269" s="164"/>
      <c r="D269" s="165" t="s">
        <v>243</v>
      </c>
      <c r="E269" s="166" t="s">
        <v>624</v>
      </c>
      <c r="F269" s="167">
        <v>46.5</v>
      </c>
      <c r="G269" s="166"/>
      <c r="H269" s="166">
        <v>17</v>
      </c>
      <c r="I269" s="186">
        <v>59</v>
      </c>
      <c r="J269" s="387" t="s">
        <v>3461</v>
      </c>
      <c r="K269" s="134">
        <f t="shared" ref="K269" si="67">H269-F269</f>
        <v>-29.5</v>
      </c>
      <c r="L269" s="135">
        <f t="shared" ref="L269" si="68">K269/F269</f>
        <v>-0.63440860215053763</v>
      </c>
      <c r="M269" s="136" t="s">
        <v>664</v>
      </c>
      <c r="N269" s="137">
        <v>43887</v>
      </c>
      <c r="O269" s="57"/>
      <c r="P269" s="16"/>
      <c r="Q269" s="16"/>
      <c r="R269" s="17" t="s">
        <v>752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2">
        <v>137</v>
      </c>
      <c r="B270" s="195">
        <v>43396</v>
      </c>
      <c r="C270" s="195"/>
      <c r="D270" s="202" t="s">
        <v>425</v>
      </c>
      <c r="E270" s="199" t="s">
        <v>624</v>
      </c>
      <c r="F270" s="200">
        <v>156.5</v>
      </c>
      <c r="G270" s="199"/>
      <c r="H270" s="199"/>
      <c r="I270" s="226">
        <v>191</v>
      </c>
      <c r="J270" s="227"/>
      <c r="K270" s="228"/>
      <c r="L270" s="229"/>
      <c r="M270" s="227" t="s">
        <v>602</v>
      </c>
      <c r="N270" s="230"/>
      <c r="O270" s="57"/>
      <c r="P270" s="16"/>
      <c r="Q270" s="16"/>
      <c r="R270" s="344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2">
        <v>138</v>
      </c>
      <c r="B271" s="195">
        <v>43439</v>
      </c>
      <c r="C271" s="195"/>
      <c r="D271" s="202" t="s">
        <v>330</v>
      </c>
      <c r="E271" s="199" t="s">
        <v>624</v>
      </c>
      <c r="F271" s="200">
        <v>259.5</v>
      </c>
      <c r="G271" s="199"/>
      <c r="H271" s="199"/>
      <c r="I271" s="226">
        <v>321</v>
      </c>
      <c r="J271" s="227"/>
      <c r="K271" s="228"/>
      <c r="L271" s="229"/>
      <c r="M271" s="227" t="s">
        <v>602</v>
      </c>
      <c r="N271" s="230"/>
      <c r="O271" s="16"/>
      <c r="P271" s="16"/>
      <c r="Q271" s="16"/>
      <c r="R271" s="342" t="s">
        <v>754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0">
        <v>139</v>
      </c>
      <c r="B272" s="164">
        <v>43439</v>
      </c>
      <c r="C272" s="164"/>
      <c r="D272" s="165" t="s">
        <v>776</v>
      </c>
      <c r="E272" s="166" t="s">
        <v>624</v>
      </c>
      <c r="F272" s="166">
        <v>715</v>
      </c>
      <c r="G272" s="166"/>
      <c r="H272" s="166">
        <v>445</v>
      </c>
      <c r="I272" s="186">
        <v>840</v>
      </c>
      <c r="J272" s="138" t="s">
        <v>2995</v>
      </c>
      <c r="K272" s="134">
        <f t="shared" ref="K272:K275" si="69">H272-F272</f>
        <v>-270</v>
      </c>
      <c r="L272" s="135">
        <f t="shared" ref="L272:L275" si="70">K272/F272</f>
        <v>-0.3776223776223776</v>
      </c>
      <c r="M272" s="136" t="s">
        <v>664</v>
      </c>
      <c r="N272" s="137">
        <v>43800</v>
      </c>
      <c r="O272" s="57"/>
      <c r="P272" s="16"/>
      <c r="Q272" s="16"/>
      <c r="R272" s="17" t="s">
        <v>752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140</v>
      </c>
      <c r="B273" s="207">
        <v>43469</v>
      </c>
      <c r="C273" s="207"/>
      <c r="D273" s="155" t="s">
        <v>145</v>
      </c>
      <c r="E273" s="208" t="s">
        <v>624</v>
      </c>
      <c r="F273" s="208">
        <v>875</v>
      </c>
      <c r="G273" s="208"/>
      <c r="H273" s="208">
        <v>1165</v>
      </c>
      <c r="I273" s="232">
        <v>1185</v>
      </c>
      <c r="J273" s="141" t="s">
        <v>3490</v>
      </c>
      <c r="K273" s="128">
        <f t="shared" si="69"/>
        <v>290</v>
      </c>
      <c r="L273" s="129">
        <f t="shared" si="70"/>
        <v>0.33142857142857141</v>
      </c>
      <c r="M273" s="130" t="s">
        <v>600</v>
      </c>
      <c r="N273" s="363">
        <v>43847</v>
      </c>
      <c r="O273" s="57"/>
      <c r="P273" s="16"/>
      <c r="Q273" s="16"/>
      <c r="R273" s="17" t="s">
        <v>752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6">
        <v>141</v>
      </c>
      <c r="B274" s="207">
        <v>43559</v>
      </c>
      <c r="C274" s="207"/>
      <c r="D274" s="416" t="s">
        <v>345</v>
      </c>
      <c r="E274" s="208" t="s">
        <v>624</v>
      </c>
      <c r="F274" s="208">
        <f>387-14.63</f>
        <v>372.37</v>
      </c>
      <c r="G274" s="208"/>
      <c r="H274" s="208">
        <v>490</v>
      </c>
      <c r="I274" s="232">
        <v>490</v>
      </c>
      <c r="J274" s="141" t="s">
        <v>683</v>
      </c>
      <c r="K274" s="128">
        <f t="shared" si="69"/>
        <v>117.63</v>
      </c>
      <c r="L274" s="129">
        <f t="shared" si="70"/>
        <v>0.31589548030185027</v>
      </c>
      <c r="M274" s="130" t="s">
        <v>600</v>
      </c>
      <c r="N274" s="363">
        <v>43850</v>
      </c>
      <c r="O274" s="57"/>
      <c r="P274" s="16"/>
      <c r="Q274" s="16"/>
      <c r="R274" s="17" t="s">
        <v>752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0">
        <v>142</v>
      </c>
      <c r="B275" s="164">
        <v>43578</v>
      </c>
      <c r="C275" s="164"/>
      <c r="D275" s="165" t="s">
        <v>777</v>
      </c>
      <c r="E275" s="166" t="s">
        <v>601</v>
      </c>
      <c r="F275" s="166">
        <v>220</v>
      </c>
      <c r="G275" s="166"/>
      <c r="H275" s="166">
        <v>127.5</v>
      </c>
      <c r="I275" s="186">
        <v>284</v>
      </c>
      <c r="J275" s="387" t="s">
        <v>3484</v>
      </c>
      <c r="K275" s="134">
        <f t="shared" si="69"/>
        <v>-92.5</v>
      </c>
      <c r="L275" s="135">
        <f t="shared" si="70"/>
        <v>-0.42045454545454547</v>
      </c>
      <c r="M275" s="136" t="s">
        <v>664</v>
      </c>
      <c r="N275" s="137">
        <v>43896</v>
      </c>
      <c r="O275" s="57"/>
      <c r="P275" s="16"/>
      <c r="Q275" s="16"/>
      <c r="R275" s="17" t="s">
        <v>752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143</v>
      </c>
      <c r="B276" s="207">
        <v>43622</v>
      </c>
      <c r="C276" s="207"/>
      <c r="D276" s="416" t="s">
        <v>496</v>
      </c>
      <c r="E276" s="208" t="s">
        <v>601</v>
      </c>
      <c r="F276" s="208">
        <v>332.8</v>
      </c>
      <c r="G276" s="208"/>
      <c r="H276" s="208">
        <v>405</v>
      </c>
      <c r="I276" s="232">
        <v>419</v>
      </c>
      <c r="J276" s="141" t="s">
        <v>3491</v>
      </c>
      <c r="K276" s="128">
        <f t="shared" ref="K276" si="71">H276-F276</f>
        <v>72.199999999999989</v>
      </c>
      <c r="L276" s="129">
        <f t="shared" ref="L276" si="72">K276/F276</f>
        <v>0.21694711538461534</v>
      </c>
      <c r="M276" s="130" t="s">
        <v>600</v>
      </c>
      <c r="N276" s="363">
        <v>43860</v>
      </c>
      <c r="O276" s="57"/>
      <c r="P276" s="16"/>
      <c r="Q276" s="16"/>
      <c r="R276" s="17" t="s">
        <v>752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44">
        <v>144</v>
      </c>
      <c r="B277" s="143">
        <v>43641</v>
      </c>
      <c r="C277" s="143"/>
      <c r="D277" s="144" t="s">
        <v>139</v>
      </c>
      <c r="E277" s="145" t="s">
        <v>624</v>
      </c>
      <c r="F277" s="146">
        <v>386</v>
      </c>
      <c r="G277" s="147"/>
      <c r="H277" s="147">
        <v>395</v>
      </c>
      <c r="I277" s="147">
        <v>452</v>
      </c>
      <c r="J277" s="170" t="s">
        <v>3406</v>
      </c>
      <c r="K277" s="171">
        <f t="shared" ref="K277" si="73">H277-F277</f>
        <v>9</v>
      </c>
      <c r="L277" s="172">
        <f t="shared" ref="L277" si="74">K277/F277</f>
        <v>2.3316062176165803E-2</v>
      </c>
      <c r="M277" s="173" t="s">
        <v>709</v>
      </c>
      <c r="N277" s="174">
        <v>43868</v>
      </c>
      <c r="O277" s="16"/>
      <c r="P277" s="16"/>
      <c r="Q277" s="16"/>
      <c r="R277" s="344" t="s">
        <v>752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3">
        <v>145</v>
      </c>
      <c r="B278" s="195">
        <v>43707</v>
      </c>
      <c r="C278" s="195"/>
      <c r="D278" s="202" t="s">
        <v>260</v>
      </c>
      <c r="E278" s="199" t="s">
        <v>624</v>
      </c>
      <c r="F278" s="199" t="s">
        <v>756</v>
      </c>
      <c r="G278" s="199"/>
      <c r="H278" s="199"/>
      <c r="I278" s="226">
        <v>190</v>
      </c>
      <c r="J278" s="227"/>
      <c r="K278" s="228"/>
      <c r="L278" s="229"/>
      <c r="M278" s="358" t="s">
        <v>602</v>
      </c>
      <c r="N278" s="230"/>
      <c r="O278" s="16"/>
      <c r="P278" s="16"/>
      <c r="Q278" s="16"/>
      <c r="R278" s="344" t="s">
        <v>752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146</v>
      </c>
      <c r="B279" s="207">
        <v>43731</v>
      </c>
      <c r="C279" s="207"/>
      <c r="D279" s="155" t="s">
        <v>440</v>
      </c>
      <c r="E279" s="208" t="s">
        <v>624</v>
      </c>
      <c r="F279" s="208">
        <v>235</v>
      </c>
      <c r="G279" s="208"/>
      <c r="H279" s="208">
        <v>295</v>
      </c>
      <c r="I279" s="232">
        <v>296</v>
      </c>
      <c r="J279" s="141" t="s">
        <v>3148</v>
      </c>
      <c r="K279" s="128">
        <f t="shared" ref="K279" si="75">H279-F279</f>
        <v>60</v>
      </c>
      <c r="L279" s="129">
        <f t="shared" ref="L279" si="76">K279/F279</f>
        <v>0.25531914893617019</v>
      </c>
      <c r="M279" s="130" t="s">
        <v>600</v>
      </c>
      <c r="N279" s="363">
        <v>43844</v>
      </c>
      <c r="O279" s="57"/>
      <c r="P279" s="16"/>
      <c r="Q279" s="16"/>
      <c r="R279" s="17" t="s">
        <v>752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6">
        <v>147</v>
      </c>
      <c r="B280" s="207">
        <v>43752</v>
      </c>
      <c r="C280" s="207"/>
      <c r="D280" s="155" t="s">
        <v>2978</v>
      </c>
      <c r="E280" s="208" t="s">
        <v>624</v>
      </c>
      <c r="F280" s="208">
        <v>277.5</v>
      </c>
      <c r="G280" s="208"/>
      <c r="H280" s="208">
        <v>333</v>
      </c>
      <c r="I280" s="232">
        <v>333</v>
      </c>
      <c r="J280" s="141" t="s">
        <v>3149</v>
      </c>
      <c r="K280" s="128">
        <f t="shared" ref="K280" si="77">H280-F280</f>
        <v>55.5</v>
      </c>
      <c r="L280" s="129">
        <f t="shared" ref="L280" si="78">K280/F280</f>
        <v>0.2</v>
      </c>
      <c r="M280" s="130" t="s">
        <v>600</v>
      </c>
      <c r="N280" s="363">
        <v>43846</v>
      </c>
      <c r="O280" s="57"/>
      <c r="P280" s="16"/>
      <c r="Q280" s="16"/>
      <c r="R280" s="17" t="s">
        <v>754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148</v>
      </c>
      <c r="B281" s="207">
        <v>43752</v>
      </c>
      <c r="C281" s="207"/>
      <c r="D281" s="155" t="s">
        <v>2977</v>
      </c>
      <c r="E281" s="208" t="s">
        <v>624</v>
      </c>
      <c r="F281" s="208">
        <v>930</v>
      </c>
      <c r="G281" s="208"/>
      <c r="H281" s="208">
        <v>1165</v>
      </c>
      <c r="I281" s="232">
        <v>1200</v>
      </c>
      <c r="J281" s="141" t="s">
        <v>3151</v>
      </c>
      <c r="K281" s="128">
        <f t="shared" ref="K281" si="79">H281-F281</f>
        <v>235</v>
      </c>
      <c r="L281" s="129">
        <f t="shared" ref="L281" si="80">K281/F281</f>
        <v>0.25268817204301075</v>
      </c>
      <c r="M281" s="130" t="s">
        <v>600</v>
      </c>
      <c r="N281" s="363">
        <v>43847</v>
      </c>
      <c r="O281" s="57"/>
      <c r="P281" s="16"/>
      <c r="Q281" s="16"/>
      <c r="R281" s="17" t="s">
        <v>754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2">
        <v>149</v>
      </c>
      <c r="B282" s="347">
        <v>43753</v>
      </c>
      <c r="C282" s="212"/>
      <c r="D282" s="374" t="s">
        <v>2976</v>
      </c>
      <c r="E282" s="350" t="s">
        <v>624</v>
      </c>
      <c r="F282" s="353">
        <v>111</v>
      </c>
      <c r="G282" s="350"/>
      <c r="H282" s="350"/>
      <c r="I282" s="356">
        <v>141</v>
      </c>
      <c r="J282" s="238"/>
      <c r="K282" s="238"/>
      <c r="L282" s="123"/>
      <c r="M282" s="362" t="s">
        <v>602</v>
      </c>
      <c r="N282" s="240"/>
      <c r="O282" s="16"/>
      <c r="P282" s="16"/>
      <c r="Q282" s="16"/>
      <c r="R282" s="344" t="s">
        <v>752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6">
        <v>150</v>
      </c>
      <c r="B283" s="207">
        <v>43753</v>
      </c>
      <c r="C283" s="207"/>
      <c r="D283" s="155" t="s">
        <v>2975</v>
      </c>
      <c r="E283" s="208" t="s">
        <v>624</v>
      </c>
      <c r="F283" s="209">
        <v>296</v>
      </c>
      <c r="G283" s="208"/>
      <c r="H283" s="208">
        <v>370</v>
      </c>
      <c r="I283" s="232">
        <v>370</v>
      </c>
      <c r="J283" s="141" t="s">
        <v>683</v>
      </c>
      <c r="K283" s="128">
        <f t="shared" ref="K283" si="81">H283-F283</f>
        <v>74</v>
      </c>
      <c r="L283" s="129">
        <f t="shared" ref="L283" si="82">K283/F283</f>
        <v>0.25</v>
      </c>
      <c r="M283" s="130" t="s">
        <v>600</v>
      </c>
      <c r="N283" s="363">
        <v>43853</v>
      </c>
      <c r="O283" s="57"/>
      <c r="P283" s="16"/>
      <c r="Q283" s="16"/>
      <c r="R283" s="17" t="s">
        <v>754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3">
        <v>151</v>
      </c>
      <c r="B284" s="211">
        <v>43754</v>
      </c>
      <c r="C284" s="211"/>
      <c r="D284" s="192" t="s">
        <v>2974</v>
      </c>
      <c r="E284" s="349" t="s">
        <v>624</v>
      </c>
      <c r="F284" s="352" t="s">
        <v>2940</v>
      </c>
      <c r="G284" s="349"/>
      <c r="H284" s="349"/>
      <c r="I284" s="355">
        <v>344</v>
      </c>
      <c r="J284" s="359"/>
      <c r="K284" s="241"/>
      <c r="L284" s="361"/>
      <c r="M284" s="343" t="s">
        <v>602</v>
      </c>
      <c r="N284" s="364"/>
      <c r="O284" s="16"/>
      <c r="P284" s="16"/>
      <c r="Q284" s="16"/>
      <c r="R284" s="344" t="s">
        <v>752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46">
        <v>152</v>
      </c>
      <c r="B285" s="212">
        <v>43832</v>
      </c>
      <c r="C285" s="212"/>
      <c r="D285" s="216" t="s">
        <v>2254</v>
      </c>
      <c r="E285" s="213" t="s">
        <v>624</v>
      </c>
      <c r="F285" s="214" t="s">
        <v>3136</v>
      </c>
      <c r="G285" s="213"/>
      <c r="H285" s="213"/>
      <c r="I285" s="237">
        <v>590</v>
      </c>
      <c r="J285" s="238"/>
      <c r="K285" s="238"/>
      <c r="L285" s="123"/>
      <c r="M285" s="343" t="s">
        <v>602</v>
      </c>
      <c r="N285" s="240"/>
      <c r="O285" s="16"/>
      <c r="P285" s="16"/>
      <c r="Q285" s="16"/>
      <c r="R285" s="344" t="s">
        <v>754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153</v>
      </c>
      <c r="B286" s="207">
        <v>43966</v>
      </c>
      <c r="C286" s="207"/>
      <c r="D286" s="155" t="s">
        <v>65</v>
      </c>
      <c r="E286" s="208" t="s">
        <v>624</v>
      </c>
      <c r="F286" s="209">
        <v>67.5</v>
      </c>
      <c r="G286" s="208"/>
      <c r="H286" s="208">
        <v>86</v>
      </c>
      <c r="I286" s="232">
        <v>86</v>
      </c>
      <c r="J286" s="141" t="s">
        <v>3643</v>
      </c>
      <c r="K286" s="128">
        <f t="shared" ref="K286" si="83">H286-F286</f>
        <v>18.5</v>
      </c>
      <c r="L286" s="129">
        <f t="shared" ref="L286" si="84">K286/F286</f>
        <v>0.27407407407407408</v>
      </c>
      <c r="M286" s="130" t="s">
        <v>600</v>
      </c>
      <c r="N286" s="363">
        <v>44008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0"/>
      <c r="B287" s="200" t="s">
        <v>2981</v>
      </c>
      <c r="C287" s="212"/>
      <c r="D287" s="216"/>
      <c r="E287" s="213"/>
      <c r="F287" s="214"/>
      <c r="G287" s="213"/>
      <c r="H287" s="213"/>
      <c r="I287" s="237"/>
      <c r="J287" s="238"/>
      <c r="K287" s="238"/>
      <c r="L287" s="123"/>
      <c r="M287" s="239"/>
      <c r="N287" s="240"/>
      <c r="O287" s="16"/>
      <c r="P287" s="16"/>
      <c r="Q287" s="16"/>
      <c r="R287" s="344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0"/>
      <c r="B288" s="212"/>
      <c r="C288" s="212"/>
      <c r="D288" s="216"/>
      <c r="E288" s="213"/>
      <c r="F288" s="214"/>
      <c r="G288" s="213"/>
      <c r="H288" s="213"/>
      <c r="I288" s="237"/>
      <c r="J288" s="238"/>
      <c r="K288" s="238"/>
      <c r="L288" s="123"/>
      <c r="M288" s="239"/>
      <c r="N288" s="240"/>
      <c r="O288" s="16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0"/>
      <c r="B289" s="212"/>
      <c r="C289" s="212"/>
      <c r="D289" s="216"/>
      <c r="E289" s="213"/>
      <c r="F289" s="214"/>
      <c r="G289" s="213"/>
      <c r="H289" s="213"/>
      <c r="I289" s="237"/>
      <c r="J289" s="238"/>
      <c r="K289" s="238"/>
      <c r="L289" s="123"/>
      <c r="M289" s="239"/>
      <c r="N289" s="240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0"/>
      <c r="B290" s="212"/>
      <c r="C290" s="212"/>
      <c r="D290" s="216"/>
      <c r="E290" s="213"/>
      <c r="F290" s="214"/>
      <c r="G290" s="213"/>
      <c r="H290" s="213"/>
      <c r="I290" s="237"/>
      <c r="J290" s="238"/>
      <c r="K290" s="238"/>
      <c r="L290" s="123"/>
      <c r="M290" s="239"/>
      <c r="N290" s="240"/>
      <c r="O290" s="16"/>
      <c r="P290" s="16"/>
      <c r="Q290" s="16"/>
      <c r="R290" s="344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10"/>
      <c r="B291" s="212"/>
      <c r="C291" s="212"/>
      <c r="D291" s="216"/>
      <c r="E291" s="213"/>
      <c r="F291" s="214"/>
      <c r="G291" s="213"/>
      <c r="H291" s="213"/>
      <c r="I291" s="237"/>
      <c r="J291" s="238"/>
      <c r="K291" s="238"/>
      <c r="L291" s="123"/>
      <c r="M291" s="239"/>
      <c r="N291" s="240"/>
      <c r="O291" s="16"/>
      <c r="P291" s="16"/>
      <c r="Q291" s="16"/>
      <c r="R291" s="344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/>
      <c r="B292" s="212"/>
      <c r="C292" s="212"/>
      <c r="D292" s="216"/>
      <c r="E292" s="213"/>
      <c r="F292" s="214"/>
      <c r="G292" s="213"/>
      <c r="H292" s="213"/>
      <c r="I292" s="237"/>
      <c r="J292" s="238"/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/>
      <c r="B293" s="212"/>
      <c r="C293" s="212"/>
      <c r="D293" s="216"/>
      <c r="E293" s="213"/>
      <c r="F293" s="214"/>
      <c r="G293" s="213"/>
      <c r="H293" s="213"/>
      <c r="I293" s="237"/>
      <c r="J293" s="238"/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R295" s="344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R296" s="344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R297" s="344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R298" s="344"/>
    </row>
    <row r="299" spans="1:26">
      <c r="A299" s="210"/>
      <c r="B299" s="200"/>
      <c r="O299" s="16"/>
      <c r="P299" s="16"/>
      <c r="R299" s="344"/>
    </row>
    <row r="300" spans="1:26">
      <c r="R300" s="242"/>
    </row>
    <row r="301" spans="1:26">
      <c r="R301" s="242"/>
    </row>
    <row r="302" spans="1:26">
      <c r="R302" s="242"/>
    </row>
    <row r="303" spans="1:26">
      <c r="R303" s="242"/>
    </row>
    <row r="304" spans="1:26">
      <c r="R304" s="242"/>
    </row>
    <row r="305" spans="1:18">
      <c r="R305" s="242"/>
    </row>
    <row r="306" spans="1:18">
      <c r="R306" s="242"/>
    </row>
    <row r="307" spans="1:18">
      <c r="R307" s="242"/>
    </row>
    <row r="308" spans="1:18">
      <c r="R308" s="242"/>
    </row>
    <row r="309" spans="1:18">
      <c r="R309" s="242"/>
    </row>
    <row r="310" spans="1:18">
      <c r="R310" s="242"/>
    </row>
    <row r="316" spans="1:18">
      <c r="A316" s="217"/>
    </row>
    <row r="317" spans="1:18">
      <c r="A317" s="217"/>
    </row>
    <row r="318" spans="1:18">
      <c r="A318" s="213"/>
    </row>
  </sheetData>
  <autoFilter ref="R1:R318"/>
  <mergeCells count="61">
    <mergeCell ref="A102:A103"/>
    <mergeCell ref="B102:B103"/>
    <mergeCell ref="J102:J103"/>
    <mergeCell ref="L102:L103"/>
    <mergeCell ref="M102:M103"/>
    <mergeCell ref="A94:A95"/>
    <mergeCell ref="B94:B95"/>
    <mergeCell ref="A96:A97"/>
    <mergeCell ref="N94:N95"/>
    <mergeCell ref="O94:O95"/>
    <mergeCell ref="B96:B97"/>
    <mergeCell ref="J96:J97"/>
    <mergeCell ref="L96:L97"/>
    <mergeCell ref="M96:M97"/>
    <mergeCell ref="A105:A106"/>
    <mergeCell ref="B105:B106"/>
    <mergeCell ref="J105:J106"/>
    <mergeCell ref="L105:L106"/>
    <mergeCell ref="M105:M106"/>
    <mergeCell ref="A113:A114"/>
    <mergeCell ref="B113:B114"/>
    <mergeCell ref="J113:J114"/>
    <mergeCell ref="L113:L114"/>
    <mergeCell ref="M113:M114"/>
    <mergeCell ref="A92:A93"/>
    <mergeCell ref="B92:B93"/>
    <mergeCell ref="J92:J93"/>
    <mergeCell ref="L92:L93"/>
    <mergeCell ref="M92:M93"/>
    <mergeCell ref="O92:O93"/>
    <mergeCell ref="J94:J95"/>
    <mergeCell ref="L94:L95"/>
    <mergeCell ref="M94:M95"/>
    <mergeCell ref="P92:P93"/>
    <mergeCell ref="N92:N93"/>
    <mergeCell ref="P94:P95"/>
    <mergeCell ref="N113:N114"/>
    <mergeCell ref="O113:O114"/>
    <mergeCell ref="P113:P114"/>
    <mergeCell ref="O96:O97"/>
    <mergeCell ref="N96:N97"/>
    <mergeCell ref="P96:P97"/>
    <mergeCell ref="N98:N99"/>
    <mergeCell ref="O98:O99"/>
    <mergeCell ref="P98:P99"/>
    <mergeCell ref="N100:N101"/>
    <mergeCell ref="O100:O101"/>
    <mergeCell ref="P100:P101"/>
    <mergeCell ref="N102:N103"/>
    <mergeCell ref="O102:O103"/>
    <mergeCell ref="P102:P103"/>
    <mergeCell ref="A98:A99"/>
    <mergeCell ref="B98:B99"/>
    <mergeCell ref="J98:J99"/>
    <mergeCell ref="L98:L99"/>
    <mergeCell ref="M98:M99"/>
    <mergeCell ref="A100:A101"/>
    <mergeCell ref="B100:B101"/>
    <mergeCell ref="J100:J101"/>
    <mergeCell ref="L100:L101"/>
    <mergeCell ref="M100:M10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2020-07-23T02:20:11Z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